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0" windowWidth="20490" windowHeight="75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AM36" i="9"/>
  <c r="C36" i="9"/>
  <c r="CO35" i="9"/>
  <c r="BW35" i="9"/>
  <c r="AM35" i="9"/>
  <c r="CO34" i="9"/>
  <c r="BW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BE34" i="9" l="1"/>
  <c r="BE35" i="9" s="1"/>
</calcChain>
</file>

<file path=xl/sharedStrings.xml><?xml version="1.0" encoding="utf-8"?>
<sst xmlns="http://schemas.openxmlformats.org/spreadsheetml/2006/main" count="1025" uniqueCount="554">
  <si>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</si>
  <si>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</si>
  <si>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</si>
  <si>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</si>
  <si>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</si>
  <si>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</si>
  <si>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</si>
  <si>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</si>
  <si>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</si>
  <si>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</si>
  <si>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</si>
  <si>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</si>
  <si>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</si>
  <si>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</si>
  <si>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</si>
  <si>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</si>
  <si>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</si>
  <si>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</si>
  <si>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</si>
  <si>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</si>
  <si>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</si>
  <si>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</si>
  <si>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</si>
  <si>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</si>
  <si>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</si>
  <si>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</si>
  <si>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</si>
  <si>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</si>
  <si>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</si>
  <si>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</si>
  <si>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</si>
  <si>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</si>
  <si>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</si>
  <si>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</si>
  <si>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</si>
  <si>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</si>
  <si>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</si>
  <si>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</si>
  <si>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</si>
  <si>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</si>
  <si>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</si>
  <si>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</si>
  <si>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</si>
  <si>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</si>
  <si>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</si>
  <si>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</si>
  <si>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</si>
  <si>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</si>
  <si>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</si>
  <si>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</si>
  <si>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</si>
  <si>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</si>
  <si>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</si>
  <si>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</si>
  <si>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</si>
  <si>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</si>
  <si>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</si>
  <si>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</si>
  <si>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</si>
  <si>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</si>
  <si>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</si>
  <si>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</si>
  <si>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</si>
  <si>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</si>
  <si>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</si>
  <si>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</si>
  <si>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</si>
  <si>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</si>
  <si>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</si>
  <si>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</si>
  <si>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</si>
  <si>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</si>
  <si>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</si>
  <si>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</si>
  <si>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</si>
  <si>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</si>
  <si>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</si>
  <si>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</si>
  <si>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</si>
  <si>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</si>
  <si>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</si>
  <si>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</si>
  <si>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日高川町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</si>
  <si>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</si>
  <si>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</si>
  <si>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</si>
  <si>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</si>
  <si>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</si>
  <si>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</si>
  <si>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</si>
  <si>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</si>
  <si>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</si>
  <si>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</si>
  <si>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</si>
  <si>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</si>
  <si>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</si>
  <si>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</si>
  <si>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</si>
  <si>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</si>
  <si>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</si>
  <si>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</si>
  <si>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</si>
  <si>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</si>
  <si>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</si>
  <si>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</si>
  <si>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</si>
  <si>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</si>
  <si>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</si>
  <si>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</si>
  <si>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</si>
  <si>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</si>
  <si>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</si>
  <si>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</si>
  <si>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</si>
  <si>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</si>
  <si>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</si>
  <si>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</si>
  <si>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</si>
  <si>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</si>
  <si>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</si>
  <si>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</si>
  <si>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</si>
  <si>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</si>
  <si>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</si>
  <si>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</si>
  <si>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</si>
  <si>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</si>
  <si>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</si>
  <si>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</si>
  <si>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</si>
  <si>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</si>
  <si>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</si>
  <si>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</si>
  <si>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</si>
  <si>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</si>
  <si>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</si>
  <si>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</si>
  <si>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</si>
  <si>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</si>
  <si>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</si>
  <si>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</si>
  <si>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</si>
  <si>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</si>
  <si>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</si>
  <si>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</si>
  <si>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</si>
  <si>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</si>
  <si>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</si>
  <si>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</si>
  <si>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</si>
  <si>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</si>
  <si>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</si>
  <si>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</si>
  <si>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</si>
  <si>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</si>
  <si>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</si>
  <si>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</si>
  <si>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</si>
  <si>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</si>
  <si>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</si>
  <si>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</si>
  <si>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</si>
  <si>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</si>
  <si>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</si>
  <si>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</si>
  <si>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</si>
  <si>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</si>
  <si>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</si>
  <si>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</si>
  <si>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</si>
  <si>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</si>
  <si>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</si>
  <si>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</si>
  <si>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</si>
  <si>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</si>
  <si>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</si>
  <si>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</si>
  <si>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</si>
  <si>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</si>
  <si>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</si>
  <si>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</si>
  <si>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</si>
  <si>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</si>
  <si>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</si>
  <si>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</si>
  <si>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</si>
  <si>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</si>
  <si>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</si>
  <si>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</si>
  <si>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</si>
  <si>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</si>
  <si>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</si>
  <si>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</si>
  <si>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</si>
  <si>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</si>
  <si>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</si>
  <si>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</si>
  <si>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和歌山県日高川町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</si>
  <si>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</si>
  <si>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</si>
  <si>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</si>
  <si>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</si>
  <si>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</si>
  <si>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</si>
  <si>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</si>
  <si>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</si>
  <si>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</si>
  <si>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</si>
  <si>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</si>
  <si>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</si>
  <si>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</si>
  <si>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</si>
  <si>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</si>
  <si>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</si>
  <si>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</si>
  <si>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</si>
  <si>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</si>
  <si>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</si>
  <si>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</si>
  <si>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</si>
  <si>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</si>
  <si>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</si>
  <si>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</si>
  <si>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</si>
  <si>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</si>
  <si>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</si>
  <si>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</si>
  <si>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</si>
  <si>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</si>
  <si>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</si>
  <si>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</si>
  <si>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</si>
  <si>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</si>
  <si>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</si>
  <si>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</si>
  <si>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</si>
  <si>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</si>
  <si>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</si>
  <si>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</si>
  <si>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</si>
  <si>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</si>
  <si>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</si>
  <si>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</si>
  <si>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</si>
  <si>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</si>
  <si>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</si>
  <si>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</si>
  <si>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</si>
  <si>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</si>
  <si>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</si>
  <si>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</si>
  <si>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</si>
  <si>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</si>
  <si>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</si>
  <si>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</si>
  <si>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</si>
  <si>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</si>
  <si>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</si>
  <si>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</si>
  <si>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</si>
  <si>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</si>
  <si>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</si>
  <si>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</si>
  <si>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</si>
  <si>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</si>
  <si>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</si>
  <si>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</si>
  <si>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</si>
  <si>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</si>
  <si>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</si>
  <si>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</si>
  <si>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</si>
  <si>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</si>
  <si>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</si>
  <si>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</si>
  <si>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</si>
  <si>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</si>
  <si>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</si>
  <si>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</si>
  <si>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</si>
  <si>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</si>
  <si>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</si>
  <si>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</si>
  <si>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</si>
  <si>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</si>
  <si>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</si>
  <si>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</si>
  <si>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</si>
  <si>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</si>
  <si>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</si>
  <si>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</si>
  <si>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</si>
  <si>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</si>
  <si>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</si>
  <si>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</si>
  <si>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</si>
  <si>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</si>
  <si>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</si>
  <si>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</si>
  <si>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</si>
  <si>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</si>
  <si>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</si>
  <si>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</si>
  <si>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</si>
  <si>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</si>
  <si>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</si>
  <si>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</si>
  <si>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</si>
  <si>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</si>
  <si>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</si>
  <si>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</si>
  <si>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</si>
  <si>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</si>
  <si>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</si>
  <si>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</si>
  <si>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</si>
  <si>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</si>
  <si>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</si>
  <si>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</si>
  <si>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</si>
  <si>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</si>
  <si>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</si>
  <si>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</si>
  <si>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</si>
  <si>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</si>
  <si>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</si>
  <si>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</si>
  <si>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</si>
  <si>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</si>
  <si>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</si>
  <si>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</si>
  <si>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</si>
  <si>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</si>
  <si>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</si>
  <si>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</si>
  <si>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</si>
  <si>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</si>
  <si>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</si>
  <si>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</si>
  <si>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</si>
  <si>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</si>
  <si>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</si>
  <si>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</si>
  <si>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</si>
  <si>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</si>
  <si>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</si>
  <si>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和歌山県日高川町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</si>
  <si>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</si>
  <si>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</si>
  <si>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</si>
  <si>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</si>
  <si>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</si>
  <si>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</si>
  <si>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</si>
  <si>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</si>
  <si>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</si>
  <si>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</si>
  <si>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</si>
  <si>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</si>
  <si>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</si>
  <si>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</si>
  <si>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</si>
  <si>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</si>
  <si>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</si>
  <si>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</si>
  <si>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</si>
  <si>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</si>
  <si>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笠松農業用水及び公共用水管理運営特別会計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</si>
  <si>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</si>
  <si>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</si>
  <si>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</si>
  <si>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</si>
  <si>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</si>
  <si>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</si>
  <si>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</si>
  <si>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</si>
  <si>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</si>
  <si>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</si>
  <si>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</si>
  <si>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</si>
  <si>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</si>
  <si>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</si>
  <si>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国民健康保険事業川上診療所特別会計</t>
    <phoneticPr fontId="5"/>
  </si>
  <si>
    <t>国民健康保険事業寒川診療所特別会計</t>
    <phoneticPr fontId="5"/>
  </si>
  <si>
    <t>介護保険事業特別会計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</si>
  <si>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</si>
  <si>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</si>
  <si>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</si>
  <si>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</si>
  <si>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</si>
  <si>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</si>
  <si>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</si>
  <si>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</si>
  <si>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</si>
  <si>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</si>
  <si>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</si>
  <si>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</si>
  <si>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</si>
  <si>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</si>
  <si>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</si>
  <si>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</si>
  <si>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</si>
  <si>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</si>
  <si>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</si>
  <si>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</si>
  <si>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</si>
  <si>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</si>
  <si>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</si>
  <si>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</si>
  <si>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</si>
  <si>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</si>
  <si>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</si>
  <si>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</si>
  <si>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</si>
  <si>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</si>
  <si>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</si>
  <si>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</si>
  <si>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</si>
  <si>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</si>
  <si>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</si>
  <si>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</si>
  <si>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</si>
  <si>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</si>
  <si>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</si>
  <si>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</si>
  <si>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</si>
  <si>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</si>
  <si>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</si>
  <si>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</si>
  <si>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</si>
  <si>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</si>
  <si>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</si>
  <si>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</si>
  <si>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</si>
  <si>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</si>
  <si>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</si>
  <si>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</si>
  <si>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</si>
  <si>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</si>
  <si>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</si>
  <si>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</si>
  <si>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</si>
  <si>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</si>
  <si>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</si>
  <si>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</si>
  <si>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</si>
  <si>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</si>
  <si>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</si>
  <si>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</si>
  <si>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</si>
  <si>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</si>
  <si>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</si>
  <si>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</si>
  <si>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</si>
  <si>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</si>
  <si>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</si>
  <si>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</si>
  <si>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</si>
  <si>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</si>
  <si>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</si>
  <si>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</si>
  <si>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</si>
  <si>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</si>
  <si>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</si>
  <si>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</si>
  <si>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</si>
  <si>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</si>
  <si>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</si>
  <si>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</si>
  <si>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</si>
  <si>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</si>
  <si>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</si>
  <si>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</si>
  <si>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</si>
  <si>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</si>
  <si>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</si>
  <si>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</si>
  <si>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</si>
  <si>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</si>
  <si>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</si>
  <si>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</si>
  <si>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</si>
  <si>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</si>
  <si>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</si>
  <si>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</si>
  <si>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</si>
  <si>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</si>
  <si>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</si>
  <si>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</si>
  <si>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</si>
  <si>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</si>
  <si>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</si>
  <si>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</si>
  <si>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</si>
  <si>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</si>
  <si>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</si>
  <si>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</si>
  <si>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</si>
  <si>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</si>
  <si>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</si>
  <si>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</si>
  <si>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</si>
  <si>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</si>
  <si>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</si>
  <si>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</si>
  <si>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</si>
  <si>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</si>
  <si>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</si>
  <si>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</si>
  <si>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</si>
  <si>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</si>
  <si>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</si>
  <si>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</si>
  <si>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</si>
  <si>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</si>
  <si>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</si>
  <si>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</si>
  <si>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</si>
  <si>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</si>
  <si>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</si>
  <si>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</si>
  <si>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</si>
  <si>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</si>
  <si>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国民健康保険事業特別会計</t>
  </si>
  <si>
    <t>簡易水道事業特別会計</t>
  </si>
  <si>
    <t>▲ 0.37</t>
  </si>
  <si>
    <t>介護保険事業特別会計</t>
  </si>
  <si>
    <t>後期高齢者医療特別会計</t>
  </si>
  <si>
    <t>下水道事業特別会計</t>
  </si>
  <si>
    <t>笠松農業用水及び公共用水管理運営特別会計</t>
  </si>
  <si>
    <t>国民健康保険事業川上診療所特別会計</t>
  </si>
  <si>
    <t>その他会計（赤字）</t>
  </si>
  <si>
    <t>▲ 0.00</t>
  </si>
  <si>
    <t>▲ 0.03</t>
  </si>
  <si>
    <t>その他会計（黒字）</t>
  </si>
  <si>
    <t>-</t>
    <phoneticPr fontId="2"/>
  </si>
  <si>
    <t>-</t>
    <phoneticPr fontId="2"/>
  </si>
  <si>
    <t>御坊広域行政事務組合</t>
    <rPh sb="0" eb="2">
      <t>ゴボウ</t>
    </rPh>
    <rPh sb="2" eb="4">
      <t>コウイキ</t>
    </rPh>
    <rPh sb="4" eb="6">
      <t>ギョウセイ</t>
    </rPh>
    <rPh sb="6" eb="8">
      <t>ジム</t>
    </rPh>
    <rPh sb="8" eb="10">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</si>
  <si>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</si>
  <si>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日高広域消防事務組合</t>
    <rPh sb="0" eb="2">
      <t>ヒダカ</t>
    </rPh>
    <rPh sb="2" eb="4">
      <t>コウイキ</t>
    </rPh>
    <rPh sb="4" eb="6">
      <t>ショウボウ</t>
    </rPh>
    <rPh sb="6" eb="8">
      <t>ジム</t>
    </rPh>
    <rPh sb="8" eb="10">
      <t>クミアイ</t>
    </rPh>
    <phoneticPr fontId="2"/>
  </si>
  <si>
    <t>御坊市外五ヶ町村病院経営事務組合</t>
    <rPh sb="0" eb="3">
      <t>ゴボウシ</t>
    </rPh>
    <rPh sb="3" eb="4">
      <t>ソト</t>
    </rPh>
    <rPh sb="4" eb="5">
      <t>５</t>
    </rPh>
    <rPh sb="6" eb="8">
      <t>チョウソン</t>
    </rPh>
    <rPh sb="8" eb="10">
      <t>ビョウイン</t>
    </rPh>
    <rPh sb="10" eb="12">
      <t>ケイエイ</t>
    </rPh>
    <rPh sb="12" eb="14">
      <t>ジム</t>
    </rPh>
    <rPh sb="14" eb="16">
      <t>クミアイ</t>
    </rPh>
    <phoneticPr fontId="2"/>
  </si>
  <si>
    <t>-</t>
    <phoneticPr fontId="2"/>
  </si>
  <si>
    <t>御坊市日高川町中学校組合</t>
    <rPh sb="0" eb="3">
      <t>ゴボウシ</t>
    </rPh>
    <rPh sb="3" eb="5">
      <t>ヒダカ</t>
    </rPh>
    <rPh sb="5" eb="6">
      <t>カワ</t>
    </rPh>
    <rPh sb="6" eb="7">
      <t>マチ</t>
    </rPh>
    <rPh sb="7" eb="10">
      <t>チュウガッコウ</t>
    </rPh>
    <rPh sb="10" eb="12">
      <t>クミアイ</t>
    </rPh>
    <phoneticPr fontId="2"/>
  </si>
  <si>
    <t>和歌山県市町村総合事務組合</t>
    <rPh sb="0" eb="4">
      <t>ワカヤマケン</t>
    </rPh>
    <rPh sb="4" eb="7">
      <t>シチョウソン</t>
    </rPh>
    <rPh sb="7" eb="9">
      <t>ソウゴウ</t>
    </rPh>
    <rPh sb="9" eb="11">
      <t>ジム</t>
    </rPh>
    <rPh sb="11" eb="13">
      <t>クミアイ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</si>
  <si>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</si>
  <si>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和歌山県地方税回収機構</t>
    <rPh sb="0" eb="4">
      <t>ワカヤマケン</t>
    </rPh>
    <rPh sb="4" eb="7">
      <t>チホウゼイ</t>
    </rPh>
    <rPh sb="7" eb="9">
      <t>カイシュウ</t>
    </rPh>
    <rPh sb="9" eb="11">
      <t>キコウ</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</si>
  <si>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</si>
  <si>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</si>
  <si>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〇</t>
    <phoneticPr fontId="2"/>
  </si>
  <si>
    <t>日高川町土地開発公社</t>
    <rPh sb="0" eb="2">
      <t>ヒダカ</t>
    </rPh>
    <rPh sb="2" eb="3">
      <t>カワ</t>
    </rPh>
    <rPh sb="3" eb="4">
      <t>マチ</t>
    </rPh>
    <rPh sb="4" eb="6">
      <t>トチ</t>
    </rPh>
    <rPh sb="6" eb="8">
      <t>カイハツ</t>
    </rPh>
    <rPh sb="8" eb="10">
      <t>コウシャ</t>
    </rPh>
    <phoneticPr fontId="2"/>
  </si>
  <si>
    <t>日高川町ふるさと振興公社</t>
    <rPh sb="0" eb="2">
      <t>ヒダカ</t>
    </rPh>
    <rPh sb="2" eb="3">
      <t>カワ</t>
    </rPh>
    <rPh sb="3" eb="4">
      <t>マチ</t>
    </rPh>
    <rPh sb="8" eb="10">
      <t>シンコウ</t>
    </rPh>
    <rPh sb="10" eb="12">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</si>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</sst>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117242</c:v>
                </c:pt>
                <c:pt idx="3">
                  <c:v>114097</c:v>
                </c:pt>
                <c:pt idx="4">
                  <c:v>136577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239804</c:v>
                </c:pt>
                <c:pt idx="1">
                  <c:v>221572</c:v>
                </c:pt>
                <c:pt idx="2">
                  <c:v>132870</c:v>
                </c:pt>
                <c:pt idx="3">
                  <c:v>116142</c:v>
                </c:pt>
                <c:pt idx="4">
                  <c:v>168414</c:v>
                </c:pt>
              </c:numCache>
            </c:numRef>
          </c:val>
          <c:smooth val="0"/>
        </c:ser>
        <c:dLbls>
          <c:showLegendKey val="0"/>
          <c:showVal val="0"/>
          <c:showCatName val="0"/>
          <c:showSerName val="0"/>
          <c:showPercent val="0"/>
          <c:showBubbleSize val="0"/>
        </c:dLbls>
        <c:marker val="1"/>
        <c:smooth val="0"/>
        <c:axId val="137845376"/>
        <c:axId val="130941696"/>
      </c:lineChart>
      <c:catAx>
        <c:axId val="137845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941696"/>
        <c:crosses val="autoZero"/>
        <c:auto val="1"/>
        <c:lblAlgn val="ctr"/>
        <c:lblOffset val="100"/>
        <c:tickLblSkip val="1"/>
        <c:tickMarkSkip val="1"/>
        <c:noMultiLvlLbl val="0"/>
      </c:catAx>
      <c:valAx>
        <c:axId val="13094169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845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6.86</c:v>
                </c:pt>
                <c:pt idx="1">
                  <c:v>3.29</c:v>
                </c:pt>
                <c:pt idx="2">
                  <c:v>0.91</c:v>
                </c:pt>
                <c:pt idx="3">
                  <c:v>7.03</c:v>
                </c:pt>
                <c:pt idx="4">
                  <c:v>4.41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20.07</c:v>
                </c:pt>
                <c:pt idx="1">
                  <c:v>33.119999999999997</c:v>
                </c:pt>
                <c:pt idx="2">
                  <c:v>37.369999999999997</c:v>
                </c:pt>
                <c:pt idx="3">
                  <c:v>42.26</c:v>
                </c:pt>
                <c:pt idx="4">
                  <c:v>50.86</c:v>
                </c:pt>
              </c:numCache>
            </c:numRef>
          </c:val>
        </c:ser>
        <c:dLbls>
          <c:showLegendKey val="0"/>
          <c:showVal val="0"/>
          <c:showCatName val="0"/>
          <c:showSerName val="0"/>
          <c:showPercent val="0"/>
          <c:showBubbleSize val="0"/>
        </c:dLbls>
        <c:gapWidth val="250"/>
        <c:overlap val="100"/>
        <c:axId val="137898624"/>
        <c:axId val="137900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7.88</c:v>
                </c:pt>
                <c:pt idx="1">
                  <c:v>10.64</c:v>
                </c:pt>
                <c:pt idx="2">
                  <c:v>0.56000000000000005</c:v>
                </c:pt>
                <c:pt idx="3">
                  <c:v>10.46</c:v>
                </c:pt>
                <c:pt idx="4">
                  <c:v>5.3</c:v>
                </c:pt>
              </c:numCache>
            </c:numRef>
          </c:val>
          <c:smooth val="0"/>
        </c:ser>
        <c:dLbls>
          <c:showLegendKey val="0"/>
          <c:showVal val="0"/>
          <c:showCatName val="0"/>
          <c:showSerName val="0"/>
          <c:showPercent val="0"/>
          <c:showBubbleSize val="0"/>
        </c:dLbls>
        <c:marker val="1"/>
        <c:smooth val="0"/>
        <c:axId val="137898624"/>
        <c:axId val="137900800"/>
      </c:lineChart>
      <c:catAx>
        <c:axId val="13789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900800"/>
        <c:crosses val="autoZero"/>
        <c:auto val="1"/>
        <c:lblAlgn val="ctr"/>
        <c:lblOffset val="100"/>
        <c:tickLblSkip val="1"/>
        <c:tickMarkSkip val="1"/>
        <c:noMultiLvlLbl val="0"/>
      </c:catAx>
      <c:valAx>
        <c:axId val="137900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898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0.35</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#N/A</c:v>
                </c:pt>
                <c:pt idx="1">
                  <c:v>0</c:v>
                </c:pt>
                <c:pt idx="2">
                  <c:v>0.03</c:v>
                </c:pt>
                <c:pt idx="3">
                  <c:v>#N/A</c:v>
                </c:pt>
                <c:pt idx="4">
                  <c:v>0</c:v>
                </c:pt>
                <c:pt idx="5">
                  <c:v>0</c:v>
                </c:pt>
                <c:pt idx="6">
                  <c:v>0</c:v>
                </c:pt>
                <c:pt idx="7">
                  <c:v>0</c:v>
                </c:pt>
                <c:pt idx="8">
                  <c:v>0</c:v>
                </c:pt>
                <c:pt idx="9">
                  <c:v>0</c:v>
                </c:pt>
              </c:numCache>
            </c:numRef>
          </c:val>
        </c:ser>
        <c:ser>
          <c:idx val="2"/>
          <c:order val="2"/>
          <c:tx>
            <c:strRef>
              <c:f>データシート!$A$29</c:f>
              <c:strCache>
                <c:ptCount val="1"/>
                <c:pt idx="0">
                  <c:v>国民健康保険事業川上診療所特別会計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笠松農業用水及び公共用水管理運営特別会計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0.31</c:v>
                </c:pt>
                <c:pt idx="2">
                  <c:v>#N/A</c:v>
                </c:pt>
                <c:pt idx="3">
                  <c:v>0.11</c:v>
                </c:pt>
                <c:pt idx="4">
                  <c:v>#N/A</c:v>
                </c:pt>
                <c:pt idx="5">
                  <c:v>0.37</c:v>
                </c:pt>
                <c:pt idx="6">
                  <c:v>#N/A</c:v>
                </c:pt>
                <c:pt idx="7">
                  <c:v>0.22</c:v>
                </c:pt>
                <c:pt idx="8">
                  <c:v>#N/A</c:v>
                </c:pt>
                <c:pt idx="9">
                  <c:v>0.05</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0.38</c:v>
                </c:pt>
                <c:pt idx="2">
                  <c:v>#N/A</c:v>
                </c:pt>
                <c:pt idx="3">
                  <c:v>0.18</c:v>
                </c:pt>
                <c:pt idx="4">
                  <c:v>0.37</c:v>
                </c:pt>
                <c:pt idx="5">
                  <c:v>#N/A</c:v>
                </c:pt>
                <c:pt idx="6">
                  <c:v>#N/A</c:v>
                </c:pt>
                <c:pt idx="7">
                  <c:v>0.23</c:v>
                </c:pt>
                <c:pt idx="8">
                  <c:v>#N/A</c:v>
                </c:pt>
                <c:pt idx="9">
                  <c:v>7.0000000000000007E-2</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c:v>
                </c:pt>
                <c:pt idx="2">
                  <c:v>#N/A</c:v>
                </c:pt>
                <c:pt idx="3">
                  <c:v>0</c:v>
                </c:pt>
                <c:pt idx="4">
                  <c:v>#N/A</c:v>
                </c:pt>
                <c:pt idx="5">
                  <c:v>0.74</c:v>
                </c:pt>
                <c:pt idx="6">
                  <c:v>#N/A</c:v>
                </c:pt>
                <c:pt idx="7">
                  <c:v>0.28999999999999998</c:v>
                </c:pt>
                <c:pt idx="8">
                  <c:v>#N/A</c:v>
                </c:pt>
                <c:pt idx="9">
                  <c:v>0.19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6.86</c:v>
                </c:pt>
                <c:pt idx="2">
                  <c:v>#N/A</c:v>
                </c:pt>
                <c:pt idx="3">
                  <c:v>3.29</c:v>
                </c:pt>
                <c:pt idx="4">
                  <c:v>#N/A</c:v>
                </c:pt>
                <c:pt idx="5">
                  <c:v>1.38</c:v>
                </c:pt>
                <c:pt idx="6">
                  <c:v>#N/A</c:v>
                </c:pt>
                <c:pt idx="7">
                  <c:v>7.28</c:v>
                </c:pt>
                <c:pt idx="8">
                  <c:v>#N/A</c:v>
                </c:pt>
                <c:pt idx="9">
                  <c:v>4.3499999999999996</c:v>
                </c:pt>
              </c:numCache>
            </c:numRef>
          </c:val>
        </c:ser>
        <c:dLbls>
          <c:showLegendKey val="0"/>
          <c:showVal val="0"/>
          <c:showCatName val="0"/>
          <c:showSerName val="0"/>
          <c:showPercent val="0"/>
          <c:showBubbleSize val="0"/>
        </c:dLbls>
        <c:gapWidth val="150"/>
        <c:overlap val="100"/>
        <c:axId val="137995392"/>
        <c:axId val="137996928"/>
      </c:barChart>
      <c:catAx>
        <c:axId val="13799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996928"/>
        <c:crosses val="autoZero"/>
        <c:auto val="1"/>
        <c:lblAlgn val="ctr"/>
        <c:lblOffset val="100"/>
        <c:tickLblSkip val="1"/>
        <c:tickMarkSkip val="1"/>
        <c:noMultiLvlLbl val="0"/>
      </c:catAx>
      <c:valAx>
        <c:axId val="137996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995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1888</c:v>
                </c:pt>
                <c:pt idx="5">
                  <c:v>1890</c:v>
                </c:pt>
                <c:pt idx="8">
                  <c:v>1830</c:v>
                </c:pt>
                <c:pt idx="11">
                  <c:v>1733</c:v>
                </c:pt>
                <c:pt idx="14">
                  <c:v>1645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2</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50</c:v>
                </c:pt>
                <c:pt idx="3">
                  <c:v>125</c:v>
                </c:pt>
                <c:pt idx="6">
                  <c:v>140</c:v>
                </c:pt>
                <c:pt idx="9">
                  <c:v>104</c:v>
                </c:pt>
                <c:pt idx="12">
                  <c:v>81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293</c:v>
                </c:pt>
                <c:pt idx="3">
                  <c:v>285</c:v>
                </c:pt>
                <c:pt idx="6">
                  <c:v>315</c:v>
                </c:pt>
                <c:pt idx="9">
                  <c:v>302</c:v>
                </c:pt>
                <c:pt idx="12">
                  <c:v>354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2350</c:v>
                </c:pt>
                <c:pt idx="3">
                  <c:v>2325</c:v>
                </c:pt>
                <c:pt idx="6">
                  <c:v>2184</c:v>
                </c:pt>
                <c:pt idx="9">
                  <c:v>2060</c:v>
                </c:pt>
                <c:pt idx="12">
                  <c:v>1962</c:v>
                </c:pt>
              </c:numCache>
            </c:numRef>
          </c:val>
        </c:ser>
        <c:dLbls>
          <c:showLegendKey val="0"/>
          <c:showVal val="0"/>
          <c:showCatName val="0"/>
          <c:showSerName val="0"/>
          <c:showPercent val="0"/>
          <c:showBubbleSize val="0"/>
        </c:dLbls>
        <c:gapWidth val="100"/>
        <c:overlap val="100"/>
        <c:axId val="138830208"/>
        <c:axId val="138832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805</c:v>
                </c:pt>
                <c:pt idx="2">
                  <c:v>#N/A</c:v>
                </c:pt>
                <c:pt idx="3">
                  <c:v>#N/A</c:v>
                </c:pt>
                <c:pt idx="4">
                  <c:v>845</c:v>
                </c:pt>
                <c:pt idx="5">
                  <c:v>#N/A</c:v>
                </c:pt>
                <c:pt idx="6">
                  <c:v>#N/A</c:v>
                </c:pt>
                <c:pt idx="7">
                  <c:v>811</c:v>
                </c:pt>
                <c:pt idx="8">
                  <c:v>#N/A</c:v>
                </c:pt>
                <c:pt idx="9">
                  <c:v>#N/A</c:v>
                </c:pt>
                <c:pt idx="10">
                  <c:v>733</c:v>
                </c:pt>
                <c:pt idx="11">
                  <c:v>#N/A</c:v>
                </c:pt>
                <c:pt idx="12">
                  <c:v>#N/A</c:v>
                </c:pt>
                <c:pt idx="13">
                  <c:v>752</c:v>
                </c:pt>
                <c:pt idx="14">
                  <c:v>#N/A</c:v>
                </c:pt>
              </c:numCache>
            </c:numRef>
          </c:val>
          <c:smooth val="0"/>
        </c:ser>
        <c:dLbls>
          <c:showLegendKey val="0"/>
          <c:showVal val="0"/>
          <c:showCatName val="0"/>
          <c:showSerName val="0"/>
          <c:showPercent val="0"/>
          <c:showBubbleSize val="0"/>
        </c:dLbls>
        <c:marker val="1"/>
        <c:smooth val="0"/>
        <c:axId val="138830208"/>
        <c:axId val="138832128"/>
      </c:lineChart>
      <c:catAx>
        <c:axId val="13883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832128"/>
        <c:crosses val="autoZero"/>
        <c:auto val="1"/>
        <c:lblAlgn val="ctr"/>
        <c:lblOffset val="100"/>
        <c:tickLblSkip val="1"/>
        <c:tickMarkSkip val="1"/>
        <c:noMultiLvlLbl val="0"/>
      </c:catAx>
      <c:valAx>
        <c:axId val="138832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83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14304</c:v>
                </c:pt>
                <c:pt idx="5">
                  <c:v>13333</c:v>
                </c:pt>
                <c:pt idx="8">
                  <c:v>12918</c:v>
                </c:pt>
                <c:pt idx="11">
                  <c:v>12627</c:v>
                </c:pt>
                <c:pt idx="14">
                  <c:v>11400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228</c:v>
                </c:pt>
                <c:pt idx="5">
                  <c:v>195</c:v>
                </c:pt>
                <c:pt idx="8">
                  <c:v>156</c:v>
                </c:pt>
                <c:pt idx="11">
                  <c:v>122</c:v>
                </c:pt>
                <c:pt idx="14">
                  <c:v>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2565</c:v>
                </c:pt>
                <c:pt idx="5">
                  <c:v>3744</c:v>
                </c:pt>
                <c:pt idx="8">
                  <c:v>4022</c:v>
                </c:pt>
                <c:pt idx="11">
                  <c:v>4460</c:v>
                </c:pt>
                <c:pt idx="14">
                  <c:v>5319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38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2337</c:v>
                </c:pt>
                <c:pt idx="3">
                  <c:v>2285</c:v>
                </c:pt>
                <c:pt idx="6">
                  <c:v>2286</c:v>
                </c:pt>
                <c:pt idx="9">
                  <c:v>2264</c:v>
                </c:pt>
                <c:pt idx="12">
                  <c:v>2163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1132</c:v>
                </c:pt>
                <c:pt idx="3">
                  <c:v>1003</c:v>
                </c:pt>
                <c:pt idx="6">
                  <c:v>872</c:v>
                </c:pt>
                <c:pt idx="9">
                  <c:v>893</c:v>
                </c:pt>
                <c:pt idx="12">
                  <c:v>874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4660</c:v>
                </c:pt>
                <c:pt idx="3">
                  <c:v>4654</c:v>
                </c:pt>
                <c:pt idx="6">
                  <c:v>4627</c:v>
                </c:pt>
                <c:pt idx="9">
                  <c:v>4558</c:v>
                </c:pt>
                <c:pt idx="12">
                  <c:v>4628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15369</c:v>
                </c:pt>
                <c:pt idx="3">
                  <c:v>14561</c:v>
                </c:pt>
                <c:pt idx="6">
                  <c:v>13780</c:v>
                </c:pt>
                <c:pt idx="9">
                  <c:v>13017</c:v>
                </c:pt>
                <c:pt idx="12">
                  <c:v>12267</c:v>
                </c:pt>
              </c:numCache>
            </c:numRef>
          </c:val>
        </c:ser>
        <c:dLbls>
          <c:showLegendKey val="0"/>
          <c:showVal val="0"/>
          <c:showCatName val="0"/>
          <c:showSerName val="0"/>
          <c:showPercent val="0"/>
          <c:showBubbleSize val="0"/>
        </c:dLbls>
        <c:gapWidth val="100"/>
        <c:overlap val="100"/>
        <c:axId val="138092544"/>
        <c:axId val="138094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6401</c:v>
                </c:pt>
                <c:pt idx="2">
                  <c:v>#N/A</c:v>
                </c:pt>
                <c:pt idx="3">
                  <c:v>#N/A</c:v>
                </c:pt>
                <c:pt idx="4">
                  <c:v>5232</c:v>
                </c:pt>
                <c:pt idx="5">
                  <c:v>#N/A</c:v>
                </c:pt>
                <c:pt idx="6">
                  <c:v>#N/A</c:v>
                </c:pt>
                <c:pt idx="7">
                  <c:v>4467</c:v>
                </c:pt>
                <c:pt idx="8">
                  <c:v>#N/A</c:v>
                </c:pt>
                <c:pt idx="9">
                  <c:v>#N/A</c:v>
                </c:pt>
                <c:pt idx="10">
                  <c:v>3523</c:v>
                </c:pt>
                <c:pt idx="11">
                  <c:v>#N/A</c:v>
                </c:pt>
                <c:pt idx="12">
                  <c:v>#N/A</c:v>
                </c:pt>
                <c:pt idx="13">
                  <c:v>3160</c:v>
                </c:pt>
                <c:pt idx="14">
                  <c:v>#N/A</c:v>
                </c:pt>
              </c:numCache>
            </c:numRef>
          </c:val>
          <c:smooth val="0"/>
        </c:ser>
        <c:dLbls>
          <c:showLegendKey val="0"/>
          <c:showVal val="0"/>
          <c:showCatName val="0"/>
          <c:showSerName val="0"/>
          <c:showPercent val="0"/>
          <c:showBubbleSize val="0"/>
        </c:dLbls>
        <c:marker val="1"/>
        <c:smooth val="0"/>
        <c:axId val="138092544"/>
        <c:axId val="138094464"/>
      </c:lineChart>
      <c:catAx>
        <c:axId val="13809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094464"/>
        <c:crosses val="autoZero"/>
        <c:auto val="1"/>
        <c:lblAlgn val="ctr"/>
        <c:lblOffset val="100"/>
        <c:tickLblSkip val="1"/>
        <c:tickMarkSkip val="1"/>
        <c:noMultiLvlLbl val="0"/>
      </c:catAx>
      <c:valAx>
        <c:axId val="138094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09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10,622
10,582
331.65
11,202,096
10,806,922
272,189
6,172,584
12,266,878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69.3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en-US" altLang="ja-JP" sz="1300" baseline="0">
              <a:latin typeface="ＭＳ Ｐゴシック"/>
            </a:rPr>
            <a:t>H17.5</a:t>
          </a:r>
          <a:r>
            <a:rPr kumimoji="1" lang="ja-JP" altLang="en-US" sz="1300" baseline="0">
              <a:latin typeface="ＭＳ Ｐゴシック"/>
            </a:rPr>
            <a:t>に</a:t>
          </a:r>
          <a:r>
            <a:rPr kumimoji="1" lang="en-US" altLang="ja-JP" sz="1300" baseline="0">
              <a:latin typeface="ＭＳ Ｐゴシック"/>
            </a:rPr>
            <a:t>3</a:t>
          </a:r>
          <a:r>
            <a:rPr kumimoji="1" lang="ja-JP" altLang="en-US" sz="1300" baseline="0">
              <a:latin typeface="ＭＳ Ｐゴシック"/>
            </a:rPr>
            <a:t>町村が合併した事により面積が広大となり、少子高齢化、過疎化などの理由により行政需要が高くなっている反面、人口減少、景気低迷などの要因で税収が伸び悩み類似団体の平均値を下回っている。指数は４ヶ年同値でありますが引き続き行政の効率化に努め財政基盤の強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3" name="直線コネクタ 62"/>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8" name="直線コネクタ 67"/>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105833</xdr:rowOff>
    </xdr:to>
    <xdr:cxnSp macro="">
      <xdr:nvCxnSpPr>
        <xdr:cNvPr id="71" name="直線コネクタ 70"/>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105833</xdr:rowOff>
    </xdr:to>
    <xdr:cxnSp macro="">
      <xdr:nvCxnSpPr>
        <xdr:cNvPr id="74" name="直線コネクタ 73"/>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105833</xdr:rowOff>
    </xdr:to>
    <xdr:cxnSp macro="">
      <xdr:nvCxnSpPr>
        <xdr:cNvPr id="77" name="直線コネクタ 76"/>
        <xdr:cNvCxnSpPr/>
      </xdr:nvCxnSpPr>
      <xdr:spPr>
        <a:xfrm>
          <a:off x="1447800" y="72263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9" name="テキスト ボックス 7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80" name="フローチャート : 判断 79"/>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81" name="テキスト ボックス 80"/>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8"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2" name="テキスト ボックス 91"/>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4" name="テキスト ボックス 93"/>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5" name="円/楕円 94"/>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6" name="テキスト ボックス 95"/>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H23</a:t>
          </a:r>
          <a:r>
            <a:rPr kumimoji="1" lang="ja-JP" altLang="en-US" sz="1300">
              <a:latin typeface="ＭＳ Ｐゴシック"/>
            </a:rPr>
            <a:t>年度に一旦悪化したが、</a:t>
          </a:r>
          <a:endParaRPr kumimoji="1" lang="en-US" altLang="ja-JP" sz="1300">
            <a:latin typeface="ＭＳ Ｐゴシック"/>
          </a:endParaRPr>
        </a:p>
        <a:p>
          <a:r>
            <a:rPr kumimoji="1" lang="ja-JP" altLang="en-US" sz="1300">
              <a:latin typeface="ＭＳ Ｐゴシック"/>
            </a:rPr>
            <a:t>以降</a:t>
          </a:r>
          <a:r>
            <a:rPr kumimoji="1" lang="en-US" altLang="ja-JP" sz="1300">
              <a:latin typeface="ＭＳ Ｐゴシック"/>
            </a:rPr>
            <a:t>2</a:t>
          </a:r>
          <a:r>
            <a:rPr kumimoji="1" lang="ja-JP" altLang="en-US" sz="1300">
              <a:latin typeface="ＭＳ Ｐゴシック"/>
            </a:rPr>
            <a:t>ヶ年で少し数値が改善されてきている。普通交付税の合併算定替終了により段階的に減少していく事や地方税の減少などにより一般財源の増加が見込めない為、財源の確保や新規事業を精査するなどにより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70696</xdr:rowOff>
    </xdr:from>
    <xdr:to>
      <xdr:col>7</xdr:col>
      <xdr:colOff>152400</xdr:colOff>
      <xdr:row>67</xdr:row>
      <xdr:rowOff>128270</xdr:rowOff>
    </xdr:to>
    <xdr:cxnSp macro="">
      <xdr:nvCxnSpPr>
        <xdr:cNvPr id="126" name="直線コネクタ 125"/>
        <xdr:cNvCxnSpPr/>
      </xdr:nvCxnSpPr>
      <xdr:spPr>
        <a:xfrm flipV="1">
          <a:off x="4953000" y="10014796"/>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100347</xdr:rowOff>
    </xdr:from>
    <xdr:ext cx="762000" cy="259045"/>
    <xdr:sp macro="" textlink="">
      <xdr:nvSpPr>
        <xdr:cNvPr id="127"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7</xdr:col>
      <xdr:colOff>63500</xdr:colOff>
      <xdr:row>67</xdr:row>
      <xdr:rowOff>128270</xdr:rowOff>
    </xdr:from>
    <xdr:to>
      <xdr:col>7</xdr:col>
      <xdr:colOff>241300</xdr:colOff>
      <xdr:row>67</xdr:row>
      <xdr:rowOff>128270</xdr:rowOff>
    </xdr:to>
    <xdr:cxnSp macro="">
      <xdr:nvCxnSpPr>
        <xdr:cNvPr id="128" name="直線コネクタ 127"/>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157073</xdr:rowOff>
    </xdr:from>
    <xdr:ext cx="762000" cy="259045"/>
    <xdr:sp macro="" textlink="">
      <xdr:nvSpPr>
        <xdr:cNvPr id="129"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7</xdr:col>
      <xdr:colOff>63500</xdr:colOff>
      <xdr:row>58</xdr:row>
      <xdr:rowOff>70696</xdr:rowOff>
    </xdr:from>
    <xdr:to>
      <xdr:col>7</xdr:col>
      <xdr:colOff>241300</xdr:colOff>
      <xdr:row>58</xdr:row>
      <xdr:rowOff>70696</xdr:rowOff>
    </xdr:to>
    <xdr:cxnSp macro="">
      <xdr:nvCxnSpPr>
        <xdr:cNvPr id="130" name="直線コネクタ 129"/>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44450</xdr:rowOff>
    </xdr:from>
    <xdr:to>
      <xdr:col>7</xdr:col>
      <xdr:colOff>152400</xdr:colOff>
      <xdr:row>62</xdr:row>
      <xdr:rowOff>68580</xdr:rowOff>
    </xdr:to>
    <xdr:cxnSp macro="">
      <xdr:nvCxnSpPr>
        <xdr:cNvPr id="131" name="直線コネクタ 130"/>
        <xdr:cNvCxnSpPr/>
      </xdr:nvCxnSpPr>
      <xdr:spPr>
        <a:xfrm flipV="1">
          <a:off x="4114800" y="106743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54204</xdr:rowOff>
    </xdr:from>
    <xdr:ext cx="762000" cy="259045"/>
    <xdr:sp macro="" textlink="">
      <xdr:nvSpPr>
        <xdr:cNvPr id="132" name="財政構造の弾力性平均値テキスト"/>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82127</xdr:rowOff>
    </xdr:from>
    <xdr:to>
      <xdr:col>7</xdr:col>
      <xdr:colOff>203200</xdr:colOff>
      <xdr:row>63</xdr:row>
      <xdr:rowOff>12277</xdr:rowOff>
    </xdr:to>
    <xdr:sp macro="" textlink="">
      <xdr:nvSpPr>
        <xdr:cNvPr id="133" name="フローチャート : 判断 132"/>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63</xdr:row>
      <xdr:rowOff>106256</xdr:rowOff>
    </xdr:to>
    <xdr:cxnSp macro="">
      <xdr:nvCxnSpPr>
        <xdr:cNvPr id="134" name="直線コネクタ 133"/>
        <xdr:cNvCxnSpPr/>
      </xdr:nvCxnSpPr>
      <xdr:spPr>
        <a:xfrm flipV="1">
          <a:off x="3225800" y="1069848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21183</xdr:rowOff>
    </xdr:from>
    <xdr:ext cx="736600" cy="259045"/>
    <xdr:sp macro="" textlink="">
      <xdr:nvSpPr>
        <xdr:cNvPr id="136" name="テキスト ボックス 135"/>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89746</xdr:rowOff>
    </xdr:from>
    <xdr:to>
      <xdr:col>4</xdr:col>
      <xdr:colOff>482600</xdr:colOff>
      <xdr:row>63</xdr:row>
      <xdr:rowOff>106256</xdr:rowOff>
    </xdr:to>
    <xdr:cxnSp macro="">
      <xdr:nvCxnSpPr>
        <xdr:cNvPr id="137" name="直線コネクタ 136"/>
        <xdr:cNvCxnSpPr/>
      </xdr:nvCxnSpPr>
      <xdr:spPr>
        <a:xfrm>
          <a:off x="2336800" y="10376746"/>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39" name="テキスト ボックス 138"/>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89746</xdr:rowOff>
    </xdr:from>
    <xdr:to>
      <xdr:col>3</xdr:col>
      <xdr:colOff>279400</xdr:colOff>
      <xdr:row>61</xdr:row>
      <xdr:rowOff>95250</xdr:rowOff>
    </xdr:to>
    <xdr:cxnSp macro="">
      <xdr:nvCxnSpPr>
        <xdr:cNvPr id="140" name="直線コネクタ 139"/>
        <xdr:cNvCxnSpPr/>
      </xdr:nvCxnSpPr>
      <xdr:spPr>
        <a:xfrm flipV="1">
          <a:off x="1447800" y="1037674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1" name="フローチャート : 判断 140"/>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42" name="テキスト ボックス 141"/>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43" name="フローチャート : 判断 142"/>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18644</xdr:rowOff>
    </xdr:from>
    <xdr:ext cx="762000" cy="259045"/>
    <xdr:sp macro="" textlink="">
      <xdr:nvSpPr>
        <xdr:cNvPr id="144" name="テキスト ボックス 143"/>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50" name="円/楕円 149"/>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10177</xdr:rowOff>
    </xdr:from>
    <xdr:ext cx="762000" cy="259045"/>
    <xdr:sp macro="" textlink="">
      <xdr:nvSpPr>
        <xdr:cNvPr id="151"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2" name="円/楕円 151"/>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53" name="テキスト ボックス 152"/>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55456</xdr:rowOff>
    </xdr:from>
    <xdr:to>
      <xdr:col>4</xdr:col>
      <xdr:colOff>533400</xdr:colOff>
      <xdr:row>63</xdr:row>
      <xdr:rowOff>157056</xdr:rowOff>
    </xdr:to>
    <xdr:sp macro="" textlink="">
      <xdr:nvSpPr>
        <xdr:cNvPr id="154" name="円/楕円 153"/>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141833</xdr:rowOff>
    </xdr:from>
    <xdr:ext cx="762000" cy="259045"/>
    <xdr:sp macro="" textlink="">
      <xdr:nvSpPr>
        <xdr:cNvPr id="155" name="テキスト ボックス 154"/>
        <xdr:cNvSpPr txBox="1"/>
      </xdr:nvSpPr>
      <xdr:spPr>
        <a:xfrm>
          <a:off x="2844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38946</xdr:rowOff>
    </xdr:from>
    <xdr:to>
      <xdr:col>3</xdr:col>
      <xdr:colOff>330200</xdr:colOff>
      <xdr:row>60</xdr:row>
      <xdr:rowOff>140546</xdr:rowOff>
    </xdr:to>
    <xdr:sp macro="" textlink="">
      <xdr:nvSpPr>
        <xdr:cNvPr id="156" name="円/楕円 155"/>
        <xdr:cNvSpPr/>
      </xdr:nvSpPr>
      <xdr:spPr>
        <a:xfrm>
          <a:off x="2286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57" name="テキスト ボックス 156"/>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58" name="円/楕円 157"/>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156227</xdr:rowOff>
    </xdr:from>
    <xdr:ext cx="762000" cy="259045"/>
    <xdr:sp macro="" textlink="">
      <xdr:nvSpPr>
        <xdr:cNvPr id="159" name="テキスト ボックス 158"/>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[232,555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した事で町の面積が広大になった反面人口減少などの要因で一人当たりの人件費・物件費等の決算額は類次団体と比較すると高くなっているが数値についてはここ２年間は少しずつではあるが改善してきている。人件費は退職者、新規採用者のバランスにより減少傾向にありますが、物件費については増加減少を繰り返している。物件費の抑制に努め数値の改善を図る。　</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16983</xdr:rowOff>
    </xdr:from>
    <xdr:to>
      <xdr:col>7</xdr:col>
      <xdr:colOff>152400</xdr:colOff>
      <xdr:row>87</xdr:row>
      <xdr:rowOff>161784</xdr:rowOff>
    </xdr:to>
    <xdr:cxnSp macro="">
      <xdr:nvCxnSpPr>
        <xdr:cNvPr id="187" name="直線コネクタ 186"/>
        <xdr:cNvCxnSpPr/>
      </xdr:nvCxnSpPr>
      <xdr:spPr>
        <a:xfrm flipV="1">
          <a:off x="4953000" y="13904433"/>
          <a:ext cx="0" cy="1173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133861</xdr:rowOff>
    </xdr:from>
    <xdr:ext cx="762000" cy="259045"/>
    <xdr:sp macro="" textlink="">
      <xdr:nvSpPr>
        <xdr:cNvPr id="188" name="人件費・物件費等の状況最小値テキスト"/>
        <xdr:cNvSpPr txBox="1"/>
      </xdr:nvSpPr>
      <xdr:spPr>
        <a:xfrm>
          <a:off x="5041900" y="15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347,997</a:t>
          </a:r>
          <a:endParaRPr kumimoji="1" lang="ja-JP" altLang="en-US" sz="1000" b="1">
            <a:latin typeface="ＭＳ Ｐゴシック"/>
          </a:endParaRPr>
        </a:p>
      </xdr:txBody>
    </xdr:sp>
    <xdr:clientData/>
  </xdr:oneCellAnchor>
  <xdr:twoCellAnchor>
    <xdr:from>
      <xdr:col>7</xdr:col>
      <xdr:colOff>63500</xdr:colOff>
      <xdr:row>87</xdr:row>
      <xdr:rowOff>161784</xdr:rowOff>
    </xdr:from>
    <xdr:to>
      <xdr:col>7</xdr:col>
      <xdr:colOff>241300</xdr:colOff>
      <xdr:row>87</xdr:row>
      <xdr:rowOff>161784</xdr:rowOff>
    </xdr:to>
    <xdr:cxnSp macro="">
      <xdr:nvCxnSpPr>
        <xdr:cNvPr id="189" name="直線コネクタ 188"/>
        <xdr:cNvCxnSpPr/>
      </xdr:nvCxnSpPr>
      <xdr:spPr>
        <a:xfrm>
          <a:off x="4864100" y="1507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103360</xdr:rowOff>
    </xdr:from>
    <xdr:ext cx="762000" cy="259045"/>
    <xdr:sp macro="" textlink="">
      <xdr:nvSpPr>
        <xdr:cNvPr id="190" name="人件費・物件費等の状況最大値テキスト"/>
        <xdr:cNvSpPr txBox="1"/>
      </xdr:nvSpPr>
      <xdr:spPr>
        <a:xfrm>
          <a:off x="5041900" y="1364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104,835</a:t>
          </a:r>
          <a:endParaRPr kumimoji="1" lang="ja-JP" altLang="en-US" sz="1000" b="1">
            <a:latin typeface="ＭＳ Ｐゴシック"/>
          </a:endParaRPr>
        </a:p>
      </xdr:txBody>
    </xdr:sp>
    <xdr:clientData/>
  </xdr:oneCellAnchor>
  <xdr:twoCellAnchor>
    <xdr:from>
      <xdr:col>7</xdr:col>
      <xdr:colOff>63500</xdr:colOff>
      <xdr:row>81</xdr:row>
      <xdr:rowOff>16983</xdr:rowOff>
    </xdr:from>
    <xdr:to>
      <xdr:col>7</xdr:col>
      <xdr:colOff>241300</xdr:colOff>
      <xdr:row>81</xdr:row>
      <xdr:rowOff>16983</xdr:rowOff>
    </xdr:to>
    <xdr:cxnSp macro="">
      <xdr:nvCxnSpPr>
        <xdr:cNvPr id="191" name="直線コネクタ 190"/>
        <xdr:cNvCxnSpPr/>
      </xdr:nvCxnSpPr>
      <xdr:spPr>
        <a:xfrm>
          <a:off x="4864100" y="1390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119010</xdr:rowOff>
    </xdr:from>
    <xdr:to>
      <xdr:col>7</xdr:col>
      <xdr:colOff>152400</xdr:colOff>
      <xdr:row>84</xdr:row>
      <xdr:rowOff>140824</xdr:rowOff>
    </xdr:to>
    <xdr:cxnSp macro="">
      <xdr:nvCxnSpPr>
        <xdr:cNvPr id="192" name="直線コネクタ 191"/>
        <xdr:cNvCxnSpPr/>
      </xdr:nvCxnSpPr>
      <xdr:spPr>
        <a:xfrm flipV="1">
          <a:off x="4114800" y="14520810"/>
          <a:ext cx="838200" cy="2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30543</xdr:rowOff>
    </xdr:from>
    <xdr:ext cx="762000" cy="259045"/>
    <xdr:sp macro="" textlink="">
      <xdr:nvSpPr>
        <xdr:cNvPr id="193" name="人件費・物件費等の状況平均値テキスト"/>
        <xdr:cNvSpPr txBox="1"/>
      </xdr:nvSpPr>
      <xdr:spPr>
        <a:xfrm>
          <a:off x="5041900" y="14089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14016</xdr:rowOff>
    </xdr:from>
    <xdr:to>
      <xdr:col>7</xdr:col>
      <xdr:colOff>203200</xdr:colOff>
      <xdr:row>83</xdr:row>
      <xdr:rowOff>115616</xdr:rowOff>
    </xdr:to>
    <xdr:sp macro="" textlink="">
      <xdr:nvSpPr>
        <xdr:cNvPr id="194" name="フローチャート : 判断 193"/>
        <xdr:cNvSpPr/>
      </xdr:nvSpPr>
      <xdr:spPr>
        <a:xfrm>
          <a:off x="49022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140824</xdr:rowOff>
    </xdr:from>
    <xdr:to>
      <xdr:col>6</xdr:col>
      <xdr:colOff>0</xdr:colOff>
      <xdr:row>86</xdr:row>
      <xdr:rowOff>1186</xdr:rowOff>
    </xdr:to>
    <xdr:cxnSp macro="">
      <xdr:nvCxnSpPr>
        <xdr:cNvPr id="195" name="直線コネクタ 194"/>
        <xdr:cNvCxnSpPr/>
      </xdr:nvCxnSpPr>
      <xdr:spPr>
        <a:xfrm flipV="1">
          <a:off x="3225800" y="14542624"/>
          <a:ext cx="889000" cy="20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1701</xdr:rowOff>
    </xdr:from>
    <xdr:to>
      <xdr:col>6</xdr:col>
      <xdr:colOff>50800</xdr:colOff>
      <xdr:row>83</xdr:row>
      <xdr:rowOff>103301</xdr:rowOff>
    </xdr:to>
    <xdr:sp macro="" textlink="">
      <xdr:nvSpPr>
        <xdr:cNvPr id="196" name="フローチャート : 判断 195"/>
        <xdr:cNvSpPr/>
      </xdr:nvSpPr>
      <xdr:spPr>
        <a:xfrm>
          <a:off x="4064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113478</xdr:rowOff>
    </xdr:from>
    <xdr:ext cx="736600" cy="259045"/>
    <xdr:sp macro="" textlink="">
      <xdr:nvSpPr>
        <xdr:cNvPr id="197" name="テキスト ボックス 196"/>
        <xdr:cNvSpPr txBox="1"/>
      </xdr:nvSpPr>
      <xdr:spPr>
        <a:xfrm>
          <a:off x="3733800" y="14000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123479</xdr:rowOff>
    </xdr:from>
    <xdr:to>
      <xdr:col>4</xdr:col>
      <xdr:colOff>482600</xdr:colOff>
      <xdr:row>86</xdr:row>
      <xdr:rowOff>1186</xdr:rowOff>
    </xdr:to>
    <xdr:cxnSp macro="">
      <xdr:nvCxnSpPr>
        <xdr:cNvPr id="198" name="直線コネクタ 197"/>
        <xdr:cNvCxnSpPr/>
      </xdr:nvCxnSpPr>
      <xdr:spPr>
        <a:xfrm>
          <a:off x="2336800" y="14525279"/>
          <a:ext cx="889000" cy="22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170954</xdr:rowOff>
    </xdr:from>
    <xdr:to>
      <xdr:col>4</xdr:col>
      <xdr:colOff>533400</xdr:colOff>
      <xdr:row>83</xdr:row>
      <xdr:rowOff>101104</xdr:rowOff>
    </xdr:to>
    <xdr:sp macro="" textlink="">
      <xdr:nvSpPr>
        <xdr:cNvPr id="199" name="フローチャート : 判断 198"/>
        <xdr:cNvSpPr/>
      </xdr:nvSpPr>
      <xdr:spPr>
        <a:xfrm>
          <a:off x="3175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111281</xdr:rowOff>
    </xdr:from>
    <xdr:ext cx="762000" cy="259045"/>
    <xdr:sp macro="" textlink="">
      <xdr:nvSpPr>
        <xdr:cNvPr id="200" name="テキスト ボックス 199"/>
        <xdr:cNvSpPr txBox="1"/>
      </xdr:nvSpPr>
      <xdr:spPr>
        <a:xfrm>
          <a:off x="2844800" y="1399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110719</xdr:rowOff>
    </xdr:from>
    <xdr:to>
      <xdr:col>3</xdr:col>
      <xdr:colOff>279400</xdr:colOff>
      <xdr:row>84</xdr:row>
      <xdr:rowOff>123479</xdr:rowOff>
    </xdr:to>
    <xdr:cxnSp macro="">
      <xdr:nvCxnSpPr>
        <xdr:cNvPr id="201" name="直線コネクタ 200"/>
        <xdr:cNvCxnSpPr/>
      </xdr:nvCxnSpPr>
      <xdr:spPr>
        <a:xfrm>
          <a:off x="1447800" y="14512519"/>
          <a:ext cx="889000" cy="1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147634</xdr:rowOff>
    </xdr:from>
    <xdr:to>
      <xdr:col>3</xdr:col>
      <xdr:colOff>330200</xdr:colOff>
      <xdr:row>83</xdr:row>
      <xdr:rowOff>77784</xdr:rowOff>
    </xdr:to>
    <xdr:sp macro="" textlink="">
      <xdr:nvSpPr>
        <xdr:cNvPr id="202" name="フローチャート : 判断 201"/>
        <xdr:cNvSpPr/>
      </xdr:nvSpPr>
      <xdr:spPr>
        <a:xfrm>
          <a:off x="2286000" y="1420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87961</xdr:rowOff>
    </xdr:from>
    <xdr:ext cx="762000" cy="259045"/>
    <xdr:sp macro="" textlink="">
      <xdr:nvSpPr>
        <xdr:cNvPr id="203" name="テキスト ボックス 202"/>
        <xdr:cNvSpPr txBox="1"/>
      </xdr:nvSpPr>
      <xdr:spPr>
        <a:xfrm>
          <a:off x="1955800" y="1397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121555</xdr:rowOff>
    </xdr:from>
    <xdr:to>
      <xdr:col>2</xdr:col>
      <xdr:colOff>127000</xdr:colOff>
      <xdr:row>83</xdr:row>
      <xdr:rowOff>51705</xdr:rowOff>
    </xdr:to>
    <xdr:sp macro="" textlink="">
      <xdr:nvSpPr>
        <xdr:cNvPr id="204" name="フローチャート : 判断 203"/>
        <xdr:cNvSpPr/>
      </xdr:nvSpPr>
      <xdr:spPr>
        <a:xfrm>
          <a:off x="1397000" y="14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61882</xdr:rowOff>
    </xdr:from>
    <xdr:ext cx="762000" cy="259045"/>
    <xdr:sp macro="" textlink="">
      <xdr:nvSpPr>
        <xdr:cNvPr id="205" name="テキスト ボックス 204"/>
        <xdr:cNvSpPr txBox="1"/>
      </xdr:nvSpPr>
      <xdr:spPr>
        <a:xfrm>
          <a:off x="1066800" y="1394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68210</xdr:rowOff>
    </xdr:from>
    <xdr:to>
      <xdr:col>7</xdr:col>
      <xdr:colOff>203200</xdr:colOff>
      <xdr:row>84</xdr:row>
      <xdr:rowOff>169810</xdr:rowOff>
    </xdr:to>
    <xdr:sp macro="" textlink="">
      <xdr:nvSpPr>
        <xdr:cNvPr id="211" name="円/楕円 210"/>
        <xdr:cNvSpPr/>
      </xdr:nvSpPr>
      <xdr:spPr>
        <a:xfrm>
          <a:off x="4902200" y="1447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40287</xdr:rowOff>
    </xdr:from>
    <xdr:ext cx="762000" cy="259045"/>
    <xdr:sp macro="" textlink="">
      <xdr:nvSpPr>
        <xdr:cNvPr id="212" name="人件費・物件費等の状況該当値テキスト"/>
        <xdr:cNvSpPr txBox="1"/>
      </xdr:nvSpPr>
      <xdr:spPr>
        <a:xfrm>
          <a:off x="5041900" y="1444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232,555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90024</xdr:rowOff>
    </xdr:from>
    <xdr:to>
      <xdr:col>6</xdr:col>
      <xdr:colOff>50800</xdr:colOff>
      <xdr:row>85</xdr:row>
      <xdr:rowOff>20174</xdr:rowOff>
    </xdr:to>
    <xdr:sp macro="" textlink="">
      <xdr:nvSpPr>
        <xdr:cNvPr id="213" name="円/楕円 212"/>
        <xdr:cNvSpPr/>
      </xdr:nvSpPr>
      <xdr:spPr>
        <a:xfrm>
          <a:off x="4064000" y="1449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4951</xdr:rowOff>
    </xdr:from>
    <xdr:ext cx="736600" cy="259045"/>
    <xdr:sp macro="" textlink="">
      <xdr:nvSpPr>
        <xdr:cNvPr id="214" name="テキスト ボックス 213"/>
        <xdr:cNvSpPr txBox="1"/>
      </xdr:nvSpPr>
      <xdr:spPr>
        <a:xfrm>
          <a:off x="3733800" y="1457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237,075</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121836</xdr:rowOff>
    </xdr:from>
    <xdr:to>
      <xdr:col>4</xdr:col>
      <xdr:colOff>533400</xdr:colOff>
      <xdr:row>86</xdr:row>
      <xdr:rowOff>51986</xdr:rowOff>
    </xdr:to>
    <xdr:sp macro="" textlink="">
      <xdr:nvSpPr>
        <xdr:cNvPr id="215" name="円/楕円 214"/>
        <xdr:cNvSpPr/>
      </xdr:nvSpPr>
      <xdr:spPr>
        <a:xfrm>
          <a:off x="3175000" y="146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36763</xdr:rowOff>
    </xdr:from>
    <xdr:ext cx="762000" cy="259045"/>
    <xdr:sp macro="" textlink="">
      <xdr:nvSpPr>
        <xdr:cNvPr id="216" name="テキスト ボックス 215"/>
        <xdr:cNvSpPr txBox="1"/>
      </xdr:nvSpPr>
      <xdr:spPr>
        <a:xfrm>
          <a:off x="2844800" y="147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279,193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72679</xdr:rowOff>
    </xdr:from>
    <xdr:to>
      <xdr:col>3</xdr:col>
      <xdr:colOff>330200</xdr:colOff>
      <xdr:row>85</xdr:row>
      <xdr:rowOff>2829</xdr:rowOff>
    </xdr:to>
    <xdr:sp macro="" textlink="">
      <xdr:nvSpPr>
        <xdr:cNvPr id="217" name="円/楕円 216"/>
        <xdr:cNvSpPr/>
      </xdr:nvSpPr>
      <xdr:spPr>
        <a:xfrm>
          <a:off x="2286000" y="144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159056</xdr:rowOff>
    </xdr:from>
    <xdr:ext cx="762000" cy="259045"/>
    <xdr:sp macro="" textlink="">
      <xdr:nvSpPr>
        <xdr:cNvPr id="218" name="テキスト ボックス 217"/>
        <xdr:cNvSpPr txBox="1"/>
      </xdr:nvSpPr>
      <xdr:spPr>
        <a:xfrm>
          <a:off x="1955800" y="1456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233,481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59919</xdr:rowOff>
    </xdr:from>
    <xdr:to>
      <xdr:col>2</xdr:col>
      <xdr:colOff>127000</xdr:colOff>
      <xdr:row>84</xdr:row>
      <xdr:rowOff>161519</xdr:rowOff>
    </xdr:to>
    <xdr:sp macro="" textlink="">
      <xdr:nvSpPr>
        <xdr:cNvPr id="219" name="円/楕円 218"/>
        <xdr:cNvSpPr/>
      </xdr:nvSpPr>
      <xdr:spPr>
        <a:xfrm>
          <a:off x="1397000" y="1446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146296</xdr:rowOff>
    </xdr:from>
    <xdr:ext cx="762000" cy="259045"/>
    <xdr:sp macro="" textlink="">
      <xdr:nvSpPr>
        <xdr:cNvPr id="220" name="テキスト ボックス 219"/>
        <xdr:cNvSpPr txBox="1"/>
      </xdr:nvSpPr>
      <xdr:spPr>
        <a:xfrm>
          <a:off x="1066800" y="1454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230,837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ラスパイレス指数については、類似団体よりも３．３ポイント低くなっている。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H23,H24</a:t>
          </a:r>
          <a:r>
            <a:rPr kumimoji="1" lang="ja-JP" altLang="en-US" sz="1300">
              <a:latin typeface="ＭＳ Ｐゴシック"/>
            </a:rPr>
            <a:t>年度において数値は改善されたが</a:t>
          </a:r>
          <a:r>
            <a:rPr kumimoji="1" lang="en-US" altLang="ja-JP" sz="1300">
              <a:latin typeface="ＭＳ Ｐゴシック"/>
            </a:rPr>
            <a:t>H25</a:t>
          </a:r>
          <a:r>
            <a:rPr kumimoji="1" lang="ja-JP" altLang="en-US" sz="1300">
              <a:latin typeface="ＭＳ Ｐゴシック"/>
            </a:rPr>
            <a:t>年度に国の給与改定に伴い数値が下がっている。類似団体においての平均値も下がっているが依然類似団体平均値よりも低い数値となっている。</a:t>
          </a:r>
          <a:endParaRPr kumimoji="1" lang="en-US" altLang="ja-JP" sz="1300">
            <a:latin typeface="ＭＳ Ｐゴシック"/>
          </a:endParaRPr>
        </a:p>
        <a:p>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88</xdr:row>
      <xdr:rowOff>41366</xdr:rowOff>
    </xdr:to>
    <xdr:cxnSp macro="">
      <xdr:nvCxnSpPr>
        <xdr:cNvPr id="251" name="直線コネクタ 250"/>
        <xdr:cNvCxnSpPr/>
      </xdr:nvCxnSpPr>
      <xdr:spPr>
        <a:xfrm flipV="1">
          <a:off x="17018000" y="13929361"/>
          <a:ext cx="0" cy="1199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13443</xdr:rowOff>
    </xdr:from>
    <xdr:ext cx="762000" cy="259045"/>
    <xdr:sp macro="" textlink="">
      <xdr:nvSpPr>
        <xdr:cNvPr id="252" name="給与水準   （国との比較）最小値テキスト"/>
        <xdr:cNvSpPr txBox="1"/>
      </xdr:nvSpPr>
      <xdr:spPr>
        <a:xfrm>
          <a:off x="17106900" y="1510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88</xdr:row>
      <xdr:rowOff>41366</xdr:rowOff>
    </xdr:from>
    <xdr:to>
      <xdr:col>24</xdr:col>
      <xdr:colOff>647700</xdr:colOff>
      <xdr:row>88</xdr:row>
      <xdr:rowOff>41366</xdr:rowOff>
    </xdr:to>
    <xdr:cxnSp macro="">
      <xdr:nvCxnSpPr>
        <xdr:cNvPr id="253" name="直線コネクタ 252"/>
        <xdr:cNvCxnSpPr/>
      </xdr:nvCxnSpPr>
      <xdr:spPr>
        <a:xfrm>
          <a:off x="16929100" y="1512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134257</xdr:rowOff>
    </xdr:from>
    <xdr:to>
      <xdr:col>24</xdr:col>
      <xdr:colOff>558800</xdr:colOff>
      <xdr:row>87</xdr:row>
      <xdr:rowOff>68036</xdr:rowOff>
    </xdr:to>
    <xdr:cxnSp macro="">
      <xdr:nvCxnSpPr>
        <xdr:cNvPr id="256" name="直線コネクタ 255"/>
        <xdr:cNvCxnSpPr/>
      </xdr:nvCxnSpPr>
      <xdr:spPr>
        <a:xfrm flipV="1">
          <a:off x="16179800" y="14536057"/>
          <a:ext cx="838200" cy="44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111596</xdr:rowOff>
    </xdr:from>
    <xdr:ext cx="762000" cy="259045"/>
    <xdr:sp macro="" textlink="">
      <xdr:nvSpPr>
        <xdr:cNvPr id="257" name="給与水準   （国との比較）平均値テキスト"/>
        <xdr:cNvSpPr txBox="1"/>
      </xdr:nvSpPr>
      <xdr:spPr>
        <a:xfrm>
          <a:off x="17106900" y="1468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139519</xdr:rowOff>
    </xdr:from>
    <xdr:to>
      <xdr:col>24</xdr:col>
      <xdr:colOff>609600</xdr:colOff>
      <xdr:row>86</xdr:row>
      <xdr:rowOff>69669</xdr:rowOff>
    </xdr:to>
    <xdr:sp macro="" textlink="">
      <xdr:nvSpPr>
        <xdr:cNvPr id="258" name="フローチャート : 判断 257"/>
        <xdr:cNvSpPr/>
      </xdr:nvSpPr>
      <xdr:spPr>
        <a:xfrm>
          <a:off x="16967200" y="147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5987</xdr:rowOff>
    </xdr:from>
    <xdr:to>
      <xdr:col>23</xdr:col>
      <xdr:colOff>406400</xdr:colOff>
      <xdr:row>87</xdr:row>
      <xdr:rowOff>68036</xdr:rowOff>
    </xdr:to>
    <xdr:cxnSp macro="">
      <xdr:nvCxnSpPr>
        <xdr:cNvPr id="259" name="直線コネクタ 258"/>
        <xdr:cNvCxnSpPr/>
      </xdr:nvCxnSpPr>
      <xdr:spPr>
        <a:xfrm>
          <a:off x="15290800" y="1492213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60" name="フローチャート : 判断 259"/>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61" name="テキスト ボックス 260"/>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17055</xdr:rowOff>
    </xdr:from>
    <xdr:to>
      <xdr:col>22</xdr:col>
      <xdr:colOff>203200</xdr:colOff>
      <xdr:row>87</xdr:row>
      <xdr:rowOff>5987</xdr:rowOff>
    </xdr:to>
    <xdr:cxnSp macro="">
      <xdr:nvCxnSpPr>
        <xdr:cNvPr id="262" name="直線コネクタ 261"/>
        <xdr:cNvCxnSpPr/>
      </xdr:nvCxnSpPr>
      <xdr:spPr>
        <a:xfrm>
          <a:off x="14401800" y="14418855"/>
          <a:ext cx="889000" cy="50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128451</xdr:rowOff>
    </xdr:from>
    <xdr:to>
      <xdr:col>22</xdr:col>
      <xdr:colOff>254000</xdr:colOff>
      <xdr:row>89</xdr:row>
      <xdr:rowOff>58601</xdr:rowOff>
    </xdr:to>
    <xdr:sp macro="" textlink="">
      <xdr:nvSpPr>
        <xdr:cNvPr id="263" name="フローチャート : 判断 262"/>
        <xdr:cNvSpPr/>
      </xdr:nvSpPr>
      <xdr:spPr>
        <a:xfrm>
          <a:off x="15240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43378</xdr:rowOff>
    </xdr:from>
    <xdr:ext cx="762000" cy="259045"/>
    <xdr:sp macro="" textlink="">
      <xdr:nvSpPr>
        <xdr:cNvPr id="264" name="テキスト ボックス 263"/>
        <xdr:cNvSpPr txBox="1"/>
      </xdr:nvSpPr>
      <xdr:spPr>
        <a:xfrm>
          <a:off x="14909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3266</xdr:rowOff>
    </xdr:from>
    <xdr:to>
      <xdr:col>21</xdr:col>
      <xdr:colOff>0</xdr:colOff>
      <xdr:row>84</xdr:row>
      <xdr:rowOff>17055</xdr:rowOff>
    </xdr:to>
    <xdr:cxnSp macro="">
      <xdr:nvCxnSpPr>
        <xdr:cNvPr id="265" name="直線コネクタ 264"/>
        <xdr:cNvCxnSpPr/>
      </xdr:nvCxnSpPr>
      <xdr:spPr>
        <a:xfrm>
          <a:off x="13512800" y="1440506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111942</xdr:rowOff>
    </xdr:from>
    <xdr:to>
      <xdr:col>21</xdr:col>
      <xdr:colOff>50800</xdr:colOff>
      <xdr:row>86</xdr:row>
      <xdr:rowOff>42092</xdr:rowOff>
    </xdr:to>
    <xdr:sp macro="" textlink="">
      <xdr:nvSpPr>
        <xdr:cNvPr id="266" name="フローチャート : 判断 265"/>
        <xdr:cNvSpPr/>
      </xdr:nvSpPr>
      <xdr:spPr>
        <a:xfrm>
          <a:off x="14351000" y="1468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26869</xdr:rowOff>
    </xdr:from>
    <xdr:ext cx="762000" cy="259045"/>
    <xdr:sp macro="" textlink="">
      <xdr:nvSpPr>
        <xdr:cNvPr id="267" name="テキスト ボックス 266"/>
        <xdr:cNvSpPr txBox="1"/>
      </xdr:nvSpPr>
      <xdr:spPr>
        <a:xfrm>
          <a:off x="14020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70576</xdr:rowOff>
    </xdr:from>
    <xdr:to>
      <xdr:col>19</xdr:col>
      <xdr:colOff>533400</xdr:colOff>
      <xdr:row>86</xdr:row>
      <xdr:rowOff>726</xdr:rowOff>
    </xdr:to>
    <xdr:sp macro="" textlink="">
      <xdr:nvSpPr>
        <xdr:cNvPr id="268" name="フローチャート : 判断 267"/>
        <xdr:cNvSpPr/>
      </xdr:nvSpPr>
      <xdr:spPr>
        <a:xfrm>
          <a:off x="13462000" y="1464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156953</xdr:rowOff>
    </xdr:from>
    <xdr:ext cx="762000" cy="259045"/>
    <xdr:sp macro="" textlink="">
      <xdr:nvSpPr>
        <xdr:cNvPr id="269" name="テキスト ボックス 268"/>
        <xdr:cNvSpPr txBox="1"/>
      </xdr:nvSpPr>
      <xdr:spPr>
        <a:xfrm>
          <a:off x="13131800" y="1473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75" name="円/楕円 274"/>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99984</xdr:rowOff>
    </xdr:from>
    <xdr:ext cx="762000" cy="259045"/>
    <xdr:sp macro="" textlink="">
      <xdr:nvSpPr>
        <xdr:cNvPr id="276"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17236</xdr:rowOff>
    </xdr:from>
    <xdr:to>
      <xdr:col>23</xdr:col>
      <xdr:colOff>457200</xdr:colOff>
      <xdr:row>87</xdr:row>
      <xdr:rowOff>118836</xdr:rowOff>
    </xdr:to>
    <xdr:sp macro="" textlink="">
      <xdr:nvSpPr>
        <xdr:cNvPr id="277" name="円/楕円 276"/>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129013</xdr:rowOff>
    </xdr:from>
    <xdr:ext cx="736600" cy="259045"/>
    <xdr:sp macro="" textlink="">
      <xdr:nvSpPr>
        <xdr:cNvPr id="278" name="テキスト ボックス 277"/>
        <xdr:cNvSpPr txBox="1"/>
      </xdr:nvSpPr>
      <xdr:spPr>
        <a:xfrm>
          <a:off x="15798800" y="14702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126637</xdr:rowOff>
    </xdr:from>
    <xdr:to>
      <xdr:col>22</xdr:col>
      <xdr:colOff>254000</xdr:colOff>
      <xdr:row>87</xdr:row>
      <xdr:rowOff>56787</xdr:rowOff>
    </xdr:to>
    <xdr:sp macro="" textlink="">
      <xdr:nvSpPr>
        <xdr:cNvPr id="279" name="円/楕円 278"/>
        <xdr:cNvSpPr/>
      </xdr:nvSpPr>
      <xdr:spPr>
        <a:xfrm>
          <a:off x="15240000" y="148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66964</xdr:rowOff>
    </xdr:from>
    <xdr:ext cx="762000" cy="259045"/>
    <xdr:sp macro="" textlink="">
      <xdr:nvSpPr>
        <xdr:cNvPr id="280" name="テキスト ボックス 279"/>
        <xdr:cNvSpPr txBox="1"/>
      </xdr:nvSpPr>
      <xdr:spPr>
        <a:xfrm>
          <a:off x="14909800" y="1464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137705</xdr:rowOff>
    </xdr:from>
    <xdr:to>
      <xdr:col>21</xdr:col>
      <xdr:colOff>50800</xdr:colOff>
      <xdr:row>84</xdr:row>
      <xdr:rowOff>67855</xdr:rowOff>
    </xdr:to>
    <xdr:sp macro="" textlink="">
      <xdr:nvSpPr>
        <xdr:cNvPr id="281" name="円/楕円 280"/>
        <xdr:cNvSpPr/>
      </xdr:nvSpPr>
      <xdr:spPr>
        <a:xfrm>
          <a:off x="14351000" y="1436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78032</xdr:rowOff>
    </xdr:from>
    <xdr:ext cx="762000" cy="259045"/>
    <xdr:sp macro="" textlink="">
      <xdr:nvSpPr>
        <xdr:cNvPr id="282" name="テキスト ボックス 281"/>
        <xdr:cNvSpPr txBox="1"/>
      </xdr:nvSpPr>
      <xdr:spPr>
        <a:xfrm>
          <a:off x="14020800" y="1413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123916</xdr:rowOff>
    </xdr:from>
    <xdr:to>
      <xdr:col>19</xdr:col>
      <xdr:colOff>533400</xdr:colOff>
      <xdr:row>84</xdr:row>
      <xdr:rowOff>54066</xdr:rowOff>
    </xdr:to>
    <xdr:sp macro="" textlink="">
      <xdr:nvSpPr>
        <xdr:cNvPr id="283" name="円/楕円 282"/>
        <xdr:cNvSpPr/>
      </xdr:nvSpPr>
      <xdr:spPr>
        <a:xfrm>
          <a:off x="13462000" y="143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64243</xdr:rowOff>
    </xdr:from>
    <xdr:ext cx="762000" cy="259045"/>
    <xdr:sp macro="" textlink="">
      <xdr:nvSpPr>
        <xdr:cNvPr id="284" name="テキスト ボックス 283"/>
        <xdr:cNvSpPr txBox="1"/>
      </xdr:nvSpPr>
      <xdr:spPr>
        <a:xfrm>
          <a:off x="13131800" y="1412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合併により職員数が類似団体より高い数値となっているが、退職者と新規採用者のバランスにより数値は徐々に改善されてきている。</a:t>
          </a:r>
          <a:endParaRPr kumimoji="1" lang="en-US" altLang="ja-JP" sz="1300">
            <a:latin typeface="ＭＳ Ｐゴシック"/>
          </a:endParaRPr>
        </a:p>
        <a:p>
          <a:r>
            <a:rPr kumimoji="1" lang="ja-JP" altLang="en-US" sz="1300">
              <a:latin typeface="ＭＳ Ｐゴシック"/>
            </a:rPr>
            <a:t>　　以降退職予定者数の増加により更に数値は改善されていくものと推計する。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14394</xdr:rowOff>
    </xdr:from>
    <xdr:to>
      <xdr:col>24</xdr:col>
      <xdr:colOff>558800</xdr:colOff>
      <xdr:row>66</xdr:row>
      <xdr:rowOff>110127</xdr:rowOff>
    </xdr:to>
    <xdr:cxnSp macro="">
      <xdr:nvCxnSpPr>
        <xdr:cNvPr id="316" name="直線コネクタ 315"/>
        <xdr:cNvCxnSpPr/>
      </xdr:nvCxnSpPr>
      <xdr:spPr>
        <a:xfrm flipV="1">
          <a:off x="17018000" y="9958494"/>
          <a:ext cx="0" cy="1467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82204</xdr:rowOff>
    </xdr:from>
    <xdr:ext cx="762000" cy="259045"/>
    <xdr:sp macro="" textlink="">
      <xdr:nvSpPr>
        <xdr:cNvPr id="317" name="定員管理の状況最小値テキスト"/>
        <xdr:cNvSpPr txBox="1"/>
      </xdr:nvSpPr>
      <xdr:spPr>
        <a:xfrm>
          <a:off x="17106900" y="1139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18.99</a:t>
          </a:r>
          <a:endParaRPr kumimoji="1" lang="ja-JP" altLang="en-US" sz="1000" b="1">
            <a:latin typeface="ＭＳ Ｐゴシック"/>
          </a:endParaRPr>
        </a:p>
      </xdr:txBody>
    </xdr:sp>
    <xdr:clientData/>
  </xdr:oneCellAnchor>
  <xdr:twoCellAnchor>
    <xdr:from>
      <xdr:col>24</xdr:col>
      <xdr:colOff>469900</xdr:colOff>
      <xdr:row>66</xdr:row>
      <xdr:rowOff>110127</xdr:rowOff>
    </xdr:from>
    <xdr:to>
      <xdr:col>24</xdr:col>
      <xdr:colOff>647700</xdr:colOff>
      <xdr:row>66</xdr:row>
      <xdr:rowOff>110127</xdr:rowOff>
    </xdr:to>
    <xdr:cxnSp macro="">
      <xdr:nvCxnSpPr>
        <xdr:cNvPr id="318" name="直線コネクタ 317"/>
        <xdr:cNvCxnSpPr/>
      </xdr:nvCxnSpPr>
      <xdr:spPr>
        <a:xfrm>
          <a:off x="16929100" y="1142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100771</xdr:rowOff>
    </xdr:from>
    <xdr:ext cx="762000" cy="259045"/>
    <xdr:sp macro="" textlink="">
      <xdr:nvSpPr>
        <xdr:cNvPr id="319"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24</xdr:col>
      <xdr:colOff>469900</xdr:colOff>
      <xdr:row>58</xdr:row>
      <xdr:rowOff>14394</xdr:rowOff>
    </xdr:from>
    <xdr:to>
      <xdr:col>24</xdr:col>
      <xdr:colOff>647700</xdr:colOff>
      <xdr:row>58</xdr:row>
      <xdr:rowOff>14394</xdr:rowOff>
    </xdr:to>
    <xdr:cxnSp macro="">
      <xdr:nvCxnSpPr>
        <xdr:cNvPr id="320" name="直線コネクタ 319"/>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131294</xdr:rowOff>
    </xdr:from>
    <xdr:to>
      <xdr:col>24</xdr:col>
      <xdr:colOff>558800</xdr:colOff>
      <xdr:row>64</xdr:row>
      <xdr:rowOff>161169</xdr:rowOff>
    </xdr:to>
    <xdr:cxnSp macro="">
      <xdr:nvCxnSpPr>
        <xdr:cNvPr id="321" name="直線コネクタ 320"/>
        <xdr:cNvCxnSpPr/>
      </xdr:nvCxnSpPr>
      <xdr:spPr>
        <a:xfrm flipV="1">
          <a:off x="16179800" y="11104094"/>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46039</xdr:rowOff>
    </xdr:from>
    <xdr:ext cx="762000" cy="259045"/>
    <xdr:sp macro="" textlink="">
      <xdr:nvSpPr>
        <xdr:cNvPr id="322" name="定員管理の状況平均値テキスト"/>
        <xdr:cNvSpPr txBox="1"/>
      </xdr:nvSpPr>
      <xdr:spPr>
        <a:xfrm>
          <a:off x="17106900" y="10333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29512</xdr:rowOff>
    </xdr:from>
    <xdr:to>
      <xdr:col>24</xdr:col>
      <xdr:colOff>609600</xdr:colOff>
      <xdr:row>61</xdr:row>
      <xdr:rowOff>131112</xdr:rowOff>
    </xdr:to>
    <xdr:sp macro="" textlink="">
      <xdr:nvSpPr>
        <xdr:cNvPr id="323" name="フローチャート : 判断 322"/>
        <xdr:cNvSpPr/>
      </xdr:nvSpPr>
      <xdr:spPr>
        <a:xfrm>
          <a:off x="169672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161169</xdr:rowOff>
    </xdr:from>
    <xdr:to>
      <xdr:col>23</xdr:col>
      <xdr:colOff>406400</xdr:colOff>
      <xdr:row>64</xdr:row>
      <xdr:rowOff>165765</xdr:rowOff>
    </xdr:to>
    <xdr:cxnSp macro="">
      <xdr:nvCxnSpPr>
        <xdr:cNvPr id="324" name="直線コネクタ 323"/>
        <xdr:cNvCxnSpPr/>
      </xdr:nvCxnSpPr>
      <xdr:spPr>
        <a:xfrm flipV="1">
          <a:off x="15290800" y="1113396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21469</xdr:rowOff>
    </xdr:from>
    <xdr:to>
      <xdr:col>23</xdr:col>
      <xdr:colOff>457200</xdr:colOff>
      <xdr:row>61</xdr:row>
      <xdr:rowOff>123069</xdr:rowOff>
    </xdr:to>
    <xdr:sp macro="" textlink="">
      <xdr:nvSpPr>
        <xdr:cNvPr id="325" name="フローチャート : 判断 324"/>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133246</xdr:rowOff>
    </xdr:from>
    <xdr:ext cx="736600" cy="259045"/>
    <xdr:sp macro="" textlink="">
      <xdr:nvSpPr>
        <xdr:cNvPr id="326" name="テキスト ボックス 325"/>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165765</xdr:rowOff>
    </xdr:from>
    <xdr:to>
      <xdr:col>22</xdr:col>
      <xdr:colOff>203200</xdr:colOff>
      <xdr:row>65</xdr:row>
      <xdr:rowOff>9253</xdr:rowOff>
    </xdr:to>
    <xdr:cxnSp macro="">
      <xdr:nvCxnSpPr>
        <xdr:cNvPr id="327" name="直線コネクタ 326"/>
        <xdr:cNvCxnSpPr/>
      </xdr:nvCxnSpPr>
      <xdr:spPr>
        <a:xfrm flipV="1">
          <a:off x="14401800" y="11138565"/>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8" name="フローチャート : 判断 327"/>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9" name="テキスト ボックス 328"/>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9253</xdr:rowOff>
    </xdr:from>
    <xdr:to>
      <xdr:col>21</xdr:col>
      <xdr:colOff>0</xdr:colOff>
      <xdr:row>65</xdr:row>
      <xdr:rowOff>36830</xdr:rowOff>
    </xdr:to>
    <xdr:cxnSp macro="">
      <xdr:nvCxnSpPr>
        <xdr:cNvPr id="330" name="直線コネクタ 329"/>
        <xdr:cNvCxnSpPr/>
      </xdr:nvCxnSpPr>
      <xdr:spPr>
        <a:xfrm flipV="1">
          <a:off x="13512800" y="1115350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80070</xdr:rowOff>
    </xdr:from>
    <xdr:to>
      <xdr:col>21</xdr:col>
      <xdr:colOff>50800</xdr:colOff>
      <xdr:row>62</xdr:row>
      <xdr:rowOff>10220</xdr:rowOff>
    </xdr:to>
    <xdr:sp macro="" textlink="">
      <xdr:nvSpPr>
        <xdr:cNvPr id="331" name="フローチャート : 判断 330"/>
        <xdr:cNvSpPr/>
      </xdr:nvSpPr>
      <xdr:spPr>
        <a:xfrm>
          <a:off x="14351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20397</xdr:rowOff>
    </xdr:from>
    <xdr:ext cx="762000" cy="259045"/>
    <xdr:sp macro="" textlink="">
      <xdr:nvSpPr>
        <xdr:cNvPr id="332" name="テキスト ボックス 331"/>
        <xdr:cNvSpPr txBox="1"/>
      </xdr:nvSpPr>
      <xdr:spPr>
        <a:xfrm>
          <a:off x="14020800" y="103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60537</xdr:rowOff>
    </xdr:from>
    <xdr:to>
      <xdr:col>19</xdr:col>
      <xdr:colOff>533400</xdr:colOff>
      <xdr:row>61</xdr:row>
      <xdr:rowOff>162137</xdr:rowOff>
    </xdr:to>
    <xdr:sp macro="" textlink="">
      <xdr:nvSpPr>
        <xdr:cNvPr id="333" name="フローチャート : 判断 332"/>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864</xdr:rowOff>
    </xdr:from>
    <xdr:ext cx="762000" cy="259045"/>
    <xdr:sp macro="" textlink="">
      <xdr:nvSpPr>
        <xdr:cNvPr id="334" name="テキスト ボックス 333"/>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80494</xdr:rowOff>
    </xdr:from>
    <xdr:to>
      <xdr:col>24</xdr:col>
      <xdr:colOff>609600</xdr:colOff>
      <xdr:row>65</xdr:row>
      <xdr:rowOff>10644</xdr:rowOff>
    </xdr:to>
    <xdr:sp macro="" textlink="">
      <xdr:nvSpPr>
        <xdr:cNvPr id="340" name="円/楕円 339"/>
        <xdr:cNvSpPr/>
      </xdr:nvSpPr>
      <xdr:spPr>
        <a:xfrm>
          <a:off x="16967200" y="110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52571</xdr:rowOff>
    </xdr:from>
    <xdr:ext cx="762000" cy="259045"/>
    <xdr:sp macro="" textlink="">
      <xdr:nvSpPr>
        <xdr:cNvPr id="341" name="定員管理の状況該当値テキスト"/>
        <xdr:cNvSpPr txBox="1"/>
      </xdr:nvSpPr>
      <xdr:spPr>
        <a:xfrm>
          <a:off x="17106900" y="1102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16.19</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110369</xdr:rowOff>
    </xdr:from>
    <xdr:to>
      <xdr:col>23</xdr:col>
      <xdr:colOff>457200</xdr:colOff>
      <xdr:row>65</xdr:row>
      <xdr:rowOff>40519</xdr:rowOff>
    </xdr:to>
    <xdr:sp macro="" textlink="">
      <xdr:nvSpPr>
        <xdr:cNvPr id="342" name="円/楕円 341"/>
        <xdr:cNvSpPr/>
      </xdr:nvSpPr>
      <xdr:spPr>
        <a:xfrm>
          <a:off x="16129000" y="110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25296</xdr:rowOff>
    </xdr:from>
    <xdr:ext cx="736600" cy="259045"/>
    <xdr:sp macro="" textlink="">
      <xdr:nvSpPr>
        <xdr:cNvPr id="343" name="テキスト ボックス 342"/>
        <xdr:cNvSpPr txBox="1"/>
      </xdr:nvSpPr>
      <xdr:spPr>
        <a:xfrm>
          <a:off x="15798800" y="11169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114965</xdr:rowOff>
    </xdr:from>
    <xdr:to>
      <xdr:col>22</xdr:col>
      <xdr:colOff>254000</xdr:colOff>
      <xdr:row>65</xdr:row>
      <xdr:rowOff>45115</xdr:rowOff>
    </xdr:to>
    <xdr:sp macro="" textlink="">
      <xdr:nvSpPr>
        <xdr:cNvPr id="344" name="円/楕円 343"/>
        <xdr:cNvSpPr/>
      </xdr:nvSpPr>
      <xdr:spPr>
        <a:xfrm>
          <a:off x="15240000" y="1108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29892</xdr:rowOff>
    </xdr:from>
    <xdr:ext cx="762000" cy="259045"/>
    <xdr:sp macro="" textlink="">
      <xdr:nvSpPr>
        <xdr:cNvPr id="345" name="テキスト ボックス 344"/>
        <xdr:cNvSpPr txBox="1"/>
      </xdr:nvSpPr>
      <xdr:spPr>
        <a:xfrm>
          <a:off x="14909800" y="1117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16.49</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129903</xdr:rowOff>
    </xdr:from>
    <xdr:to>
      <xdr:col>21</xdr:col>
      <xdr:colOff>50800</xdr:colOff>
      <xdr:row>65</xdr:row>
      <xdr:rowOff>60053</xdr:rowOff>
    </xdr:to>
    <xdr:sp macro="" textlink="">
      <xdr:nvSpPr>
        <xdr:cNvPr id="346" name="円/楕円 345"/>
        <xdr:cNvSpPr/>
      </xdr:nvSpPr>
      <xdr:spPr>
        <a:xfrm>
          <a:off x="14351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44830</xdr:rowOff>
    </xdr:from>
    <xdr:ext cx="762000" cy="259045"/>
    <xdr:sp macro="" textlink="">
      <xdr:nvSpPr>
        <xdr:cNvPr id="347" name="テキスト ボックス 346"/>
        <xdr:cNvSpPr txBox="1"/>
      </xdr:nvSpPr>
      <xdr:spPr>
        <a:xfrm>
          <a:off x="14020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157480</xdr:rowOff>
    </xdr:from>
    <xdr:to>
      <xdr:col>19</xdr:col>
      <xdr:colOff>533400</xdr:colOff>
      <xdr:row>65</xdr:row>
      <xdr:rowOff>87630</xdr:rowOff>
    </xdr:to>
    <xdr:sp macro="" textlink="">
      <xdr:nvSpPr>
        <xdr:cNvPr id="348" name="円/楕円 347"/>
        <xdr:cNvSpPr/>
      </xdr:nvSpPr>
      <xdr:spPr>
        <a:xfrm>
          <a:off x="13462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72407</xdr:rowOff>
    </xdr:from>
    <xdr:ext cx="762000" cy="259045"/>
    <xdr:sp macro="" textlink="">
      <xdr:nvSpPr>
        <xdr:cNvPr id="349" name="テキスト ボックス 348"/>
        <xdr:cNvSpPr txBox="1"/>
      </xdr:nvSpPr>
      <xdr:spPr>
        <a:xfrm>
          <a:off x="13131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a:t>
          </a:r>
          <a:r>
            <a:rPr kumimoji="1" lang="ja-JP" altLang="en-US" sz="1300">
              <a:latin typeface="ＭＳ Ｐゴシック"/>
            </a:rPr>
            <a:t>２０年度には２３．５％であった数値が、起債の償還終了や新規発行の抑制などの健全化により</a:t>
          </a:r>
          <a:r>
            <a:rPr kumimoji="1" lang="en-US" altLang="ja-JP" sz="1300">
              <a:latin typeface="ＭＳ Ｐゴシック"/>
            </a:rPr>
            <a:t>H25</a:t>
          </a:r>
          <a:r>
            <a:rPr kumimoji="1" lang="ja-JP" altLang="en-US" sz="1300">
              <a:latin typeface="ＭＳ Ｐゴシック"/>
            </a:rPr>
            <a:t>年度で１６．７％まで改善されたがまだ低い数値とは言えない。以降の普通交付税、地方税などの一般財源の減少など考慮し数値を悪化させないよう引き続き健全化を図っていく。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149013</xdr:rowOff>
    </xdr:to>
    <xdr:cxnSp macro="">
      <xdr:nvCxnSpPr>
        <xdr:cNvPr id="379" name="直線コネクタ 378"/>
        <xdr:cNvCxnSpPr/>
      </xdr:nvCxnSpPr>
      <xdr:spPr>
        <a:xfrm flipV="1">
          <a:off x="17018000" y="6220883"/>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80"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81" name="直線コネクタ 380"/>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82"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83" name="直線コネクタ 382"/>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92287</xdr:rowOff>
    </xdr:from>
    <xdr:to>
      <xdr:col>24</xdr:col>
      <xdr:colOff>558800</xdr:colOff>
      <xdr:row>41</xdr:row>
      <xdr:rowOff>132504</xdr:rowOff>
    </xdr:to>
    <xdr:cxnSp macro="">
      <xdr:nvCxnSpPr>
        <xdr:cNvPr id="384" name="直線コネクタ 383"/>
        <xdr:cNvCxnSpPr/>
      </xdr:nvCxnSpPr>
      <xdr:spPr>
        <a:xfrm flipV="1">
          <a:off x="16179800" y="712173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63094</xdr:rowOff>
    </xdr:from>
    <xdr:ext cx="762000" cy="259045"/>
    <xdr:sp macro="" textlink="">
      <xdr:nvSpPr>
        <xdr:cNvPr id="385" name="公債費負担の状況平均値テキスト"/>
        <xdr:cNvSpPr txBox="1"/>
      </xdr:nvSpPr>
      <xdr:spPr>
        <a:xfrm>
          <a:off x="17106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86" name="フローチャート : 判断 385"/>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132504</xdr:rowOff>
    </xdr:from>
    <xdr:to>
      <xdr:col>23</xdr:col>
      <xdr:colOff>406400</xdr:colOff>
      <xdr:row>42</xdr:row>
      <xdr:rowOff>17356</xdr:rowOff>
    </xdr:to>
    <xdr:cxnSp macro="">
      <xdr:nvCxnSpPr>
        <xdr:cNvPr id="387" name="直線コネクタ 386"/>
        <xdr:cNvCxnSpPr/>
      </xdr:nvCxnSpPr>
      <xdr:spPr>
        <a:xfrm flipV="1">
          <a:off x="15290800" y="71619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110913</xdr:rowOff>
    </xdr:from>
    <xdr:to>
      <xdr:col>23</xdr:col>
      <xdr:colOff>457200</xdr:colOff>
      <xdr:row>40</xdr:row>
      <xdr:rowOff>41063</xdr:rowOff>
    </xdr:to>
    <xdr:sp macro="" textlink="">
      <xdr:nvSpPr>
        <xdr:cNvPr id="388" name="フローチャート : 判断 387"/>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51240</xdr:rowOff>
    </xdr:from>
    <xdr:ext cx="736600" cy="259045"/>
    <xdr:sp macro="" textlink="">
      <xdr:nvSpPr>
        <xdr:cNvPr id="389" name="テキスト ボックス 388"/>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17356</xdr:rowOff>
    </xdr:from>
    <xdr:to>
      <xdr:col>22</xdr:col>
      <xdr:colOff>203200</xdr:colOff>
      <xdr:row>42</xdr:row>
      <xdr:rowOff>113877</xdr:rowOff>
    </xdr:to>
    <xdr:cxnSp macro="">
      <xdr:nvCxnSpPr>
        <xdr:cNvPr id="390" name="直線コネクタ 389"/>
        <xdr:cNvCxnSpPr/>
      </xdr:nvCxnSpPr>
      <xdr:spPr>
        <a:xfrm flipV="1">
          <a:off x="14401800" y="721825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91" name="フローチャート : 判断 390"/>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392" name="テキスト ボックス 391"/>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113877</xdr:rowOff>
    </xdr:from>
    <xdr:to>
      <xdr:col>21</xdr:col>
      <xdr:colOff>0</xdr:colOff>
      <xdr:row>43</xdr:row>
      <xdr:rowOff>127423</xdr:rowOff>
    </xdr:to>
    <xdr:cxnSp macro="">
      <xdr:nvCxnSpPr>
        <xdr:cNvPr id="393" name="直線コネクタ 392"/>
        <xdr:cNvCxnSpPr/>
      </xdr:nvCxnSpPr>
      <xdr:spPr>
        <a:xfrm flipV="1">
          <a:off x="13512800" y="731477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4" name="フローチャート : 判断 393"/>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95" name="テキスト ボックス 394"/>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396" name="フローチャート : 判断 395"/>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169350</xdr:rowOff>
    </xdr:from>
    <xdr:ext cx="762000" cy="259045"/>
    <xdr:sp macro="" textlink="">
      <xdr:nvSpPr>
        <xdr:cNvPr id="397" name="テキスト ボックス 396"/>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41487</xdr:rowOff>
    </xdr:from>
    <xdr:to>
      <xdr:col>24</xdr:col>
      <xdr:colOff>609600</xdr:colOff>
      <xdr:row>41</xdr:row>
      <xdr:rowOff>143087</xdr:rowOff>
    </xdr:to>
    <xdr:sp macro="" textlink="">
      <xdr:nvSpPr>
        <xdr:cNvPr id="403" name="円/楕円 402"/>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13564</xdr:rowOff>
    </xdr:from>
    <xdr:ext cx="762000" cy="259045"/>
    <xdr:sp macro="" textlink="">
      <xdr:nvSpPr>
        <xdr:cNvPr id="404" name="公債費負担の状況該当値テキスト"/>
        <xdr:cNvSpPr txBox="1"/>
      </xdr:nvSpPr>
      <xdr:spPr>
        <a:xfrm>
          <a:off x="17106900" y="704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81704</xdr:rowOff>
    </xdr:from>
    <xdr:to>
      <xdr:col>23</xdr:col>
      <xdr:colOff>457200</xdr:colOff>
      <xdr:row>42</xdr:row>
      <xdr:rowOff>11854</xdr:rowOff>
    </xdr:to>
    <xdr:sp macro="" textlink="">
      <xdr:nvSpPr>
        <xdr:cNvPr id="405" name="円/楕円 404"/>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168081</xdr:rowOff>
    </xdr:from>
    <xdr:ext cx="736600" cy="259045"/>
    <xdr:sp macro="" textlink="">
      <xdr:nvSpPr>
        <xdr:cNvPr id="406" name="テキスト ボックス 405"/>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138006</xdr:rowOff>
    </xdr:from>
    <xdr:to>
      <xdr:col>22</xdr:col>
      <xdr:colOff>254000</xdr:colOff>
      <xdr:row>42</xdr:row>
      <xdr:rowOff>68156</xdr:rowOff>
    </xdr:to>
    <xdr:sp macro="" textlink="">
      <xdr:nvSpPr>
        <xdr:cNvPr id="407" name="円/楕円 406"/>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52933</xdr:rowOff>
    </xdr:from>
    <xdr:ext cx="762000" cy="259045"/>
    <xdr:sp macro="" textlink="">
      <xdr:nvSpPr>
        <xdr:cNvPr id="408" name="テキスト ボックス 407"/>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63077</xdr:rowOff>
    </xdr:from>
    <xdr:to>
      <xdr:col>21</xdr:col>
      <xdr:colOff>50800</xdr:colOff>
      <xdr:row>42</xdr:row>
      <xdr:rowOff>164677</xdr:rowOff>
    </xdr:to>
    <xdr:sp macro="" textlink="">
      <xdr:nvSpPr>
        <xdr:cNvPr id="409" name="円/楕円 408"/>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149454</xdr:rowOff>
    </xdr:from>
    <xdr:ext cx="762000" cy="259045"/>
    <xdr:sp macro="" textlink="">
      <xdr:nvSpPr>
        <xdr:cNvPr id="410" name="テキスト ボックス 409"/>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76623</xdr:rowOff>
    </xdr:from>
    <xdr:to>
      <xdr:col>19</xdr:col>
      <xdr:colOff>533400</xdr:colOff>
      <xdr:row>44</xdr:row>
      <xdr:rowOff>6773</xdr:rowOff>
    </xdr:to>
    <xdr:sp macro="" textlink="">
      <xdr:nvSpPr>
        <xdr:cNvPr id="411" name="円/楕円 410"/>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163000</xdr:rowOff>
    </xdr:from>
    <xdr:ext cx="762000" cy="259045"/>
    <xdr:sp macro="" textlink="">
      <xdr:nvSpPr>
        <xdr:cNvPr id="412" name="テキスト ボックス 411"/>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4" name="テキスト ボックス 41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5" name="テキスト ボックス 41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年々数値は改善方向にあり</a:t>
          </a:r>
          <a:r>
            <a:rPr kumimoji="1" lang="en-US" altLang="ja-JP" sz="1300">
              <a:latin typeface="ＭＳ Ｐゴシック"/>
            </a:rPr>
            <a:t>H24</a:t>
          </a:r>
          <a:r>
            <a:rPr kumimoji="1" lang="ja-JP" altLang="en-US" sz="1300">
              <a:latin typeface="ＭＳ Ｐゴシック"/>
            </a:rPr>
            <a:t>決算値と比較し７．９ポイント減少しているが、依然類似団体と比較すると平均値を上回っている。以降においても改善方向にあると考えるが、改善幅は減少していくものと思われる。起債の抑制など引き続き健全化に努めていく。</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62382</xdr:rowOff>
    </xdr:from>
    <xdr:to>
      <xdr:col>24</xdr:col>
      <xdr:colOff>558800</xdr:colOff>
      <xdr:row>22</xdr:row>
      <xdr:rowOff>16002</xdr:rowOff>
    </xdr:to>
    <xdr:cxnSp macro="">
      <xdr:nvCxnSpPr>
        <xdr:cNvPr id="439" name="直線コネクタ 438"/>
        <xdr:cNvCxnSpPr/>
      </xdr:nvCxnSpPr>
      <xdr:spPr>
        <a:xfrm flipV="1">
          <a:off x="17018000" y="2462682"/>
          <a:ext cx="0" cy="1325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40"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277.0</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41" name="直線コネクタ 440"/>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148759</xdr:rowOff>
    </xdr:from>
    <xdr:ext cx="762000" cy="259045"/>
    <xdr:sp macro="" textlink="">
      <xdr:nvSpPr>
        <xdr:cNvPr id="442" name="将来負担の状況最大値テキスト"/>
        <xdr:cNvSpPr txBox="1"/>
      </xdr:nvSpPr>
      <xdr:spPr>
        <a:xfrm>
          <a:off x="17106900" y="220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14</xdr:row>
      <xdr:rowOff>62382</xdr:rowOff>
    </xdr:from>
    <xdr:to>
      <xdr:col>24</xdr:col>
      <xdr:colOff>647700</xdr:colOff>
      <xdr:row>14</xdr:row>
      <xdr:rowOff>62382</xdr:rowOff>
    </xdr:to>
    <xdr:cxnSp macro="">
      <xdr:nvCxnSpPr>
        <xdr:cNvPr id="443" name="直線コネクタ 442"/>
        <xdr:cNvCxnSpPr/>
      </xdr:nvCxnSpPr>
      <xdr:spPr>
        <a:xfrm>
          <a:off x="16929100" y="246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42342</xdr:rowOff>
    </xdr:from>
    <xdr:to>
      <xdr:col>24</xdr:col>
      <xdr:colOff>558800</xdr:colOff>
      <xdr:row>16</xdr:row>
      <xdr:rowOff>80467</xdr:rowOff>
    </xdr:to>
    <xdr:cxnSp macro="">
      <xdr:nvCxnSpPr>
        <xdr:cNvPr id="444" name="直線コネクタ 443"/>
        <xdr:cNvCxnSpPr/>
      </xdr:nvCxnSpPr>
      <xdr:spPr>
        <a:xfrm flipV="1">
          <a:off x="16179800" y="2785542"/>
          <a:ext cx="8382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111472</xdr:rowOff>
    </xdr:from>
    <xdr:ext cx="762000" cy="259045"/>
    <xdr:sp macro="" textlink="">
      <xdr:nvSpPr>
        <xdr:cNvPr id="445" name="将来負担の状況平均値テキスト"/>
        <xdr:cNvSpPr txBox="1"/>
      </xdr:nvSpPr>
      <xdr:spPr>
        <a:xfrm>
          <a:off x="17106900" y="2511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94945</xdr:rowOff>
    </xdr:from>
    <xdr:to>
      <xdr:col>24</xdr:col>
      <xdr:colOff>609600</xdr:colOff>
      <xdr:row>16</xdr:row>
      <xdr:rowOff>25095</xdr:rowOff>
    </xdr:to>
    <xdr:sp macro="" textlink="">
      <xdr:nvSpPr>
        <xdr:cNvPr id="446" name="フローチャート : 判断 445"/>
        <xdr:cNvSpPr/>
      </xdr:nvSpPr>
      <xdr:spPr>
        <a:xfrm>
          <a:off x="169672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80467</xdr:rowOff>
    </xdr:from>
    <xdr:to>
      <xdr:col>23</xdr:col>
      <xdr:colOff>406400</xdr:colOff>
      <xdr:row>17</xdr:row>
      <xdr:rowOff>9881</xdr:rowOff>
    </xdr:to>
    <xdr:cxnSp macro="">
      <xdr:nvCxnSpPr>
        <xdr:cNvPr id="447" name="直線コネクタ 446"/>
        <xdr:cNvCxnSpPr/>
      </xdr:nvCxnSpPr>
      <xdr:spPr>
        <a:xfrm flipV="1">
          <a:off x="15290800" y="2823667"/>
          <a:ext cx="889000" cy="10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140792</xdr:rowOff>
    </xdr:from>
    <xdr:to>
      <xdr:col>23</xdr:col>
      <xdr:colOff>457200</xdr:colOff>
      <xdr:row>16</xdr:row>
      <xdr:rowOff>70942</xdr:rowOff>
    </xdr:to>
    <xdr:sp macro="" textlink="">
      <xdr:nvSpPr>
        <xdr:cNvPr id="448" name="フローチャート : 判断 447"/>
        <xdr:cNvSpPr/>
      </xdr:nvSpPr>
      <xdr:spPr>
        <a:xfrm>
          <a:off x="16129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81119</xdr:rowOff>
    </xdr:from>
    <xdr:ext cx="736600" cy="259045"/>
    <xdr:sp macro="" textlink="">
      <xdr:nvSpPr>
        <xdr:cNvPr id="449" name="テキスト ボックス 448"/>
        <xdr:cNvSpPr txBox="1"/>
      </xdr:nvSpPr>
      <xdr:spPr>
        <a:xfrm>
          <a:off x="15798800" y="24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9881</xdr:rowOff>
    </xdr:from>
    <xdr:to>
      <xdr:col>22</xdr:col>
      <xdr:colOff>203200</xdr:colOff>
      <xdr:row>17</xdr:row>
      <xdr:rowOff>69723</xdr:rowOff>
    </xdr:to>
    <xdr:cxnSp macro="">
      <xdr:nvCxnSpPr>
        <xdr:cNvPr id="450" name="直線コネクタ 449"/>
        <xdr:cNvCxnSpPr/>
      </xdr:nvCxnSpPr>
      <xdr:spPr>
        <a:xfrm flipV="1">
          <a:off x="14401800" y="2924531"/>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18085</xdr:rowOff>
    </xdr:from>
    <xdr:to>
      <xdr:col>22</xdr:col>
      <xdr:colOff>254000</xdr:colOff>
      <xdr:row>16</xdr:row>
      <xdr:rowOff>119685</xdr:rowOff>
    </xdr:to>
    <xdr:sp macro="" textlink="">
      <xdr:nvSpPr>
        <xdr:cNvPr id="451" name="フローチャート : 判断 450"/>
        <xdr:cNvSpPr/>
      </xdr:nvSpPr>
      <xdr:spPr>
        <a:xfrm>
          <a:off x="15240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129862</xdr:rowOff>
    </xdr:from>
    <xdr:ext cx="762000" cy="259045"/>
    <xdr:sp macro="" textlink="">
      <xdr:nvSpPr>
        <xdr:cNvPr id="452" name="テキスト ボックス 451"/>
        <xdr:cNvSpPr txBox="1"/>
      </xdr:nvSpPr>
      <xdr:spPr>
        <a:xfrm>
          <a:off x="14909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69723</xdr:rowOff>
    </xdr:from>
    <xdr:to>
      <xdr:col>21</xdr:col>
      <xdr:colOff>0</xdr:colOff>
      <xdr:row>18</xdr:row>
      <xdr:rowOff>57531</xdr:rowOff>
    </xdr:to>
    <xdr:cxnSp macro="">
      <xdr:nvCxnSpPr>
        <xdr:cNvPr id="453" name="直線コネクタ 452"/>
        <xdr:cNvCxnSpPr/>
      </xdr:nvCxnSpPr>
      <xdr:spPr>
        <a:xfrm flipV="1">
          <a:off x="13512800" y="2984373"/>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24841</xdr:rowOff>
    </xdr:from>
    <xdr:to>
      <xdr:col>21</xdr:col>
      <xdr:colOff>50800</xdr:colOff>
      <xdr:row>16</xdr:row>
      <xdr:rowOff>126441</xdr:rowOff>
    </xdr:to>
    <xdr:sp macro="" textlink="">
      <xdr:nvSpPr>
        <xdr:cNvPr id="454" name="フローチャート : 判断 453"/>
        <xdr:cNvSpPr/>
      </xdr:nvSpPr>
      <xdr:spPr>
        <a:xfrm>
          <a:off x="14351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136618</xdr:rowOff>
    </xdr:from>
    <xdr:ext cx="762000" cy="259045"/>
    <xdr:sp macro="" textlink="">
      <xdr:nvSpPr>
        <xdr:cNvPr id="455" name="テキスト ボックス 454"/>
        <xdr:cNvSpPr txBox="1"/>
      </xdr:nvSpPr>
      <xdr:spPr>
        <a:xfrm>
          <a:off x="14020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141148</xdr:rowOff>
    </xdr:from>
    <xdr:to>
      <xdr:col>19</xdr:col>
      <xdr:colOff>533400</xdr:colOff>
      <xdr:row>17</xdr:row>
      <xdr:rowOff>71298</xdr:rowOff>
    </xdr:to>
    <xdr:sp macro="" textlink="">
      <xdr:nvSpPr>
        <xdr:cNvPr id="456" name="フローチャート : 判断 455"/>
        <xdr:cNvSpPr/>
      </xdr:nvSpPr>
      <xdr:spPr>
        <a:xfrm>
          <a:off x="13462000" y="28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81475</xdr:rowOff>
    </xdr:from>
    <xdr:ext cx="762000" cy="259045"/>
    <xdr:sp macro="" textlink="">
      <xdr:nvSpPr>
        <xdr:cNvPr id="457" name="テキスト ボックス 456"/>
        <xdr:cNvSpPr txBox="1"/>
      </xdr:nvSpPr>
      <xdr:spPr>
        <a:xfrm>
          <a:off x="13131800" y="265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162992</xdr:rowOff>
    </xdr:from>
    <xdr:to>
      <xdr:col>24</xdr:col>
      <xdr:colOff>609600</xdr:colOff>
      <xdr:row>16</xdr:row>
      <xdr:rowOff>93142</xdr:rowOff>
    </xdr:to>
    <xdr:sp macro="" textlink="">
      <xdr:nvSpPr>
        <xdr:cNvPr id="463" name="円/楕円 462"/>
        <xdr:cNvSpPr/>
      </xdr:nvSpPr>
      <xdr:spPr>
        <a:xfrm>
          <a:off x="16967200" y="27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135069</xdr:rowOff>
    </xdr:from>
    <xdr:ext cx="762000" cy="259045"/>
    <xdr:sp macro="" textlink="">
      <xdr:nvSpPr>
        <xdr:cNvPr id="464" name="将来負担の状況該当値テキスト"/>
        <xdr:cNvSpPr txBox="1"/>
      </xdr:nvSpPr>
      <xdr:spPr>
        <a:xfrm>
          <a:off x="17106900" y="270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29667</xdr:rowOff>
    </xdr:from>
    <xdr:to>
      <xdr:col>23</xdr:col>
      <xdr:colOff>457200</xdr:colOff>
      <xdr:row>16</xdr:row>
      <xdr:rowOff>131267</xdr:rowOff>
    </xdr:to>
    <xdr:sp macro="" textlink="">
      <xdr:nvSpPr>
        <xdr:cNvPr id="465" name="円/楕円 464"/>
        <xdr:cNvSpPr/>
      </xdr:nvSpPr>
      <xdr:spPr>
        <a:xfrm>
          <a:off x="16129000" y="277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116044</xdr:rowOff>
    </xdr:from>
    <xdr:ext cx="736600" cy="259045"/>
    <xdr:sp macro="" textlink="">
      <xdr:nvSpPr>
        <xdr:cNvPr id="466" name="テキスト ボックス 465"/>
        <xdr:cNvSpPr txBox="1"/>
      </xdr:nvSpPr>
      <xdr:spPr>
        <a:xfrm>
          <a:off x="15798800" y="2859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130531</xdr:rowOff>
    </xdr:from>
    <xdr:to>
      <xdr:col>22</xdr:col>
      <xdr:colOff>254000</xdr:colOff>
      <xdr:row>17</xdr:row>
      <xdr:rowOff>60681</xdr:rowOff>
    </xdr:to>
    <xdr:sp macro="" textlink="">
      <xdr:nvSpPr>
        <xdr:cNvPr id="467" name="円/楕円 466"/>
        <xdr:cNvSpPr/>
      </xdr:nvSpPr>
      <xdr:spPr>
        <a:xfrm>
          <a:off x="15240000" y="28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45458</xdr:rowOff>
    </xdr:from>
    <xdr:ext cx="762000" cy="259045"/>
    <xdr:sp macro="" textlink="">
      <xdr:nvSpPr>
        <xdr:cNvPr id="468" name="テキスト ボックス 467"/>
        <xdr:cNvSpPr txBox="1"/>
      </xdr:nvSpPr>
      <xdr:spPr>
        <a:xfrm>
          <a:off x="14909800" y="296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18923</xdr:rowOff>
    </xdr:from>
    <xdr:to>
      <xdr:col>21</xdr:col>
      <xdr:colOff>50800</xdr:colOff>
      <xdr:row>17</xdr:row>
      <xdr:rowOff>120523</xdr:rowOff>
    </xdr:to>
    <xdr:sp macro="" textlink="">
      <xdr:nvSpPr>
        <xdr:cNvPr id="469" name="円/楕円 468"/>
        <xdr:cNvSpPr/>
      </xdr:nvSpPr>
      <xdr:spPr>
        <a:xfrm>
          <a:off x="14351000" y="29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105300</xdr:rowOff>
    </xdr:from>
    <xdr:ext cx="762000" cy="259045"/>
    <xdr:sp macro="" textlink="">
      <xdr:nvSpPr>
        <xdr:cNvPr id="470" name="テキスト ボックス 469"/>
        <xdr:cNvSpPr txBox="1"/>
      </xdr:nvSpPr>
      <xdr:spPr>
        <a:xfrm>
          <a:off x="14020800" y="301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6731</xdr:rowOff>
    </xdr:from>
    <xdr:to>
      <xdr:col>19</xdr:col>
      <xdr:colOff>533400</xdr:colOff>
      <xdr:row>18</xdr:row>
      <xdr:rowOff>108331</xdr:rowOff>
    </xdr:to>
    <xdr:sp macro="" textlink="">
      <xdr:nvSpPr>
        <xdr:cNvPr id="471" name="円/楕円 470"/>
        <xdr:cNvSpPr/>
      </xdr:nvSpPr>
      <xdr:spPr>
        <a:xfrm>
          <a:off x="13462000" y="30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93108</xdr:rowOff>
    </xdr:from>
    <xdr:ext cx="762000" cy="259045"/>
    <xdr:sp macro="" textlink="">
      <xdr:nvSpPr>
        <xdr:cNvPr id="472" name="テキスト ボックス 471"/>
        <xdr:cNvSpPr txBox="1"/>
      </xdr:nvSpPr>
      <xdr:spPr>
        <a:xfrm>
          <a:off x="13131800" y="317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10,622
10,582
331.65
11,202,096
10,806,922
272,189
6,172,584
12,266,878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69.3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人件費に係る経常収支比率はここ３ヶ年ほぼ平行しており、類似団体の平均値を下回っている。以降退職予定者の増加に伴い職員数の減少が見込まれ数値は更に改善していくものと思われる。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165100</xdr:rowOff>
    </xdr:to>
    <xdr:cxnSp macro="">
      <xdr:nvCxnSpPr>
        <xdr:cNvPr id="60" name="直線コネクタ 59"/>
        <xdr:cNvCxnSpPr/>
      </xdr:nvCxnSpPr>
      <xdr:spPr>
        <a:xfrm flipV="1">
          <a:off x="4826000" y="57962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1"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2" name="直線コネクタ 61"/>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3"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4" name="直線コネクタ 63"/>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85090</xdr:rowOff>
    </xdr:from>
    <xdr:to>
      <xdr:col>7</xdr:col>
      <xdr:colOff>15875</xdr:colOff>
      <xdr:row>37</xdr:row>
      <xdr:rowOff>92710</xdr:rowOff>
    </xdr:to>
    <xdr:cxnSp macro="">
      <xdr:nvCxnSpPr>
        <xdr:cNvPr id="65" name="直線コネクタ 64"/>
        <xdr:cNvCxnSpPr/>
      </xdr:nvCxnSpPr>
      <xdr:spPr>
        <a:xfrm>
          <a:off x="3987800" y="6428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36847</xdr:rowOff>
    </xdr:from>
    <xdr:ext cx="762000" cy="259045"/>
    <xdr:sp macro="" textlink="">
      <xdr:nvSpPr>
        <xdr:cNvPr id="66"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67" name="フローチャート : 判断 66"/>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85090</xdr:rowOff>
    </xdr:from>
    <xdr:to>
      <xdr:col>5</xdr:col>
      <xdr:colOff>549275</xdr:colOff>
      <xdr:row>37</xdr:row>
      <xdr:rowOff>100330</xdr:rowOff>
    </xdr:to>
    <xdr:cxnSp macro="">
      <xdr:nvCxnSpPr>
        <xdr:cNvPr id="68" name="直線コネクタ 67"/>
        <xdr:cNvCxnSpPr/>
      </xdr:nvCxnSpPr>
      <xdr:spPr>
        <a:xfrm flipV="1">
          <a:off x="3098800" y="642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110490</xdr:rowOff>
    </xdr:from>
    <xdr:to>
      <xdr:col>5</xdr:col>
      <xdr:colOff>600075</xdr:colOff>
      <xdr:row>38</xdr:row>
      <xdr:rowOff>40640</xdr:rowOff>
    </xdr:to>
    <xdr:sp macro="" textlink="">
      <xdr:nvSpPr>
        <xdr:cNvPr id="69" name="フローチャート : 判断 68"/>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70" name="テキスト ボックス 69"/>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111760</xdr:rowOff>
    </xdr:from>
    <xdr:to>
      <xdr:col>4</xdr:col>
      <xdr:colOff>346075</xdr:colOff>
      <xdr:row>37</xdr:row>
      <xdr:rowOff>100330</xdr:rowOff>
    </xdr:to>
    <xdr:cxnSp macro="">
      <xdr:nvCxnSpPr>
        <xdr:cNvPr id="71" name="直線コネクタ 70"/>
        <xdr:cNvCxnSpPr/>
      </xdr:nvCxnSpPr>
      <xdr:spPr>
        <a:xfrm>
          <a:off x="2209800" y="62839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163830</xdr:rowOff>
    </xdr:from>
    <xdr:to>
      <xdr:col>4</xdr:col>
      <xdr:colOff>396875</xdr:colOff>
      <xdr:row>38</xdr:row>
      <xdr:rowOff>93980</xdr:rowOff>
    </xdr:to>
    <xdr:sp macro="" textlink="">
      <xdr:nvSpPr>
        <xdr:cNvPr id="72" name="フローチャート : 判断 71"/>
        <xdr:cNvSpPr/>
      </xdr:nvSpPr>
      <xdr:spPr>
        <a:xfrm>
          <a:off x="3048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78757</xdr:rowOff>
    </xdr:from>
    <xdr:ext cx="762000" cy="259045"/>
    <xdr:sp macro="" textlink="">
      <xdr:nvSpPr>
        <xdr:cNvPr id="73" name="テキスト ボックス 72"/>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111760</xdr:rowOff>
    </xdr:from>
    <xdr:to>
      <xdr:col>3</xdr:col>
      <xdr:colOff>142875</xdr:colOff>
      <xdr:row>37</xdr:row>
      <xdr:rowOff>138430</xdr:rowOff>
    </xdr:to>
    <xdr:cxnSp macro="">
      <xdr:nvCxnSpPr>
        <xdr:cNvPr id="74" name="直線コネクタ 73"/>
        <xdr:cNvCxnSpPr/>
      </xdr:nvCxnSpPr>
      <xdr:spPr>
        <a:xfrm flipV="1">
          <a:off x="1320800" y="62839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148590</xdr:rowOff>
    </xdr:from>
    <xdr:to>
      <xdr:col>3</xdr:col>
      <xdr:colOff>193675</xdr:colOff>
      <xdr:row>38</xdr:row>
      <xdr:rowOff>78740</xdr:rowOff>
    </xdr:to>
    <xdr:sp macro="" textlink="">
      <xdr:nvSpPr>
        <xdr:cNvPr id="75" name="フローチャート : 判断 74"/>
        <xdr:cNvSpPr/>
      </xdr:nvSpPr>
      <xdr:spPr>
        <a:xfrm>
          <a:off x="2159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63517</xdr:rowOff>
    </xdr:from>
    <xdr:ext cx="762000" cy="259045"/>
    <xdr:sp macro="" textlink="">
      <xdr:nvSpPr>
        <xdr:cNvPr id="76" name="テキスト ボックス 75"/>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77" name="フローチャート : 判断 76"/>
        <xdr:cNvSpPr/>
      </xdr:nvSpPr>
      <xdr:spPr>
        <a:xfrm>
          <a:off x="12700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21607</xdr:rowOff>
    </xdr:from>
    <xdr:ext cx="762000" cy="259045"/>
    <xdr:sp macro="" textlink="">
      <xdr:nvSpPr>
        <xdr:cNvPr id="78" name="テキスト ボックス 77"/>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4" name="円/楕円 83"/>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58437</xdr:rowOff>
    </xdr:from>
    <xdr:ext cx="762000" cy="259045"/>
    <xdr:sp macro="" textlink="">
      <xdr:nvSpPr>
        <xdr:cNvPr id="85" name="人件費該当値テキスト"/>
        <xdr:cNvSpPr txBox="1"/>
      </xdr:nvSpPr>
      <xdr:spPr>
        <a:xfrm>
          <a:off x="49149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34290</xdr:rowOff>
    </xdr:from>
    <xdr:to>
      <xdr:col>5</xdr:col>
      <xdr:colOff>600075</xdr:colOff>
      <xdr:row>37</xdr:row>
      <xdr:rowOff>135890</xdr:rowOff>
    </xdr:to>
    <xdr:sp macro="" textlink="">
      <xdr:nvSpPr>
        <xdr:cNvPr id="86" name="円/楕円 85"/>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87" name="テキスト ボックス 86"/>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49530</xdr:rowOff>
    </xdr:from>
    <xdr:to>
      <xdr:col>4</xdr:col>
      <xdr:colOff>396875</xdr:colOff>
      <xdr:row>37</xdr:row>
      <xdr:rowOff>151130</xdr:rowOff>
    </xdr:to>
    <xdr:sp macro="" textlink="">
      <xdr:nvSpPr>
        <xdr:cNvPr id="88" name="円/楕円 87"/>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161307</xdr:rowOff>
    </xdr:from>
    <xdr:ext cx="762000" cy="259045"/>
    <xdr:sp macro="" textlink="">
      <xdr:nvSpPr>
        <xdr:cNvPr id="89" name="テキスト ボックス 88"/>
        <xdr:cNvSpPr txBox="1"/>
      </xdr:nvSpPr>
      <xdr:spPr>
        <a:xfrm>
          <a:off x="2717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60960</xdr:rowOff>
    </xdr:from>
    <xdr:to>
      <xdr:col>3</xdr:col>
      <xdr:colOff>193675</xdr:colOff>
      <xdr:row>36</xdr:row>
      <xdr:rowOff>162560</xdr:rowOff>
    </xdr:to>
    <xdr:sp macro="" textlink="">
      <xdr:nvSpPr>
        <xdr:cNvPr id="90" name="円/楕円 89"/>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91" name="テキスト ボックス 90"/>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92" name="円/楕円 91"/>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27957</xdr:rowOff>
    </xdr:from>
    <xdr:ext cx="762000" cy="259045"/>
    <xdr:sp macro="" textlink="">
      <xdr:nvSpPr>
        <xdr:cNvPr id="93" name="テキスト ボックス 92"/>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物件費に係る経常収支比率は類似団体平均値より低い数値で推移しているが、委託料の増加等の要因で</a:t>
          </a:r>
          <a:r>
            <a:rPr kumimoji="1" lang="en-US" altLang="ja-JP" sz="1300">
              <a:latin typeface="ＭＳ Ｐゴシック"/>
            </a:rPr>
            <a:t>H</a:t>
          </a:r>
          <a:r>
            <a:rPr kumimoji="1" lang="ja-JP" altLang="en-US" sz="1300">
              <a:latin typeface="ＭＳ Ｐゴシック"/>
            </a:rPr>
            <a:t>２１年度と比較し２．４ポイント上昇している。引き続き抑制に努め数値の維持改善につなげる。　</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69850</xdr:rowOff>
    </xdr:from>
    <xdr:to>
      <xdr:col>24</xdr:col>
      <xdr:colOff>590550</xdr:colOff>
      <xdr:row>22</xdr:row>
      <xdr:rowOff>69850</xdr:rowOff>
    </xdr:to>
    <xdr:cxnSp macro="">
      <xdr:nvCxnSpPr>
        <xdr:cNvPr id="108" name="直線コネクタ 107"/>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99077</xdr:rowOff>
    </xdr:from>
    <xdr:ext cx="508000" cy="259045"/>
    <xdr:sp macro="" textlink="">
      <xdr:nvSpPr>
        <xdr:cNvPr id="109" name="テキスト ボックス 108"/>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0" name="直線コネクタ 109"/>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1" name="テキスト ボックス 110"/>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12700</xdr:rowOff>
    </xdr:from>
    <xdr:to>
      <xdr:col>24</xdr:col>
      <xdr:colOff>590550</xdr:colOff>
      <xdr:row>19</xdr:row>
      <xdr:rowOff>12700</xdr:rowOff>
    </xdr:to>
    <xdr:cxnSp macro="">
      <xdr:nvCxnSpPr>
        <xdr:cNvPr id="112" name="直線コネクタ 111"/>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41927</xdr:rowOff>
    </xdr:from>
    <xdr:ext cx="508000" cy="259045"/>
    <xdr:sp macro="" textlink="">
      <xdr:nvSpPr>
        <xdr:cNvPr id="113" name="テキスト ボックス 112"/>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4" name="直線コネクタ 113"/>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5" name="テキスト ボックス 114"/>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127000</xdr:rowOff>
    </xdr:from>
    <xdr:to>
      <xdr:col>24</xdr:col>
      <xdr:colOff>590550</xdr:colOff>
      <xdr:row>15</xdr:row>
      <xdr:rowOff>127000</xdr:rowOff>
    </xdr:to>
    <xdr:cxnSp macro="">
      <xdr:nvCxnSpPr>
        <xdr:cNvPr id="116" name="直線コネクタ 115"/>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156227</xdr:rowOff>
    </xdr:from>
    <xdr:ext cx="508000" cy="259045"/>
    <xdr:sp macro="" textlink="">
      <xdr:nvSpPr>
        <xdr:cNvPr id="117" name="テキスト ボックス 116"/>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8" name="直線コネクタ 117"/>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9" name="テキスト ボックス 118"/>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12</xdr:row>
      <xdr:rowOff>69850</xdr:rowOff>
    </xdr:from>
    <xdr:to>
      <xdr:col>24</xdr:col>
      <xdr:colOff>590550</xdr:colOff>
      <xdr:row>12</xdr:row>
      <xdr:rowOff>69850</xdr:rowOff>
    </xdr:to>
    <xdr:cxnSp macro="">
      <xdr:nvCxnSpPr>
        <xdr:cNvPr id="120" name="直線コネクタ 119"/>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99077</xdr:rowOff>
    </xdr:from>
    <xdr:ext cx="508000" cy="259045"/>
    <xdr:sp macro="" textlink="">
      <xdr:nvSpPr>
        <xdr:cNvPr id="121" name="テキスト ボックス 120"/>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3175</xdr:rowOff>
    </xdr:from>
    <xdr:to>
      <xdr:col>24</xdr:col>
      <xdr:colOff>31750</xdr:colOff>
      <xdr:row>21</xdr:row>
      <xdr:rowOff>88900</xdr:rowOff>
    </xdr:to>
    <xdr:cxnSp macro="">
      <xdr:nvCxnSpPr>
        <xdr:cNvPr id="125" name="直線コネクタ 124"/>
        <xdr:cNvCxnSpPr/>
      </xdr:nvCxnSpPr>
      <xdr:spPr>
        <a:xfrm flipV="1">
          <a:off x="16510000" y="240347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60977</xdr:rowOff>
    </xdr:from>
    <xdr:ext cx="762000" cy="259045"/>
    <xdr:sp macro="" textlink="">
      <xdr:nvSpPr>
        <xdr:cNvPr id="126"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88900</xdr:rowOff>
    </xdr:from>
    <xdr:to>
      <xdr:col>24</xdr:col>
      <xdr:colOff>120650</xdr:colOff>
      <xdr:row>21</xdr:row>
      <xdr:rowOff>88900</xdr:rowOff>
    </xdr:to>
    <xdr:cxnSp macro="">
      <xdr:nvCxnSpPr>
        <xdr:cNvPr id="127" name="直線コネクタ 126"/>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89552</xdr:rowOff>
    </xdr:from>
    <xdr:ext cx="762000" cy="259045"/>
    <xdr:sp macro="" textlink="">
      <xdr:nvSpPr>
        <xdr:cNvPr id="128" name="物件費最大値テキスト"/>
        <xdr:cNvSpPr txBox="1"/>
      </xdr:nvSpPr>
      <xdr:spPr>
        <a:xfrm>
          <a:off x="16598900" y="2146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3175</xdr:rowOff>
    </xdr:from>
    <xdr:to>
      <xdr:col>24</xdr:col>
      <xdr:colOff>120650</xdr:colOff>
      <xdr:row>14</xdr:row>
      <xdr:rowOff>3175</xdr:rowOff>
    </xdr:to>
    <xdr:cxnSp macro="">
      <xdr:nvCxnSpPr>
        <xdr:cNvPr id="129" name="直線コネクタ 128"/>
        <xdr:cNvCxnSpPr/>
      </xdr:nvCxnSpPr>
      <xdr:spPr>
        <a:xfrm>
          <a:off x="16421100" y="240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107950</xdr:rowOff>
    </xdr:from>
    <xdr:to>
      <xdr:col>24</xdr:col>
      <xdr:colOff>31750</xdr:colOff>
      <xdr:row>14</xdr:row>
      <xdr:rowOff>136525</xdr:rowOff>
    </xdr:to>
    <xdr:cxnSp macro="">
      <xdr:nvCxnSpPr>
        <xdr:cNvPr id="130" name="直線コネクタ 129"/>
        <xdr:cNvCxnSpPr/>
      </xdr:nvCxnSpPr>
      <xdr:spPr>
        <a:xfrm flipV="1">
          <a:off x="15671800" y="25082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134002</xdr:rowOff>
    </xdr:from>
    <xdr:ext cx="762000" cy="259045"/>
    <xdr:sp macro="" textlink="">
      <xdr:nvSpPr>
        <xdr:cNvPr id="131" name="物件費平均値テキスト"/>
        <xdr:cNvSpPr txBox="1"/>
      </xdr:nvSpPr>
      <xdr:spPr>
        <a:xfrm>
          <a:off x="16598900" y="287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161925</xdr:rowOff>
    </xdr:from>
    <xdr:to>
      <xdr:col>24</xdr:col>
      <xdr:colOff>82550</xdr:colOff>
      <xdr:row>17</xdr:row>
      <xdr:rowOff>92075</xdr:rowOff>
    </xdr:to>
    <xdr:sp macro="" textlink="">
      <xdr:nvSpPr>
        <xdr:cNvPr id="132" name="フローチャート : 判断 131"/>
        <xdr:cNvSpPr/>
      </xdr:nvSpPr>
      <xdr:spPr>
        <a:xfrm>
          <a:off x="164592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60325</xdr:rowOff>
    </xdr:from>
    <xdr:to>
      <xdr:col>22</xdr:col>
      <xdr:colOff>565150</xdr:colOff>
      <xdr:row>14</xdr:row>
      <xdr:rowOff>136525</xdr:rowOff>
    </xdr:to>
    <xdr:cxnSp macro="">
      <xdr:nvCxnSpPr>
        <xdr:cNvPr id="133" name="直線コネクタ 132"/>
        <xdr:cNvCxnSpPr/>
      </xdr:nvCxnSpPr>
      <xdr:spPr>
        <a:xfrm>
          <a:off x="14782800" y="24606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34" name="フローチャート : 判断 133"/>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5" name="テキスト ボックス 134"/>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60325</xdr:rowOff>
    </xdr:from>
    <xdr:to>
      <xdr:col>21</xdr:col>
      <xdr:colOff>361950</xdr:colOff>
      <xdr:row>14</xdr:row>
      <xdr:rowOff>60325</xdr:rowOff>
    </xdr:to>
    <xdr:cxnSp macro="">
      <xdr:nvCxnSpPr>
        <xdr:cNvPr id="136" name="直線コネクタ 135"/>
        <xdr:cNvCxnSpPr/>
      </xdr:nvCxnSpPr>
      <xdr:spPr>
        <a:xfrm>
          <a:off x="13893800" y="228917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85725</xdr:rowOff>
    </xdr:from>
    <xdr:to>
      <xdr:col>21</xdr:col>
      <xdr:colOff>412750</xdr:colOff>
      <xdr:row>17</xdr:row>
      <xdr:rowOff>15875</xdr:rowOff>
    </xdr:to>
    <xdr:sp macro="" textlink="">
      <xdr:nvSpPr>
        <xdr:cNvPr id="137" name="フローチャート : 判断 136"/>
        <xdr:cNvSpPr/>
      </xdr:nvSpPr>
      <xdr:spPr>
        <a:xfrm>
          <a:off x="14732000" y="28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652</xdr:rowOff>
    </xdr:from>
    <xdr:ext cx="762000" cy="259045"/>
    <xdr:sp macro="" textlink="">
      <xdr:nvSpPr>
        <xdr:cNvPr id="138" name="テキスト ボックス 137"/>
        <xdr:cNvSpPr txBox="1"/>
      </xdr:nvSpPr>
      <xdr:spPr>
        <a:xfrm>
          <a:off x="14401800" y="291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50800</xdr:rowOff>
    </xdr:from>
    <xdr:to>
      <xdr:col>20</xdr:col>
      <xdr:colOff>158750</xdr:colOff>
      <xdr:row>13</xdr:row>
      <xdr:rowOff>60325</xdr:rowOff>
    </xdr:to>
    <xdr:cxnSp macro="">
      <xdr:nvCxnSpPr>
        <xdr:cNvPr id="139" name="直線コネクタ 138"/>
        <xdr:cNvCxnSpPr/>
      </xdr:nvCxnSpPr>
      <xdr:spPr>
        <a:xfrm>
          <a:off x="13004800" y="2279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40" name="フローチャート : 判断 139"/>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41" name="テキスト ボックス 140"/>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9525</xdr:rowOff>
    </xdr:from>
    <xdr:to>
      <xdr:col>19</xdr:col>
      <xdr:colOff>6350</xdr:colOff>
      <xdr:row>16</xdr:row>
      <xdr:rowOff>111125</xdr:rowOff>
    </xdr:to>
    <xdr:sp macro="" textlink="">
      <xdr:nvSpPr>
        <xdr:cNvPr id="142" name="フローチャート : 判断 141"/>
        <xdr:cNvSpPr/>
      </xdr:nvSpPr>
      <xdr:spPr>
        <a:xfrm>
          <a:off x="12954000" y="275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95902</xdr:rowOff>
    </xdr:from>
    <xdr:ext cx="762000" cy="259045"/>
    <xdr:sp macro="" textlink="">
      <xdr:nvSpPr>
        <xdr:cNvPr id="143" name="テキスト ボックス 142"/>
        <xdr:cNvSpPr txBox="1"/>
      </xdr:nvSpPr>
      <xdr:spPr>
        <a:xfrm>
          <a:off x="12623800" y="283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57150</xdr:rowOff>
    </xdr:from>
    <xdr:to>
      <xdr:col>24</xdr:col>
      <xdr:colOff>82550</xdr:colOff>
      <xdr:row>14</xdr:row>
      <xdr:rowOff>158750</xdr:rowOff>
    </xdr:to>
    <xdr:sp macro="" textlink="">
      <xdr:nvSpPr>
        <xdr:cNvPr id="149" name="円/楕円 148"/>
        <xdr:cNvSpPr/>
      </xdr:nvSpPr>
      <xdr:spPr>
        <a:xfrm>
          <a:off x="164592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137177</xdr:rowOff>
    </xdr:from>
    <xdr:ext cx="762000" cy="259045"/>
    <xdr:sp macro="" textlink="">
      <xdr:nvSpPr>
        <xdr:cNvPr id="150" name="物件費該当値テキスト"/>
        <xdr:cNvSpPr txBox="1"/>
      </xdr:nvSpPr>
      <xdr:spPr>
        <a:xfrm>
          <a:off x="165989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85725</xdr:rowOff>
    </xdr:from>
    <xdr:to>
      <xdr:col>22</xdr:col>
      <xdr:colOff>615950</xdr:colOff>
      <xdr:row>15</xdr:row>
      <xdr:rowOff>15875</xdr:rowOff>
    </xdr:to>
    <xdr:sp macro="" textlink="">
      <xdr:nvSpPr>
        <xdr:cNvPr id="151" name="円/楕円 150"/>
        <xdr:cNvSpPr/>
      </xdr:nvSpPr>
      <xdr:spPr>
        <a:xfrm>
          <a:off x="15621000" y="24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26052</xdr:rowOff>
    </xdr:from>
    <xdr:ext cx="736600" cy="259045"/>
    <xdr:sp macro="" textlink="">
      <xdr:nvSpPr>
        <xdr:cNvPr id="152" name="テキスト ボックス 151"/>
        <xdr:cNvSpPr txBox="1"/>
      </xdr:nvSpPr>
      <xdr:spPr>
        <a:xfrm>
          <a:off x="15290800" y="2254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9525</xdr:rowOff>
    </xdr:from>
    <xdr:to>
      <xdr:col>21</xdr:col>
      <xdr:colOff>412750</xdr:colOff>
      <xdr:row>14</xdr:row>
      <xdr:rowOff>111125</xdr:rowOff>
    </xdr:to>
    <xdr:sp macro="" textlink="">
      <xdr:nvSpPr>
        <xdr:cNvPr id="153" name="円/楕円 152"/>
        <xdr:cNvSpPr/>
      </xdr:nvSpPr>
      <xdr:spPr>
        <a:xfrm>
          <a:off x="14732000" y="24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121302</xdr:rowOff>
    </xdr:from>
    <xdr:ext cx="762000" cy="259045"/>
    <xdr:sp macro="" textlink="">
      <xdr:nvSpPr>
        <xdr:cNvPr id="154" name="テキスト ボックス 153"/>
        <xdr:cNvSpPr txBox="1"/>
      </xdr:nvSpPr>
      <xdr:spPr>
        <a:xfrm>
          <a:off x="14401800" y="217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9525</xdr:rowOff>
    </xdr:from>
    <xdr:to>
      <xdr:col>20</xdr:col>
      <xdr:colOff>209550</xdr:colOff>
      <xdr:row>13</xdr:row>
      <xdr:rowOff>111125</xdr:rowOff>
    </xdr:to>
    <xdr:sp macro="" textlink="">
      <xdr:nvSpPr>
        <xdr:cNvPr id="155" name="円/楕円 154"/>
        <xdr:cNvSpPr/>
      </xdr:nvSpPr>
      <xdr:spPr>
        <a:xfrm>
          <a:off x="13843000" y="223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121302</xdr:rowOff>
    </xdr:from>
    <xdr:ext cx="762000" cy="259045"/>
    <xdr:sp macro="" textlink="">
      <xdr:nvSpPr>
        <xdr:cNvPr id="156" name="テキスト ボックス 155"/>
        <xdr:cNvSpPr txBox="1"/>
      </xdr:nvSpPr>
      <xdr:spPr>
        <a:xfrm>
          <a:off x="13512800" y="20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0</xdr:rowOff>
    </xdr:from>
    <xdr:to>
      <xdr:col>19</xdr:col>
      <xdr:colOff>6350</xdr:colOff>
      <xdr:row>13</xdr:row>
      <xdr:rowOff>101600</xdr:rowOff>
    </xdr:to>
    <xdr:sp macro="" textlink="">
      <xdr:nvSpPr>
        <xdr:cNvPr id="157" name="円/楕円 156"/>
        <xdr:cNvSpPr/>
      </xdr:nvSpPr>
      <xdr:spPr>
        <a:xfrm>
          <a:off x="12954000" y="22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111777</xdr:rowOff>
    </xdr:from>
    <xdr:ext cx="762000" cy="259045"/>
    <xdr:sp macro="" textlink="">
      <xdr:nvSpPr>
        <xdr:cNvPr id="158" name="テキスト ボックス 157"/>
        <xdr:cNvSpPr txBox="1"/>
      </xdr:nvSpPr>
      <xdr:spPr>
        <a:xfrm>
          <a:off x="12623800" y="19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扶助費においては、ほぼ例年平行線を辿っており、類似団体の平均値を下回っている。社会保障の充実を図りつつも引き続き適正な数値で推移させていく。</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12700</xdr:rowOff>
    </xdr:to>
    <xdr:cxnSp macro="">
      <xdr:nvCxnSpPr>
        <xdr:cNvPr id="186" name="直線コネクタ 185"/>
        <xdr:cNvCxnSpPr/>
      </xdr:nvCxnSpPr>
      <xdr:spPr>
        <a:xfrm flipV="1">
          <a:off x="4826000" y="9042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7"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8" name="直線コネクタ 187"/>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9"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0" name="直線コネクタ 189"/>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50800</xdr:rowOff>
    </xdr:from>
    <xdr:to>
      <xdr:col>7</xdr:col>
      <xdr:colOff>15875</xdr:colOff>
      <xdr:row>53</xdr:row>
      <xdr:rowOff>50800</xdr:rowOff>
    </xdr:to>
    <xdr:cxnSp macro="">
      <xdr:nvCxnSpPr>
        <xdr:cNvPr id="191" name="直線コネクタ 190"/>
        <xdr:cNvCxnSpPr/>
      </xdr:nvCxnSpPr>
      <xdr:spPr>
        <a:xfrm>
          <a:off x="3987800" y="9137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86377</xdr:rowOff>
    </xdr:from>
    <xdr:ext cx="762000" cy="259045"/>
    <xdr:sp macro="" textlink="">
      <xdr:nvSpPr>
        <xdr:cNvPr id="192" name="扶助費平均値テキスト"/>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193" name="フローチャート : 判断 192"/>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165100</xdr:rowOff>
    </xdr:from>
    <xdr:to>
      <xdr:col>5</xdr:col>
      <xdr:colOff>549275</xdr:colOff>
      <xdr:row>53</xdr:row>
      <xdr:rowOff>50800</xdr:rowOff>
    </xdr:to>
    <xdr:cxnSp macro="">
      <xdr:nvCxnSpPr>
        <xdr:cNvPr id="194" name="直線コネクタ 193"/>
        <xdr:cNvCxnSpPr/>
      </xdr:nvCxnSpPr>
      <xdr:spPr>
        <a:xfrm>
          <a:off x="3098800" y="9080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5" name="フローチャート : 判断 194"/>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6" name="テキスト ボックス 195"/>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52</xdr:row>
      <xdr:rowOff>165100</xdr:rowOff>
    </xdr:to>
    <xdr:cxnSp macro="">
      <xdr:nvCxnSpPr>
        <xdr:cNvPr id="197" name="直線コネクタ 196"/>
        <xdr:cNvCxnSpPr/>
      </xdr:nvCxnSpPr>
      <xdr:spPr>
        <a:xfrm>
          <a:off x="2209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38100</xdr:rowOff>
    </xdr:from>
    <xdr:to>
      <xdr:col>4</xdr:col>
      <xdr:colOff>396875</xdr:colOff>
      <xdr:row>55</xdr:row>
      <xdr:rowOff>139700</xdr:rowOff>
    </xdr:to>
    <xdr:sp macro="" textlink="">
      <xdr:nvSpPr>
        <xdr:cNvPr id="198" name="フローチャート : 判断 197"/>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124477</xdr:rowOff>
    </xdr:from>
    <xdr:ext cx="762000" cy="259045"/>
    <xdr:sp macro="" textlink="">
      <xdr:nvSpPr>
        <xdr:cNvPr id="199" name="テキスト ボックス 198"/>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52</xdr:row>
      <xdr:rowOff>165100</xdr:rowOff>
    </xdr:to>
    <xdr:cxnSp macro="">
      <xdr:nvCxnSpPr>
        <xdr:cNvPr id="200" name="直線コネクタ 199"/>
        <xdr:cNvCxnSpPr/>
      </xdr:nvCxnSpPr>
      <xdr:spPr>
        <a:xfrm>
          <a:off x="1320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201" name="フローチャート : 判断 200"/>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10177</xdr:rowOff>
    </xdr:from>
    <xdr:ext cx="762000" cy="259045"/>
    <xdr:sp macro="" textlink="">
      <xdr:nvSpPr>
        <xdr:cNvPr id="202" name="テキスト ボックス 201"/>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3" name="フローチャート : 判断 202"/>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04" name="テキスト ボックス 203"/>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0</xdr:rowOff>
    </xdr:from>
    <xdr:to>
      <xdr:col>7</xdr:col>
      <xdr:colOff>66675</xdr:colOff>
      <xdr:row>53</xdr:row>
      <xdr:rowOff>101600</xdr:rowOff>
    </xdr:to>
    <xdr:sp macro="" textlink="">
      <xdr:nvSpPr>
        <xdr:cNvPr id="210" name="円/楕円 209"/>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80027</xdr:rowOff>
    </xdr:from>
    <xdr:ext cx="762000" cy="259045"/>
    <xdr:sp macro="" textlink="">
      <xdr:nvSpPr>
        <xdr:cNvPr id="211" name="扶助費該当値テキスト"/>
        <xdr:cNvSpPr txBox="1"/>
      </xdr:nvSpPr>
      <xdr:spPr>
        <a:xfrm>
          <a:off x="4914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0</xdr:rowOff>
    </xdr:from>
    <xdr:to>
      <xdr:col>5</xdr:col>
      <xdr:colOff>600075</xdr:colOff>
      <xdr:row>53</xdr:row>
      <xdr:rowOff>101600</xdr:rowOff>
    </xdr:to>
    <xdr:sp macro="" textlink="">
      <xdr:nvSpPr>
        <xdr:cNvPr id="212" name="円/楕円 211"/>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111777</xdr:rowOff>
    </xdr:from>
    <xdr:ext cx="736600" cy="259045"/>
    <xdr:sp macro="" textlink="">
      <xdr:nvSpPr>
        <xdr:cNvPr id="213" name="テキスト ボックス 212"/>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114300</xdr:rowOff>
    </xdr:from>
    <xdr:to>
      <xdr:col>4</xdr:col>
      <xdr:colOff>396875</xdr:colOff>
      <xdr:row>53</xdr:row>
      <xdr:rowOff>44450</xdr:rowOff>
    </xdr:to>
    <xdr:sp macro="" textlink="">
      <xdr:nvSpPr>
        <xdr:cNvPr id="214" name="円/楕円 213"/>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54627</xdr:rowOff>
    </xdr:from>
    <xdr:ext cx="762000" cy="259045"/>
    <xdr:sp macro="" textlink="">
      <xdr:nvSpPr>
        <xdr:cNvPr id="215" name="テキスト ボックス 214"/>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16" name="円/楕円 215"/>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54627</xdr:rowOff>
    </xdr:from>
    <xdr:ext cx="762000" cy="259045"/>
    <xdr:sp macro="" textlink="">
      <xdr:nvSpPr>
        <xdr:cNvPr id="217" name="テキスト ボックス 216"/>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76200</xdr:rowOff>
    </xdr:from>
    <xdr:to>
      <xdr:col>1</xdr:col>
      <xdr:colOff>676275</xdr:colOff>
      <xdr:row>53</xdr:row>
      <xdr:rowOff>6350</xdr:rowOff>
    </xdr:to>
    <xdr:sp macro="" textlink="">
      <xdr:nvSpPr>
        <xdr:cNvPr id="218" name="円/楕円 217"/>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16527</xdr:rowOff>
    </xdr:from>
    <xdr:ext cx="762000" cy="259045"/>
    <xdr:sp macro="" textlink="">
      <xdr:nvSpPr>
        <xdr:cNvPr id="219" name="テキスト ボックス 218"/>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その他に係る経常収支比率は、類似団体平均値を下回っており、</a:t>
          </a:r>
          <a:r>
            <a:rPr kumimoji="1" lang="en-US" altLang="ja-JP" sz="1300">
              <a:latin typeface="ＭＳ Ｐゴシック"/>
            </a:rPr>
            <a:t>H25</a:t>
          </a:r>
          <a:r>
            <a:rPr kumimoji="1" lang="ja-JP" altLang="en-US" sz="1300">
              <a:latin typeface="ＭＳ Ｐゴシック"/>
            </a:rPr>
            <a:t>年度では１１．６ポイントとなっている。内容としては大部分が繰出金に係る費用であり、今後も繰出金が大きくなりすぎないよう適正化を図っていく。</a:t>
          </a: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4" name="直線コネクタ 233"/>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5" name="テキスト ボックス 234"/>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6" name="直線コネクタ 235"/>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7" name="テキスト ボックス 236"/>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8" name="直線コネクタ 237"/>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9" name="テキスト ボックス 238"/>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0" name="直線コネクタ 239"/>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1" name="テキスト ボックス 240"/>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2" name="直線コネクタ 241"/>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3" name="テキスト ボックス 242"/>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4" name="直線コネクタ 243"/>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5" name="テキスト ボックス 244"/>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94343</xdr:rowOff>
    </xdr:to>
    <xdr:cxnSp macro="">
      <xdr:nvCxnSpPr>
        <xdr:cNvPr id="249" name="直線コネクタ 248"/>
        <xdr:cNvCxnSpPr/>
      </xdr:nvCxnSpPr>
      <xdr:spPr>
        <a:xfrm flipV="1">
          <a:off x="16510000" y="9167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66420</xdr:rowOff>
    </xdr:from>
    <xdr:ext cx="762000" cy="259045"/>
    <xdr:sp macro="" textlink="">
      <xdr:nvSpPr>
        <xdr:cNvPr id="250"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94343</xdr:rowOff>
    </xdr:from>
    <xdr:to>
      <xdr:col>24</xdr:col>
      <xdr:colOff>120650</xdr:colOff>
      <xdr:row>62</xdr:row>
      <xdr:rowOff>94343</xdr:rowOff>
    </xdr:to>
    <xdr:cxnSp macro="">
      <xdr:nvCxnSpPr>
        <xdr:cNvPr id="251" name="直線コネクタ 250"/>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52"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53" name="直線コネクタ 252"/>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75293</xdr:rowOff>
    </xdr:from>
    <xdr:to>
      <xdr:col>24</xdr:col>
      <xdr:colOff>31750</xdr:colOff>
      <xdr:row>56</xdr:row>
      <xdr:rowOff>34472</xdr:rowOff>
    </xdr:to>
    <xdr:cxnSp macro="">
      <xdr:nvCxnSpPr>
        <xdr:cNvPr id="254" name="直線コネクタ 253"/>
        <xdr:cNvCxnSpPr/>
      </xdr:nvCxnSpPr>
      <xdr:spPr>
        <a:xfrm>
          <a:off x="15671800" y="95050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55"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6" name="フローチャート : 判断 25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75293</xdr:rowOff>
    </xdr:from>
    <xdr:to>
      <xdr:col>22</xdr:col>
      <xdr:colOff>565150</xdr:colOff>
      <xdr:row>56</xdr:row>
      <xdr:rowOff>110672</xdr:rowOff>
    </xdr:to>
    <xdr:cxnSp macro="">
      <xdr:nvCxnSpPr>
        <xdr:cNvPr id="257" name="直線コネクタ 256"/>
        <xdr:cNvCxnSpPr/>
      </xdr:nvCxnSpPr>
      <xdr:spPr>
        <a:xfrm flipV="1">
          <a:off x="14782800" y="95050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157843</xdr:rowOff>
    </xdr:from>
    <xdr:to>
      <xdr:col>22</xdr:col>
      <xdr:colOff>615950</xdr:colOff>
      <xdr:row>57</xdr:row>
      <xdr:rowOff>87993</xdr:rowOff>
    </xdr:to>
    <xdr:sp macro="" textlink="">
      <xdr:nvSpPr>
        <xdr:cNvPr id="258" name="フローチャート : 判断 257"/>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72770</xdr:rowOff>
    </xdr:from>
    <xdr:ext cx="736600" cy="259045"/>
    <xdr:sp macro="" textlink="">
      <xdr:nvSpPr>
        <xdr:cNvPr id="259" name="テキスト ボックス 258"/>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97065</xdr:rowOff>
    </xdr:from>
    <xdr:to>
      <xdr:col>21</xdr:col>
      <xdr:colOff>361950</xdr:colOff>
      <xdr:row>56</xdr:row>
      <xdr:rowOff>110672</xdr:rowOff>
    </xdr:to>
    <xdr:cxnSp macro="">
      <xdr:nvCxnSpPr>
        <xdr:cNvPr id="260" name="直線コネクタ 259"/>
        <xdr:cNvCxnSpPr/>
      </xdr:nvCxnSpPr>
      <xdr:spPr>
        <a:xfrm>
          <a:off x="13893800" y="95268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61" name="フローチャート : 判断 260"/>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62" name="テキスト ボックス 261"/>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97065</xdr:rowOff>
    </xdr:from>
    <xdr:to>
      <xdr:col>20</xdr:col>
      <xdr:colOff>158750</xdr:colOff>
      <xdr:row>55</xdr:row>
      <xdr:rowOff>118835</xdr:rowOff>
    </xdr:to>
    <xdr:cxnSp macro="">
      <xdr:nvCxnSpPr>
        <xdr:cNvPr id="263" name="直線コネクタ 262"/>
        <xdr:cNvCxnSpPr/>
      </xdr:nvCxnSpPr>
      <xdr:spPr>
        <a:xfrm flipV="1">
          <a:off x="13004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70757</xdr:rowOff>
    </xdr:from>
    <xdr:to>
      <xdr:col>20</xdr:col>
      <xdr:colOff>209550</xdr:colOff>
      <xdr:row>57</xdr:row>
      <xdr:rowOff>907</xdr:rowOff>
    </xdr:to>
    <xdr:sp macro="" textlink="">
      <xdr:nvSpPr>
        <xdr:cNvPr id="264" name="フローチャート : 判断 263"/>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157134</xdr:rowOff>
    </xdr:from>
    <xdr:ext cx="762000" cy="259045"/>
    <xdr:sp macro="" textlink="">
      <xdr:nvSpPr>
        <xdr:cNvPr id="265" name="テキスト ボックス 264"/>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66" name="フローチャート : 判断 265"/>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113592</xdr:rowOff>
    </xdr:from>
    <xdr:ext cx="762000" cy="259045"/>
    <xdr:sp macro="" textlink="">
      <xdr:nvSpPr>
        <xdr:cNvPr id="267" name="テキスト ボックス 266"/>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155122</xdr:rowOff>
    </xdr:from>
    <xdr:to>
      <xdr:col>24</xdr:col>
      <xdr:colOff>82550</xdr:colOff>
      <xdr:row>56</xdr:row>
      <xdr:rowOff>85272</xdr:rowOff>
    </xdr:to>
    <xdr:sp macro="" textlink="">
      <xdr:nvSpPr>
        <xdr:cNvPr id="273" name="円/楕円 272"/>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199</xdr:rowOff>
    </xdr:from>
    <xdr:ext cx="762000" cy="259045"/>
    <xdr:sp macro="" textlink="">
      <xdr:nvSpPr>
        <xdr:cNvPr id="274" name="その他該当値テキスト"/>
        <xdr:cNvSpPr txBox="1"/>
      </xdr:nvSpPr>
      <xdr:spPr>
        <a:xfrm>
          <a:off x="16598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24493</xdr:rowOff>
    </xdr:from>
    <xdr:to>
      <xdr:col>22</xdr:col>
      <xdr:colOff>615950</xdr:colOff>
      <xdr:row>55</xdr:row>
      <xdr:rowOff>126093</xdr:rowOff>
    </xdr:to>
    <xdr:sp macro="" textlink="">
      <xdr:nvSpPr>
        <xdr:cNvPr id="275" name="円/楕円 274"/>
        <xdr:cNvSpPr/>
      </xdr:nvSpPr>
      <xdr:spPr>
        <a:xfrm>
          <a:off x="15621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136270</xdr:rowOff>
    </xdr:from>
    <xdr:ext cx="736600" cy="259045"/>
    <xdr:sp macro="" textlink="">
      <xdr:nvSpPr>
        <xdr:cNvPr id="276" name="テキスト ボックス 275"/>
        <xdr:cNvSpPr txBox="1"/>
      </xdr:nvSpPr>
      <xdr:spPr>
        <a:xfrm>
          <a:off x="15290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59872</xdr:rowOff>
    </xdr:from>
    <xdr:to>
      <xdr:col>21</xdr:col>
      <xdr:colOff>412750</xdr:colOff>
      <xdr:row>56</xdr:row>
      <xdr:rowOff>161472</xdr:rowOff>
    </xdr:to>
    <xdr:sp macro="" textlink="">
      <xdr:nvSpPr>
        <xdr:cNvPr id="277" name="円/楕円 276"/>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199</xdr:rowOff>
    </xdr:from>
    <xdr:ext cx="762000" cy="259045"/>
    <xdr:sp macro="" textlink="">
      <xdr:nvSpPr>
        <xdr:cNvPr id="278" name="テキスト ボックス 277"/>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46265</xdr:rowOff>
    </xdr:from>
    <xdr:to>
      <xdr:col>20</xdr:col>
      <xdr:colOff>209550</xdr:colOff>
      <xdr:row>55</xdr:row>
      <xdr:rowOff>147865</xdr:rowOff>
    </xdr:to>
    <xdr:sp macro="" textlink="">
      <xdr:nvSpPr>
        <xdr:cNvPr id="279" name="円/楕円 278"/>
        <xdr:cNvSpPr/>
      </xdr:nvSpPr>
      <xdr:spPr>
        <a:xfrm>
          <a:off x="13843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158042</xdr:rowOff>
    </xdr:from>
    <xdr:ext cx="762000" cy="259045"/>
    <xdr:sp macro="" textlink="">
      <xdr:nvSpPr>
        <xdr:cNvPr id="280" name="テキスト ボックス 279"/>
        <xdr:cNvSpPr txBox="1"/>
      </xdr:nvSpPr>
      <xdr:spPr>
        <a:xfrm>
          <a:off x="13512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68035</xdr:rowOff>
    </xdr:from>
    <xdr:to>
      <xdr:col>19</xdr:col>
      <xdr:colOff>6350</xdr:colOff>
      <xdr:row>55</xdr:row>
      <xdr:rowOff>169635</xdr:rowOff>
    </xdr:to>
    <xdr:sp macro="" textlink="">
      <xdr:nvSpPr>
        <xdr:cNvPr id="281" name="円/楕円 280"/>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8362</xdr:rowOff>
    </xdr:from>
    <xdr:ext cx="762000" cy="259045"/>
    <xdr:sp macro="" textlink="">
      <xdr:nvSpPr>
        <xdr:cNvPr id="282" name="テキスト ボックス 281"/>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補助費等に係る経常収支比率は依然として類似団体平均値より低く推移してきている。２、３年はほぼ同数値で推移してきており以降も同程度の数値の維持に努める。</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7" name="直線コネクタ 296"/>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8" name="テキスト ボックス 297"/>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9" name="直線コネクタ 298"/>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0" name="テキスト ボックス 299"/>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1" name="直線コネクタ 300"/>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2" name="テキスト ボックス 301"/>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3" name="直線コネクタ 302"/>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4" name="テキスト ボックス 303"/>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5" name="直線コネクタ 304"/>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6" name="テキスト ボックス 305"/>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7" name="直線コネクタ 306"/>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8" name="テキスト ボックス 307"/>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9" name="直線コネクタ 30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0" name="テキスト ボックス 30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146050</xdr:rowOff>
    </xdr:from>
    <xdr:to>
      <xdr:col>24</xdr:col>
      <xdr:colOff>31750</xdr:colOff>
      <xdr:row>42</xdr:row>
      <xdr:rowOff>72572</xdr:rowOff>
    </xdr:to>
    <xdr:cxnSp macro="">
      <xdr:nvCxnSpPr>
        <xdr:cNvPr id="312" name="直線コネクタ 311"/>
        <xdr:cNvCxnSpPr/>
      </xdr:nvCxnSpPr>
      <xdr:spPr>
        <a:xfrm flipV="1">
          <a:off x="16510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44649</xdr:rowOff>
    </xdr:from>
    <xdr:ext cx="762000" cy="259045"/>
    <xdr:sp macro="" textlink="">
      <xdr:nvSpPr>
        <xdr:cNvPr id="313" name="補助費等最小値テキスト"/>
        <xdr:cNvSpPr txBox="1"/>
      </xdr:nvSpPr>
      <xdr:spPr>
        <a:xfrm>
          <a:off x="16598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42</xdr:row>
      <xdr:rowOff>72572</xdr:rowOff>
    </xdr:from>
    <xdr:to>
      <xdr:col>24</xdr:col>
      <xdr:colOff>120650</xdr:colOff>
      <xdr:row>42</xdr:row>
      <xdr:rowOff>72572</xdr:rowOff>
    </xdr:to>
    <xdr:cxnSp macro="">
      <xdr:nvCxnSpPr>
        <xdr:cNvPr id="314" name="直線コネクタ 313"/>
        <xdr:cNvCxnSpPr/>
      </xdr:nvCxnSpPr>
      <xdr:spPr>
        <a:xfrm>
          <a:off x="16421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60977</xdr:rowOff>
    </xdr:from>
    <xdr:ext cx="762000" cy="259045"/>
    <xdr:sp macro="" textlink="">
      <xdr:nvSpPr>
        <xdr:cNvPr id="315"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33</xdr:row>
      <xdr:rowOff>146050</xdr:rowOff>
    </xdr:from>
    <xdr:to>
      <xdr:col>24</xdr:col>
      <xdr:colOff>120650</xdr:colOff>
      <xdr:row>33</xdr:row>
      <xdr:rowOff>146050</xdr:rowOff>
    </xdr:to>
    <xdr:cxnSp macro="">
      <xdr:nvCxnSpPr>
        <xdr:cNvPr id="316" name="直線コネクタ 315"/>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1814</xdr:rowOff>
    </xdr:from>
    <xdr:to>
      <xdr:col>24</xdr:col>
      <xdr:colOff>31750</xdr:colOff>
      <xdr:row>36</xdr:row>
      <xdr:rowOff>23586</xdr:rowOff>
    </xdr:to>
    <xdr:cxnSp macro="">
      <xdr:nvCxnSpPr>
        <xdr:cNvPr id="317" name="直線コネクタ 316"/>
        <xdr:cNvCxnSpPr/>
      </xdr:nvCxnSpPr>
      <xdr:spPr>
        <a:xfrm>
          <a:off x="15671800" y="61740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2013</xdr:rowOff>
    </xdr:from>
    <xdr:ext cx="762000" cy="259045"/>
    <xdr:sp macro="" textlink="">
      <xdr:nvSpPr>
        <xdr:cNvPr id="318" name="補助費等平均値テキスト"/>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19" name="フローチャート : 判断 318"/>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1814</xdr:rowOff>
    </xdr:from>
    <xdr:to>
      <xdr:col>22</xdr:col>
      <xdr:colOff>565150</xdr:colOff>
      <xdr:row>36</xdr:row>
      <xdr:rowOff>1814</xdr:rowOff>
    </xdr:to>
    <xdr:cxnSp macro="">
      <xdr:nvCxnSpPr>
        <xdr:cNvPr id="320" name="直線コネクタ 319"/>
        <xdr:cNvCxnSpPr/>
      </xdr:nvCxnSpPr>
      <xdr:spPr>
        <a:xfrm>
          <a:off x="14782800" y="6174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21" name="フローチャート : 判断 320"/>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2" name="テキスト ボックス 321"/>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9978</xdr:rowOff>
    </xdr:from>
    <xdr:to>
      <xdr:col>21</xdr:col>
      <xdr:colOff>361950</xdr:colOff>
      <xdr:row>36</xdr:row>
      <xdr:rowOff>1814</xdr:rowOff>
    </xdr:to>
    <xdr:cxnSp macro="">
      <xdr:nvCxnSpPr>
        <xdr:cNvPr id="323" name="直線コネクタ 322"/>
        <xdr:cNvCxnSpPr/>
      </xdr:nvCxnSpPr>
      <xdr:spPr>
        <a:xfrm>
          <a:off x="13893800" y="601072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40822</xdr:rowOff>
    </xdr:from>
    <xdr:to>
      <xdr:col>21</xdr:col>
      <xdr:colOff>412750</xdr:colOff>
      <xdr:row>37</xdr:row>
      <xdr:rowOff>142422</xdr:rowOff>
    </xdr:to>
    <xdr:sp macro="" textlink="">
      <xdr:nvSpPr>
        <xdr:cNvPr id="324" name="フローチャート : 判断 323"/>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127199</xdr:rowOff>
    </xdr:from>
    <xdr:ext cx="762000" cy="259045"/>
    <xdr:sp macro="" textlink="">
      <xdr:nvSpPr>
        <xdr:cNvPr id="325" name="テキスト ボックス 324"/>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58964</xdr:rowOff>
    </xdr:from>
    <xdr:to>
      <xdr:col>20</xdr:col>
      <xdr:colOff>158750</xdr:colOff>
      <xdr:row>35</xdr:row>
      <xdr:rowOff>9978</xdr:rowOff>
    </xdr:to>
    <xdr:cxnSp macro="">
      <xdr:nvCxnSpPr>
        <xdr:cNvPr id="326" name="直線コネクタ 325"/>
        <xdr:cNvCxnSpPr/>
      </xdr:nvCxnSpPr>
      <xdr:spPr>
        <a:xfrm>
          <a:off x="13004800" y="5716814"/>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168728</xdr:rowOff>
    </xdr:from>
    <xdr:to>
      <xdr:col>20</xdr:col>
      <xdr:colOff>209550</xdr:colOff>
      <xdr:row>37</xdr:row>
      <xdr:rowOff>98878</xdr:rowOff>
    </xdr:to>
    <xdr:sp macro="" textlink="">
      <xdr:nvSpPr>
        <xdr:cNvPr id="327" name="フローチャート : 判断 326"/>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83655</xdr:rowOff>
    </xdr:from>
    <xdr:ext cx="762000" cy="259045"/>
    <xdr:sp macro="" textlink="">
      <xdr:nvSpPr>
        <xdr:cNvPr id="328" name="テキスト ボックス 327"/>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8164</xdr:rowOff>
    </xdr:from>
    <xdr:to>
      <xdr:col>19</xdr:col>
      <xdr:colOff>6350</xdr:colOff>
      <xdr:row>37</xdr:row>
      <xdr:rowOff>109764</xdr:rowOff>
    </xdr:to>
    <xdr:sp macro="" textlink="">
      <xdr:nvSpPr>
        <xdr:cNvPr id="329" name="フローチャート : 判断 328"/>
        <xdr:cNvSpPr/>
      </xdr:nvSpPr>
      <xdr:spPr>
        <a:xfrm>
          <a:off x="12954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94542</xdr:rowOff>
    </xdr:from>
    <xdr:ext cx="762000" cy="259045"/>
    <xdr:sp macro="" textlink="">
      <xdr:nvSpPr>
        <xdr:cNvPr id="330" name="テキスト ボックス 329"/>
        <xdr:cNvSpPr txBox="1"/>
      </xdr:nvSpPr>
      <xdr:spPr>
        <a:xfrm>
          <a:off x="12623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36" name="円/楕円 335"/>
        <xdr:cNvSpPr/>
      </xdr:nvSpPr>
      <xdr:spPr>
        <a:xfrm>
          <a:off x="164592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160763</xdr:rowOff>
    </xdr:from>
    <xdr:ext cx="762000" cy="259045"/>
    <xdr:sp macro="" textlink="">
      <xdr:nvSpPr>
        <xdr:cNvPr id="337" name="補助費等該当値テキスト"/>
        <xdr:cNvSpPr txBox="1"/>
      </xdr:nvSpPr>
      <xdr:spPr>
        <a:xfrm>
          <a:off x="165989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122464</xdr:rowOff>
    </xdr:from>
    <xdr:to>
      <xdr:col>22</xdr:col>
      <xdr:colOff>615950</xdr:colOff>
      <xdr:row>36</xdr:row>
      <xdr:rowOff>52614</xdr:rowOff>
    </xdr:to>
    <xdr:sp macro="" textlink="">
      <xdr:nvSpPr>
        <xdr:cNvPr id="338" name="円/楕円 337"/>
        <xdr:cNvSpPr/>
      </xdr:nvSpPr>
      <xdr:spPr>
        <a:xfrm>
          <a:off x="15621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62791</xdr:rowOff>
    </xdr:from>
    <xdr:ext cx="736600" cy="259045"/>
    <xdr:sp macro="" textlink="">
      <xdr:nvSpPr>
        <xdr:cNvPr id="339" name="テキスト ボックス 338"/>
        <xdr:cNvSpPr txBox="1"/>
      </xdr:nvSpPr>
      <xdr:spPr>
        <a:xfrm>
          <a:off x="15290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122464</xdr:rowOff>
    </xdr:from>
    <xdr:to>
      <xdr:col>21</xdr:col>
      <xdr:colOff>412750</xdr:colOff>
      <xdr:row>36</xdr:row>
      <xdr:rowOff>52614</xdr:rowOff>
    </xdr:to>
    <xdr:sp macro="" textlink="">
      <xdr:nvSpPr>
        <xdr:cNvPr id="340" name="円/楕円 339"/>
        <xdr:cNvSpPr/>
      </xdr:nvSpPr>
      <xdr:spPr>
        <a:xfrm>
          <a:off x="14732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62791</xdr:rowOff>
    </xdr:from>
    <xdr:ext cx="762000" cy="259045"/>
    <xdr:sp macro="" textlink="">
      <xdr:nvSpPr>
        <xdr:cNvPr id="341" name="テキスト ボックス 340"/>
        <xdr:cNvSpPr txBox="1"/>
      </xdr:nvSpPr>
      <xdr:spPr>
        <a:xfrm>
          <a:off x="14401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130628</xdr:rowOff>
    </xdr:from>
    <xdr:to>
      <xdr:col>20</xdr:col>
      <xdr:colOff>209550</xdr:colOff>
      <xdr:row>35</xdr:row>
      <xdr:rowOff>60778</xdr:rowOff>
    </xdr:to>
    <xdr:sp macro="" textlink="">
      <xdr:nvSpPr>
        <xdr:cNvPr id="342" name="円/楕円 341"/>
        <xdr:cNvSpPr/>
      </xdr:nvSpPr>
      <xdr:spPr>
        <a:xfrm>
          <a:off x="13843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70955</xdr:rowOff>
    </xdr:from>
    <xdr:ext cx="762000" cy="259045"/>
    <xdr:sp macro="" textlink="">
      <xdr:nvSpPr>
        <xdr:cNvPr id="343" name="テキスト ボックス 342"/>
        <xdr:cNvSpPr txBox="1"/>
      </xdr:nvSpPr>
      <xdr:spPr>
        <a:xfrm>
          <a:off x="13512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8164</xdr:rowOff>
    </xdr:from>
    <xdr:to>
      <xdr:col>19</xdr:col>
      <xdr:colOff>6350</xdr:colOff>
      <xdr:row>33</xdr:row>
      <xdr:rowOff>109764</xdr:rowOff>
    </xdr:to>
    <xdr:sp macro="" textlink="">
      <xdr:nvSpPr>
        <xdr:cNvPr id="344" name="円/楕円 343"/>
        <xdr:cNvSpPr/>
      </xdr:nvSpPr>
      <xdr:spPr>
        <a:xfrm>
          <a:off x="12954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119941</xdr:rowOff>
    </xdr:from>
    <xdr:ext cx="762000" cy="259045"/>
    <xdr:sp macro="" textlink="">
      <xdr:nvSpPr>
        <xdr:cNvPr id="345" name="テキスト ボックス 344"/>
        <xdr:cNvSpPr txBox="1"/>
      </xdr:nvSpPr>
      <xdr:spPr>
        <a:xfrm>
          <a:off x="12623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数値は年々改善されてきてはいるが、依然類似団体の平均値と比較すると１０．３％高くなっている。要因は合併前の生活基盤整備事業などに発行した多額の地方債であるが、償還の終了や起債の抑制により改善されてきている。</a:t>
          </a:r>
        </a:p>
      </xdr:txBody>
    </xdr:sp>
    <xdr:clientData/>
  </xdr:twoCellAnchor>
  <xdr:oneCellAnchor>
    <xdr:from>
      <xdr:col>1</xdr:col>
      <xdr:colOff>28575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83566</xdr:rowOff>
    </xdr:from>
    <xdr:to>
      <xdr:col>7</xdr:col>
      <xdr:colOff>15875</xdr:colOff>
      <xdr:row>79</xdr:row>
      <xdr:rowOff>37846</xdr:rowOff>
    </xdr:to>
    <xdr:cxnSp macro="">
      <xdr:nvCxnSpPr>
        <xdr:cNvPr id="371" name="直線コネクタ 370"/>
        <xdr:cNvCxnSpPr/>
      </xdr:nvCxnSpPr>
      <xdr:spPr>
        <a:xfrm flipV="1">
          <a:off x="4826000" y="125994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9923</xdr:rowOff>
    </xdr:from>
    <xdr:ext cx="762000" cy="259045"/>
    <xdr:sp macro="" textlink="">
      <xdr:nvSpPr>
        <xdr:cNvPr id="372" name="公債費最小値テキスト"/>
        <xdr:cNvSpPr txBox="1"/>
      </xdr:nvSpPr>
      <xdr:spPr>
        <a:xfrm>
          <a:off x="4914900" y="1355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79</xdr:row>
      <xdr:rowOff>37846</xdr:rowOff>
    </xdr:from>
    <xdr:to>
      <xdr:col>7</xdr:col>
      <xdr:colOff>104775</xdr:colOff>
      <xdr:row>79</xdr:row>
      <xdr:rowOff>37846</xdr:rowOff>
    </xdr:to>
    <xdr:cxnSp macro="">
      <xdr:nvCxnSpPr>
        <xdr:cNvPr id="373" name="直線コネクタ 372"/>
        <xdr:cNvCxnSpPr/>
      </xdr:nvCxnSpPr>
      <xdr:spPr>
        <a:xfrm>
          <a:off x="4737100" y="1358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169943</xdr:rowOff>
    </xdr:from>
    <xdr:ext cx="762000" cy="259045"/>
    <xdr:sp macro="" textlink="">
      <xdr:nvSpPr>
        <xdr:cNvPr id="374" name="公債費最大値テキスト"/>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73</xdr:row>
      <xdr:rowOff>83566</xdr:rowOff>
    </xdr:from>
    <xdr:to>
      <xdr:col>7</xdr:col>
      <xdr:colOff>104775</xdr:colOff>
      <xdr:row>73</xdr:row>
      <xdr:rowOff>83566</xdr:rowOff>
    </xdr:to>
    <xdr:cxnSp macro="">
      <xdr:nvCxnSpPr>
        <xdr:cNvPr id="375" name="直線コネクタ 374"/>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163576</xdr:rowOff>
    </xdr:from>
    <xdr:to>
      <xdr:col>7</xdr:col>
      <xdr:colOff>15875</xdr:colOff>
      <xdr:row>79</xdr:row>
      <xdr:rowOff>60706</xdr:rowOff>
    </xdr:to>
    <xdr:cxnSp macro="">
      <xdr:nvCxnSpPr>
        <xdr:cNvPr id="376" name="直線コネクタ 375"/>
        <xdr:cNvCxnSpPr/>
      </xdr:nvCxnSpPr>
      <xdr:spPr>
        <a:xfrm flipV="1">
          <a:off x="3987800" y="135366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7"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8" name="フローチャート : 判断 377"/>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60706</xdr:rowOff>
    </xdr:from>
    <xdr:to>
      <xdr:col>5</xdr:col>
      <xdr:colOff>549275</xdr:colOff>
      <xdr:row>79</xdr:row>
      <xdr:rowOff>133858</xdr:rowOff>
    </xdr:to>
    <xdr:cxnSp macro="">
      <xdr:nvCxnSpPr>
        <xdr:cNvPr id="379" name="直線コネクタ 378"/>
        <xdr:cNvCxnSpPr/>
      </xdr:nvCxnSpPr>
      <xdr:spPr>
        <a:xfrm flipV="1">
          <a:off x="3098800" y="136052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21337</xdr:rowOff>
    </xdr:from>
    <xdr:to>
      <xdr:col>5</xdr:col>
      <xdr:colOff>600075</xdr:colOff>
      <xdr:row>76</xdr:row>
      <xdr:rowOff>122937</xdr:rowOff>
    </xdr:to>
    <xdr:sp macro="" textlink="">
      <xdr:nvSpPr>
        <xdr:cNvPr id="380" name="フローチャート : 判断 379"/>
        <xdr:cNvSpPr/>
      </xdr:nvSpPr>
      <xdr:spPr>
        <a:xfrm>
          <a:off x="3937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133113</xdr:rowOff>
    </xdr:from>
    <xdr:ext cx="736600" cy="259045"/>
    <xdr:sp macro="" textlink="">
      <xdr:nvSpPr>
        <xdr:cNvPr id="381" name="テキスト ボックス 380"/>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133858</xdr:rowOff>
    </xdr:from>
    <xdr:to>
      <xdr:col>4</xdr:col>
      <xdr:colOff>346075</xdr:colOff>
      <xdr:row>79</xdr:row>
      <xdr:rowOff>156718</xdr:rowOff>
    </xdr:to>
    <xdr:cxnSp macro="">
      <xdr:nvCxnSpPr>
        <xdr:cNvPr id="382" name="直線コネクタ 381"/>
        <xdr:cNvCxnSpPr/>
      </xdr:nvCxnSpPr>
      <xdr:spPr>
        <a:xfrm flipV="1">
          <a:off x="2209800" y="136784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39624</xdr:rowOff>
    </xdr:from>
    <xdr:to>
      <xdr:col>4</xdr:col>
      <xdr:colOff>396875</xdr:colOff>
      <xdr:row>76</xdr:row>
      <xdr:rowOff>141224</xdr:rowOff>
    </xdr:to>
    <xdr:sp macro="" textlink="">
      <xdr:nvSpPr>
        <xdr:cNvPr id="383" name="フローチャート : 判断 382"/>
        <xdr:cNvSpPr/>
      </xdr:nvSpPr>
      <xdr:spPr>
        <a:xfrm>
          <a:off x="3048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151401</xdr:rowOff>
    </xdr:from>
    <xdr:ext cx="762000" cy="259045"/>
    <xdr:sp macro="" textlink="">
      <xdr:nvSpPr>
        <xdr:cNvPr id="384" name="テキスト ボックス 383"/>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156718</xdr:rowOff>
    </xdr:from>
    <xdr:to>
      <xdr:col>3</xdr:col>
      <xdr:colOff>142875</xdr:colOff>
      <xdr:row>80</xdr:row>
      <xdr:rowOff>94996</xdr:rowOff>
    </xdr:to>
    <xdr:cxnSp macro="">
      <xdr:nvCxnSpPr>
        <xdr:cNvPr id="385" name="直線コネクタ 384"/>
        <xdr:cNvCxnSpPr/>
      </xdr:nvCxnSpPr>
      <xdr:spPr>
        <a:xfrm flipV="1">
          <a:off x="1320800" y="137012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48768</xdr:rowOff>
    </xdr:from>
    <xdr:to>
      <xdr:col>3</xdr:col>
      <xdr:colOff>193675</xdr:colOff>
      <xdr:row>76</xdr:row>
      <xdr:rowOff>150368</xdr:rowOff>
    </xdr:to>
    <xdr:sp macro="" textlink="">
      <xdr:nvSpPr>
        <xdr:cNvPr id="386" name="フローチャート : 判断 385"/>
        <xdr:cNvSpPr/>
      </xdr:nvSpPr>
      <xdr:spPr>
        <a:xfrm>
          <a:off x="2159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160545</xdr:rowOff>
    </xdr:from>
    <xdr:ext cx="762000" cy="259045"/>
    <xdr:sp macro="" textlink="">
      <xdr:nvSpPr>
        <xdr:cNvPr id="387" name="テキスト ボックス 386"/>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153924</xdr:rowOff>
    </xdr:from>
    <xdr:to>
      <xdr:col>1</xdr:col>
      <xdr:colOff>676275</xdr:colOff>
      <xdr:row>77</xdr:row>
      <xdr:rowOff>84074</xdr:rowOff>
    </xdr:to>
    <xdr:sp macro="" textlink="">
      <xdr:nvSpPr>
        <xdr:cNvPr id="388" name="フローチャート : 判断 387"/>
        <xdr:cNvSpPr/>
      </xdr:nvSpPr>
      <xdr:spPr>
        <a:xfrm>
          <a:off x="1270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94251</xdr:rowOff>
    </xdr:from>
    <xdr:ext cx="762000" cy="259045"/>
    <xdr:sp macro="" textlink="">
      <xdr:nvSpPr>
        <xdr:cNvPr id="389" name="テキスト ボックス 388"/>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112776</xdr:rowOff>
    </xdr:from>
    <xdr:to>
      <xdr:col>7</xdr:col>
      <xdr:colOff>66675</xdr:colOff>
      <xdr:row>79</xdr:row>
      <xdr:rowOff>42926</xdr:rowOff>
    </xdr:to>
    <xdr:sp macro="" textlink="">
      <xdr:nvSpPr>
        <xdr:cNvPr id="395" name="円/楕円 394"/>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21353</xdr:rowOff>
    </xdr:from>
    <xdr:ext cx="762000" cy="259045"/>
    <xdr:sp macro="" textlink="">
      <xdr:nvSpPr>
        <xdr:cNvPr id="396" name="公債費該当値テキスト"/>
        <xdr:cNvSpPr txBox="1"/>
      </xdr:nvSpPr>
      <xdr:spPr>
        <a:xfrm>
          <a:off x="4914900" y="1339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9906</xdr:rowOff>
    </xdr:from>
    <xdr:to>
      <xdr:col>5</xdr:col>
      <xdr:colOff>600075</xdr:colOff>
      <xdr:row>79</xdr:row>
      <xdr:rowOff>111506</xdr:rowOff>
    </xdr:to>
    <xdr:sp macro="" textlink="">
      <xdr:nvSpPr>
        <xdr:cNvPr id="397" name="円/楕円 396"/>
        <xdr:cNvSpPr/>
      </xdr:nvSpPr>
      <xdr:spPr>
        <a:xfrm>
          <a:off x="3937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96283</xdr:rowOff>
    </xdr:from>
    <xdr:ext cx="736600" cy="259045"/>
    <xdr:sp macro="" textlink="">
      <xdr:nvSpPr>
        <xdr:cNvPr id="398" name="テキスト ボックス 397"/>
        <xdr:cNvSpPr txBox="1"/>
      </xdr:nvSpPr>
      <xdr:spPr>
        <a:xfrm>
          <a:off x="3606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83058</xdr:rowOff>
    </xdr:from>
    <xdr:to>
      <xdr:col>4</xdr:col>
      <xdr:colOff>396875</xdr:colOff>
      <xdr:row>80</xdr:row>
      <xdr:rowOff>13208</xdr:rowOff>
    </xdr:to>
    <xdr:sp macro="" textlink="">
      <xdr:nvSpPr>
        <xdr:cNvPr id="399" name="円/楕円 398"/>
        <xdr:cNvSpPr/>
      </xdr:nvSpPr>
      <xdr:spPr>
        <a:xfrm>
          <a:off x="3048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169435</xdr:rowOff>
    </xdr:from>
    <xdr:ext cx="762000" cy="259045"/>
    <xdr:sp macro="" textlink="">
      <xdr:nvSpPr>
        <xdr:cNvPr id="400" name="テキスト ボックス 399"/>
        <xdr:cNvSpPr txBox="1"/>
      </xdr:nvSpPr>
      <xdr:spPr>
        <a:xfrm>
          <a:off x="2717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105918</xdr:rowOff>
    </xdr:from>
    <xdr:to>
      <xdr:col>3</xdr:col>
      <xdr:colOff>193675</xdr:colOff>
      <xdr:row>80</xdr:row>
      <xdr:rowOff>36068</xdr:rowOff>
    </xdr:to>
    <xdr:sp macro="" textlink="">
      <xdr:nvSpPr>
        <xdr:cNvPr id="401" name="円/楕円 400"/>
        <xdr:cNvSpPr/>
      </xdr:nvSpPr>
      <xdr:spPr>
        <a:xfrm>
          <a:off x="2159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20845</xdr:rowOff>
    </xdr:from>
    <xdr:ext cx="762000" cy="259045"/>
    <xdr:sp macro="" textlink="">
      <xdr:nvSpPr>
        <xdr:cNvPr id="402" name="テキスト ボックス 401"/>
        <xdr:cNvSpPr txBox="1"/>
      </xdr:nvSpPr>
      <xdr:spPr>
        <a:xfrm>
          <a:off x="1828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44196</xdr:rowOff>
    </xdr:from>
    <xdr:to>
      <xdr:col>1</xdr:col>
      <xdr:colOff>676275</xdr:colOff>
      <xdr:row>80</xdr:row>
      <xdr:rowOff>145796</xdr:rowOff>
    </xdr:to>
    <xdr:sp macro="" textlink="">
      <xdr:nvSpPr>
        <xdr:cNvPr id="403" name="円/楕円 402"/>
        <xdr:cNvSpPr/>
      </xdr:nvSpPr>
      <xdr:spPr>
        <a:xfrm>
          <a:off x="1270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130573</xdr:rowOff>
    </xdr:from>
    <xdr:ext cx="762000" cy="259045"/>
    <xdr:sp macro="" textlink="">
      <xdr:nvSpPr>
        <xdr:cNvPr id="404" name="テキスト ボックス 403"/>
        <xdr:cNvSpPr txBox="1"/>
      </xdr:nvSpPr>
      <xdr:spPr>
        <a:xfrm>
          <a:off x="939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公債費以外の比率は引き続き類似団体平均値を大幅に下回る数値で推移しており、</a:t>
          </a:r>
          <a:r>
            <a:rPr kumimoji="1" lang="en-US" altLang="ja-JP" sz="1300">
              <a:latin typeface="ＭＳ Ｐゴシック"/>
            </a:rPr>
            <a:t>H25</a:t>
          </a:r>
          <a:r>
            <a:rPr kumimoji="1" lang="ja-JP" altLang="en-US" sz="1300">
              <a:latin typeface="ＭＳ Ｐゴシック"/>
            </a:rPr>
            <a:t>年度では１１．４ポイント下回っている。</a:t>
          </a:r>
          <a:endParaRPr kumimoji="1" lang="en-US" altLang="ja-JP" sz="1300">
            <a:latin typeface="ＭＳ Ｐゴシック"/>
          </a:endParaRPr>
        </a:p>
        <a:p>
          <a:r>
            <a:rPr kumimoji="1" lang="ja-JP" altLang="en-US" sz="1300">
              <a:latin typeface="ＭＳ Ｐゴシック"/>
            </a:rPr>
            <a:t>　これは公債費に係る比率が高くなっているこのが要因で公債費以外の比率が低い数値となっているためである。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69850</xdr:rowOff>
    </xdr:from>
    <xdr:to>
      <xdr:col>24</xdr:col>
      <xdr:colOff>31750</xdr:colOff>
      <xdr:row>81</xdr:row>
      <xdr:rowOff>127000</xdr:rowOff>
    </xdr:to>
    <xdr:cxnSp macro="">
      <xdr:nvCxnSpPr>
        <xdr:cNvPr id="432" name="直線コネクタ 431"/>
        <xdr:cNvCxnSpPr/>
      </xdr:nvCxnSpPr>
      <xdr:spPr>
        <a:xfrm flipV="1">
          <a:off x="16510000" y="129286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99077</xdr:rowOff>
    </xdr:from>
    <xdr:ext cx="762000" cy="259045"/>
    <xdr:sp macro="" textlink="">
      <xdr:nvSpPr>
        <xdr:cNvPr id="433" name="公債費以外最小値テキスト"/>
        <xdr:cNvSpPr txBox="1"/>
      </xdr:nvSpPr>
      <xdr:spPr>
        <a:xfrm>
          <a:off x="16598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81</xdr:row>
      <xdr:rowOff>127000</xdr:rowOff>
    </xdr:from>
    <xdr:to>
      <xdr:col>24</xdr:col>
      <xdr:colOff>120650</xdr:colOff>
      <xdr:row>81</xdr:row>
      <xdr:rowOff>127000</xdr:rowOff>
    </xdr:to>
    <xdr:cxnSp macro="">
      <xdr:nvCxnSpPr>
        <xdr:cNvPr id="434" name="直線コネクタ 433"/>
        <xdr:cNvCxnSpPr/>
      </xdr:nvCxnSpPr>
      <xdr:spPr>
        <a:xfrm>
          <a:off x="16421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156227</xdr:rowOff>
    </xdr:from>
    <xdr:ext cx="762000" cy="259045"/>
    <xdr:sp macro="" textlink="">
      <xdr:nvSpPr>
        <xdr:cNvPr id="435" name="公債費以外最大値テキスト"/>
        <xdr:cNvSpPr txBox="1"/>
      </xdr:nvSpPr>
      <xdr:spPr>
        <a:xfrm>
          <a:off x="16598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628650</xdr:colOff>
      <xdr:row>75</xdr:row>
      <xdr:rowOff>69850</xdr:rowOff>
    </xdr:from>
    <xdr:to>
      <xdr:col>24</xdr:col>
      <xdr:colOff>120650</xdr:colOff>
      <xdr:row>75</xdr:row>
      <xdr:rowOff>69850</xdr:rowOff>
    </xdr:to>
    <xdr:cxnSp macro="">
      <xdr:nvCxnSpPr>
        <xdr:cNvPr id="436" name="直線コネクタ 435"/>
        <xdr:cNvCxnSpPr/>
      </xdr:nvCxnSpPr>
      <xdr:spPr>
        <a:xfrm>
          <a:off x="16421100" y="1292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88900</xdr:rowOff>
    </xdr:from>
    <xdr:to>
      <xdr:col>24</xdr:col>
      <xdr:colOff>31750</xdr:colOff>
      <xdr:row>75</xdr:row>
      <xdr:rowOff>134620</xdr:rowOff>
    </xdr:to>
    <xdr:cxnSp macro="">
      <xdr:nvCxnSpPr>
        <xdr:cNvPr id="437" name="直線コネクタ 436"/>
        <xdr:cNvCxnSpPr/>
      </xdr:nvCxnSpPr>
      <xdr:spPr>
        <a:xfrm>
          <a:off x="15671800" y="129476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147338</xdr:rowOff>
    </xdr:from>
    <xdr:ext cx="762000" cy="259045"/>
    <xdr:sp macro="" textlink="">
      <xdr:nvSpPr>
        <xdr:cNvPr id="438" name="公債費以外平均値テキスト"/>
        <xdr:cNvSpPr txBox="1"/>
      </xdr:nvSpPr>
      <xdr:spPr>
        <a:xfrm>
          <a:off x="16598900" y="133489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3811</xdr:rowOff>
    </xdr:from>
    <xdr:to>
      <xdr:col>24</xdr:col>
      <xdr:colOff>82550</xdr:colOff>
      <xdr:row>78</xdr:row>
      <xdr:rowOff>105411</xdr:rowOff>
    </xdr:to>
    <xdr:sp macro="" textlink="">
      <xdr:nvSpPr>
        <xdr:cNvPr id="439" name="フローチャート : 判断 438"/>
        <xdr:cNvSpPr/>
      </xdr:nvSpPr>
      <xdr:spPr>
        <a:xfrm>
          <a:off x="16459200" y="133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88900</xdr:rowOff>
    </xdr:from>
    <xdr:to>
      <xdr:col>22</xdr:col>
      <xdr:colOff>565150</xdr:colOff>
      <xdr:row>75</xdr:row>
      <xdr:rowOff>127000</xdr:rowOff>
    </xdr:to>
    <xdr:cxnSp macro="">
      <xdr:nvCxnSpPr>
        <xdr:cNvPr id="440" name="直線コネクタ 439"/>
        <xdr:cNvCxnSpPr/>
      </xdr:nvCxnSpPr>
      <xdr:spPr>
        <a:xfrm flipV="1">
          <a:off x="14782800" y="12947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41" name="フローチャート : 判断 440"/>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42" name="テキスト ボックス 441"/>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27940</xdr:rowOff>
    </xdr:from>
    <xdr:to>
      <xdr:col>21</xdr:col>
      <xdr:colOff>361950</xdr:colOff>
      <xdr:row>75</xdr:row>
      <xdr:rowOff>127000</xdr:rowOff>
    </xdr:to>
    <xdr:cxnSp macro="">
      <xdr:nvCxnSpPr>
        <xdr:cNvPr id="443" name="直線コネクタ 442"/>
        <xdr:cNvCxnSpPr/>
      </xdr:nvCxnSpPr>
      <xdr:spPr>
        <a:xfrm>
          <a:off x="13893800" y="1271524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160020</xdr:rowOff>
    </xdr:from>
    <xdr:to>
      <xdr:col>21</xdr:col>
      <xdr:colOff>412750</xdr:colOff>
      <xdr:row>78</xdr:row>
      <xdr:rowOff>90170</xdr:rowOff>
    </xdr:to>
    <xdr:sp macro="" textlink="">
      <xdr:nvSpPr>
        <xdr:cNvPr id="444" name="フローチャート : 判断 443"/>
        <xdr:cNvSpPr/>
      </xdr:nvSpPr>
      <xdr:spPr>
        <a:xfrm>
          <a:off x="147320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74947</xdr:rowOff>
    </xdr:from>
    <xdr:ext cx="762000" cy="259045"/>
    <xdr:sp macro="" textlink="">
      <xdr:nvSpPr>
        <xdr:cNvPr id="445" name="テキスト ボックス 444"/>
        <xdr:cNvSpPr txBox="1"/>
      </xdr:nvSpPr>
      <xdr:spPr>
        <a:xfrm>
          <a:off x="14401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20320</xdr:rowOff>
    </xdr:from>
    <xdr:to>
      <xdr:col>20</xdr:col>
      <xdr:colOff>158750</xdr:colOff>
      <xdr:row>74</xdr:row>
      <xdr:rowOff>27940</xdr:rowOff>
    </xdr:to>
    <xdr:cxnSp macro="">
      <xdr:nvCxnSpPr>
        <xdr:cNvPr id="446" name="直線コネクタ 445"/>
        <xdr:cNvCxnSpPr/>
      </xdr:nvCxnSpPr>
      <xdr:spPr>
        <a:xfrm>
          <a:off x="13004800" y="12707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45720</xdr:rowOff>
    </xdr:from>
    <xdr:to>
      <xdr:col>20</xdr:col>
      <xdr:colOff>209550</xdr:colOff>
      <xdr:row>77</xdr:row>
      <xdr:rowOff>147320</xdr:rowOff>
    </xdr:to>
    <xdr:sp macro="" textlink="">
      <xdr:nvSpPr>
        <xdr:cNvPr id="447" name="フローチャート : 判断 44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132097</xdr:rowOff>
    </xdr:from>
    <xdr:ext cx="762000" cy="259045"/>
    <xdr:sp macro="" textlink="">
      <xdr:nvSpPr>
        <xdr:cNvPr id="448" name="テキスト ボックス 447"/>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125730</xdr:rowOff>
    </xdr:from>
    <xdr:to>
      <xdr:col>19</xdr:col>
      <xdr:colOff>6350</xdr:colOff>
      <xdr:row>78</xdr:row>
      <xdr:rowOff>55880</xdr:rowOff>
    </xdr:to>
    <xdr:sp macro="" textlink="">
      <xdr:nvSpPr>
        <xdr:cNvPr id="449" name="フローチャート : 判断 448"/>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40657</xdr:rowOff>
    </xdr:from>
    <xdr:ext cx="762000" cy="259045"/>
    <xdr:sp macro="" textlink="">
      <xdr:nvSpPr>
        <xdr:cNvPr id="450" name="テキスト ボックス 449"/>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83820</xdr:rowOff>
    </xdr:from>
    <xdr:to>
      <xdr:col>24</xdr:col>
      <xdr:colOff>82550</xdr:colOff>
      <xdr:row>76</xdr:row>
      <xdr:rowOff>13970</xdr:rowOff>
    </xdr:to>
    <xdr:sp macro="" textlink="">
      <xdr:nvSpPr>
        <xdr:cNvPr id="456" name="円/楕円 455"/>
        <xdr:cNvSpPr/>
      </xdr:nvSpPr>
      <xdr:spPr>
        <a:xfrm>
          <a:off x="164592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163847</xdr:rowOff>
    </xdr:from>
    <xdr:ext cx="762000" cy="259045"/>
    <xdr:sp macro="" textlink="">
      <xdr:nvSpPr>
        <xdr:cNvPr id="457" name="公債費以外該当値テキスト"/>
        <xdr:cNvSpPr txBox="1"/>
      </xdr:nvSpPr>
      <xdr:spPr>
        <a:xfrm>
          <a:off x="16598900" y="1285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38100</xdr:rowOff>
    </xdr:from>
    <xdr:to>
      <xdr:col>22</xdr:col>
      <xdr:colOff>615950</xdr:colOff>
      <xdr:row>75</xdr:row>
      <xdr:rowOff>139700</xdr:rowOff>
    </xdr:to>
    <xdr:sp macro="" textlink="">
      <xdr:nvSpPr>
        <xdr:cNvPr id="458" name="円/楕円 457"/>
        <xdr:cNvSpPr/>
      </xdr:nvSpPr>
      <xdr:spPr>
        <a:xfrm>
          <a:off x="15621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149877</xdr:rowOff>
    </xdr:from>
    <xdr:ext cx="736600" cy="259045"/>
    <xdr:sp macro="" textlink="">
      <xdr:nvSpPr>
        <xdr:cNvPr id="459" name="テキスト ボックス 458"/>
        <xdr:cNvSpPr txBox="1"/>
      </xdr:nvSpPr>
      <xdr:spPr>
        <a:xfrm>
          <a:off x="15290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76200</xdr:rowOff>
    </xdr:from>
    <xdr:to>
      <xdr:col>21</xdr:col>
      <xdr:colOff>412750</xdr:colOff>
      <xdr:row>76</xdr:row>
      <xdr:rowOff>6350</xdr:rowOff>
    </xdr:to>
    <xdr:sp macro="" textlink="">
      <xdr:nvSpPr>
        <xdr:cNvPr id="460" name="円/楕円 459"/>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16527</xdr:rowOff>
    </xdr:from>
    <xdr:ext cx="762000" cy="259045"/>
    <xdr:sp macro="" textlink="">
      <xdr:nvSpPr>
        <xdr:cNvPr id="461" name="テキスト ボックス 460"/>
        <xdr:cNvSpPr txBox="1"/>
      </xdr:nvSpPr>
      <xdr:spPr>
        <a:xfrm>
          <a:off x="14401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148590</xdr:rowOff>
    </xdr:from>
    <xdr:to>
      <xdr:col>20</xdr:col>
      <xdr:colOff>209550</xdr:colOff>
      <xdr:row>74</xdr:row>
      <xdr:rowOff>78740</xdr:rowOff>
    </xdr:to>
    <xdr:sp macro="" textlink="">
      <xdr:nvSpPr>
        <xdr:cNvPr id="462" name="円/楕円 461"/>
        <xdr:cNvSpPr/>
      </xdr:nvSpPr>
      <xdr:spPr>
        <a:xfrm>
          <a:off x="13843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88917</xdr:rowOff>
    </xdr:from>
    <xdr:ext cx="762000" cy="259045"/>
    <xdr:sp macro="" textlink="">
      <xdr:nvSpPr>
        <xdr:cNvPr id="463" name="テキスト ボックス 462"/>
        <xdr:cNvSpPr txBox="1"/>
      </xdr:nvSpPr>
      <xdr:spPr>
        <a:xfrm>
          <a:off x="13512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140970</xdr:rowOff>
    </xdr:from>
    <xdr:to>
      <xdr:col>19</xdr:col>
      <xdr:colOff>6350</xdr:colOff>
      <xdr:row>74</xdr:row>
      <xdr:rowOff>71120</xdr:rowOff>
    </xdr:to>
    <xdr:sp macro="" textlink="">
      <xdr:nvSpPr>
        <xdr:cNvPr id="464" name="円/楕円 463"/>
        <xdr:cNvSpPr/>
      </xdr:nvSpPr>
      <xdr:spPr>
        <a:xfrm>
          <a:off x="12954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81297</xdr:rowOff>
    </xdr:from>
    <xdr:ext cx="762000" cy="259045"/>
    <xdr:sp macro="" textlink="">
      <xdr:nvSpPr>
        <xdr:cNvPr id="465" name="テキスト ボックス 464"/>
        <xdr:cNvSpPr txBox="1"/>
      </xdr:nvSpPr>
      <xdr:spPr>
        <a:xfrm>
          <a:off x="12623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和歌山県日高川町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38325</xdr:rowOff>
    </xdr:from>
    <xdr:to>
      <xdr:col>4</xdr:col>
      <xdr:colOff>1117600</xdr:colOff>
      <xdr:row>19</xdr:row>
      <xdr:rowOff>154595</xdr:rowOff>
    </xdr:to>
    <xdr:cxnSp macro="">
      <xdr:nvCxnSpPr>
        <xdr:cNvPr id="47" name="直線コネクタ 46"/>
        <xdr:cNvCxnSpPr/>
      </xdr:nvCxnSpPr>
      <xdr:spPr bwMode="auto">
        <a:xfrm flipV="1">
          <a:off x="5651500" y="1971900"/>
          <a:ext cx="0" cy="1487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126672</xdr:rowOff>
    </xdr:from>
    <xdr:ext cx="762000" cy="259045"/>
    <xdr:sp macro="" textlink="">
      <xdr:nvSpPr>
        <xdr:cNvPr id="48" name="人口1人当たり決算額の推移最小値テキスト130"/>
        <xdr:cNvSpPr txBox="1"/>
      </xdr:nvSpPr>
      <xdr:spPr>
        <a:xfrm>
          <a:off x="5740400" y="343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73,840</a:t>
          </a:r>
          <a:endParaRPr kumimoji="1" lang="ja-JP" altLang="en-US" sz="1000" b="1">
            <a:latin typeface="ＭＳ Ｐゴシック"/>
          </a:endParaRPr>
        </a:p>
      </xdr:txBody>
    </xdr:sp>
    <xdr:clientData/>
  </xdr:oneCellAnchor>
  <xdr:twoCellAnchor>
    <xdr:from>
      <xdr:col>4</xdr:col>
      <xdr:colOff>1028700</xdr:colOff>
      <xdr:row>19</xdr:row>
      <xdr:rowOff>154595</xdr:rowOff>
    </xdr:from>
    <xdr:to>
      <xdr:col>5</xdr:col>
      <xdr:colOff>73025</xdr:colOff>
      <xdr:row>19</xdr:row>
      <xdr:rowOff>154595</xdr:rowOff>
    </xdr:to>
    <xdr:cxnSp macro="">
      <xdr:nvCxnSpPr>
        <xdr:cNvPr id="49" name="直線コネクタ 48"/>
        <xdr:cNvCxnSpPr/>
      </xdr:nvCxnSpPr>
      <xdr:spPr bwMode="auto">
        <a:xfrm>
          <a:off x="5562600" y="3459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124702</xdr:rowOff>
    </xdr:from>
    <xdr:ext cx="762000" cy="259045"/>
    <xdr:sp macro="" textlink="">
      <xdr:nvSpPr>
        <xdr:cNvPr id="50" name="人口1人当たり決算額の推移最大値テキスト130"/>
        <xdr:cNvSpPr txBox="1"/>
      </xdr:nvSpPr>
      <xdr:spPr>
        <a:xfrm>
          <a:off x="5740400" y="17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210,521</a:t>
          </a:r>
          <a:endParaRPr kumimoji="1" lang="ja-JP" altLang="en-US" sz="1000" b="1">
            <a:latin typeface="ＭＳ Ｐゴシック"/>
          </a:endParaRPr>
        </a:p>
      </xdr:txBody>
    </xdr:sp>
    <xdr:clientData/>
  </xdr:oneCellAnchor>
  <xdr:twoCellAnchor>
    <xdr:from>
      <xdr:col>4</xdr:col>
      <xdr:colOff>1028700</xdr:colOff>
      <xdr:row>11</xdr:row>
      <xdr:rowOff>38325</xdr:rowOff>
    </xdr:from>
    <xdr:to>
      <xdr:col>5</xdr:col>
      <xdr:colOff>73025</xdr:colOff>
      <xdr:row>11</xdr:row>
      <xdr:rowOff>38325</xdr:rowOff>
    </xdr:to>
    <xdr:cxnSp macro="">
      <xdr:nvCxnSpPr>
        <xdr:cNvPr id="51" name="直線コネクタ 50"/>
        <xdr:cNvCxnSpPr/>
      </xdr:nvCxnSpPr>
      <xdr:spPr bwMode="auto">
        <a:xfrm>
          <a:off x="5562600" y="1971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65082</xdr:rowOff>
    </xdr:from>
    <xdr:to>
      <xdr:col>4</xdr:col>
      <xdr:colOff>1117600</xdr:colOff>
      <xdr:row>14</xdr:row>
      <xdr:rowOff>86396</xdr:rowOff>
    </xdr:to>
    <xdr:cxnSp macro="">
      <xdr:nvCxnSpPr>
        <xdr:cNvPr id="52" name="直線コネクタ 51"/>
        <xdr:cNvCxnSpPr/>
      </xdr:nvCxnSpPr>
      <xdr:spPr bwMode="auto">
        <a:xfrm flipV="1">
          <a:off x="5003800" y="2513007"/>
          <a:ext cx="647700" cy="21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55244</xdr:rowOff>
    </xdr:from>
    <xdr:ext cx="762000" cy="259045"/>
    <xdr:sp macro="" textlink="">
      <xdr:nvSpPr>
        <xdr:cNvPr id="53" name="人口1人当たり決算額の推移平均値テキスト130"/>
        <xdr:cNvSpPr txBox="1"/>
      </xdr:nvSpPr>
      <xdr:spPr>
        <a:xfrm>
          <a:off x="5740400" y="284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83167</xdr:rowOff>
    </xdr:from>
    <xdr:to>
      <xdr:col>5</xdr:col>
      <xdr:colOff>34925</xdr:colOff>
      <xdr:row>17</xdr:row>
      <xdr:rowOff>13317</xdr:rowOff>
    </xdr:to>
    <xdr:sp macro="" textlink="">
      <xdr:nvSpPr>
        <xdr:cNvPr id="54" name="フローチャート : 判断 53"/>
        <xdr:cNvSpPr/>
      </xdr:nvSpPr>
      <xdr:spPr bwMode="auto">
        <a:xfrm>
          <a:off x="56007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43964</xdr:rowOff>
    </xdr:from>
    <xdr:to>
      <xdr:col>4</xdr:col>
      <xdr:colOff>469900</xdr:colOff>
      <xdr:row>14</xdr:row>
      <xdr:rowOff>86396</xdr:rowOff>
    </xdr:to>
    <xdr:cxnSp macro="">
      <xdr:nvCxnSpPr>
        <xdr:cNvPr id="55" name="直線コネクタ 54"/>
        <xdr:cNvCxnSpPr/>
      </xdr:nvCxnSpPr>
      <xdr:spPr bwMode="auto">
        <a:xfrm>
          <a:off x="4305300" y="2491889"/>
          <a:ext cx="698500" cy="42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73566</xdr:rowOff>
    </xdr:from>
    <xdr:to>
      <xdr:col>4</xdr:col>
      <xdr:colOff>520700</xdr:colOff>
      <xdr:row>17</xdr:row>
      <xdr:rowOff>3716</xdr:rowOff>
    </xdr:to>
    <xdr:sp macro="" textlink="">
      <xdr:nvSpPr>
        <xdr:cNvPr id="56" name="フローチャート : 判断 55"/>
        <xdr:cNvSpPr/>
      </xdr:nvSpPr>
      <xdr:spPr bwMode="auto">
        <a:xfrm>
          <a:off x="4953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159943</xdr:rowOff>
    </xdr:from>
    <xdr:ext cx="736600" cy="259045"/>
    <xdr:sp macro="" textlink="">
      <xdr:nvSpPr>
        <xdr:cNvPr id="57" name="テキスト ボックス 56"/>
        <xdr:cNvSpPr txBox="1"/>
      </xdr:nvSpPr>
      <xdr:spPr>
        <a:xfrm>
          <a:off x="4622800" y="295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43964</xdr:rowOff>
    </xdr:from>
    <xdr:to>
      <xdr:col>3</xdr:col>
      <xdr:colOff>904875</xdr:colOff>
      <xdr:row>14</xdr:row>
      <xdr:rowOff>108255</xdr:rowOff>
    </xdr:to>
    <xdr:cxnSp macro="">
      <xdr:nvCxnSpPr>
        <xdr:cNvPr id="58" name="直線コネクタ 57"/>
        <xdr:cNvCxnSpPr/>
      </xdr:nvCxnSpPr>
      <xdr:spPr bwMode="auto">
        <a:xfrm flipV="1">
          <a:off x="3606800" y="2491889"/>
          <a:ext cx="698500" cy="64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64422</xdr:rowOff>
    </xdr:from>
    <xdr:to>
      <xdr:col>3</xdr:col>
      <xdr:colOff>955675</xdr:colOff>
      <xdr:row>16</xdr:row>
      <xdr:rowOff>166022</xdr:rowOff>
    </xdr:to>
    <xdr:sp macro="" textlink="">
      <xdr:nvSpPr>
        <xdr:cNvPr id="59" name="フローチャート : 判断 58"/>
        <xdr:cNvSpPr/>
      </xdr:nvSpPr>
      <xdr:spPr bwMode="auto">
        <a:xfrm>
          <a:off x="4254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150799</xdr:rowOff>
    </xdr:from>
    <xdr:ext cx="762000" cy="259045"/>
    <xdr:sp macro="" textlink="">
      <xdr:nvSpPr>
        <xdr:cNvPr id="60" name="テキスト ボックス 59"/>
        <xdr:cNvSpPr txBox="1"/>
      </xdr:nvSpPr>
      <xdr:spPr>
        <a:xfrm>
          <a:off x="39243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85275</xdr:rowOff>
    </xdr:from>
    <xdr:to>
      <xdr:col>3</xdr:col>
      <xdr:colOff>206375</xdr:colOff>
      <xdr:row>14</xdr:row>
      <xdr:rowOff>108255</xdr:rowOff>
    </xdr:to>
    <xdr:cxnSp macro="">
      <xdr:nvCxnSpPr>
        <xdr:cNvPr id="61" name="直線コネクタ 60"/>
        <xdr:cNvCxnSpPr/>
      </xdr:nvCxnSpPr>
      <xdr:spPr bwMode="auto">
        <a:xfrm>
          <a:off x="2908300" y="2533200"/>
          <a:ext cx="698500" cy="22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30426</xdr:rowOff>
    </xdr:from>
    <xdr:to>
      <xdr:col>3</xdr:col>
      <xdr:colOff>257175</xdr:colOff>
      <xdr:row>16</xdr:row>
      <xdr:rowOff>132026</xdr:rowOff>
    </xdr:to>
    <xdr:sp macro="" textlink="">
      <xdr:nvSpPr>
        <xdr:cNvPr id="62" name="フローチャート : 判断 61"/>
        <xdr:cNvSpPr/>
      </xdr:nvSpPr>
      <xdr:spPr bwMode="auto">
        <a:xfrm>
          <a:off x="35560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116803</xdr:rowOff>
    </xdr:from>
    <xdr:ext cx="762000" cy="259045"/>
    <xdr:sp macro="" textlink="">
      <xdr:nvSpPr>
        <xdr:cNvPr id="63" name="テキスト ボックス 62"/>
        <xdr:cNvSpPr txBox="1"/>
      </xdr:nvSpPr>
      <xdr:spPr>
        <a:xfrm>
          <a:off x="3225800" y="290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60024</xdr:rowOff>
    </xdr:from>
    <xdr:to>
      <xdr:col>2</xdr:col>
      <xdr:colOff>692150</xdr:colOff>
      <xdr:row>16</xdr:row>
      <xdr:rowOff>161624</xdr:rowOff>
    </xdr:to>
    <xdr:sp macro="" textlink="">
      <xdr:nvSpPr>
        <xdr:cNvPr id="64" name="フローチャート : 判断 63"/>
        <xdr:cNvSpPr/>
      </xdr:nvSpPr>
      <xdr:spPr bwMode="auto">
        <a:xfrm>
          <a:off x="2857500" y="2850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146401</xdr:rowOff>
    </xdr:from>
    <xdr:ext cx="762000" cy="259045"/>
    <xdr:sp macro="" textlink="">
      <xdr:nvSpPr>
        <xdr:cNvPr id="65" name="テキスト ボックス 64"/>
        <xdr:cNvSpPr txBox="1"/>
      </xdr:nvSpPr>
      <xdr:spPr>
        <a:xfrm>
          <a:off x="2527300" y="29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14282</xdr:rowOff>
    </xdr:from>
    <xdr:to>
      <xdr:col>5</xdr:col>
      <xdr:colOff>34925</xdr:colOff>
      <xdr:row>14</xdr:row>
      <xdr:rowOff>115882</xdr:rowOff>
    </xdr:to>
    <xdr:sp macro="" textlink="">
      <xdr:nvSpPr>
        <xdr:cNvPr id="71" name="円/楕円 70"/>
        <xdr:cNvSpPr/>
      </xdr:nvSpPr>
      <xdr:spPr bwMode="auto">
        <a:xfrm>
          <a:off x="5600700" y="2462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30809</xdr:rowOff>
    </xdr:from>
    <xdr:ext cx="762000" cy="259045"/>
    <xdr:sp macro="" textlink="">
      <xdr:nvSpPr>
        <xdr:cNvPr id="72" name="人口1人当たり決算額の推移該当値テキスト130"/>
        <xdr:cNvSpPr txBox="1"/>
      </xdr:nvSpPr>
      <xdr:spPr>
        <a:xfrm>
          <a:off x="5740400" y="23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160,813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35596</xdr:rowOff>
    </xdr:from>
    <xdr:to>
      <xdr:col>4</xdr:col>
      <xdr:colOff>520700</xdr:colOff>
      <xdr:row>14</xdr:row>
      <xdr:rowOff>137196</xdr:rowOff>
    </xdr:to>
    <xdr:sp macro="" textlink="">
      <xdr:nvSpPr>
        <xdr:cNvPr id="73" name="円/楕円 72"/>
        <xdr:cNvSpPr/>
      </xdr:nvSpPr>
      <xdr:spPr bwMode="auto">
        <a:xfrm>
          <a:off x="4953000" y="2483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147373</xdr:rowOff>
    </xdr:from>
    <xdr:ext cx="736600" cy="259045"/>
    <xdr:sp macro="" textlink="">
      <xdr:nvSpPr>
        <xdr:cNvPr id="74" name="テキスト ボックス 73"/>
        <xdr:cNvSpPr txBox="1"/>
      </xdr:nvSpPr>
      <xdr:spPr>
        <a:xfrm>
          <a:off x="4622800" y="2252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158,855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164614</xdr:rowOff>
    </xdr:from>
    <xdr:to>
      <xdr:col>3</xdr:col>
      <xdr:colOff>955675</xdr:colOff>
      <xdr:row>14</xdr:row>
      <xdr:rowOff>94764</xdr:rowOff>
    </xdr:to>
    <xdr:sp macro="" textlink="">
      <xdr:nvSpPr>
        <xdr:cNvPr id="75" name="円/楕円 74"/>
        <xdr:cNvSpPr/>
      </xdr:nvSpPr>
      <xdr:spPr bwMode="auto">
        <a:xfrm>
          <a:off x="4254500" y="2441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104941</xdr:rowOff>
    </xdr:from>
    <xdr:ext cx="762000" cy="259045"/>
    <xdr:sp macro="" textlink="">
      <xdr:nvSpPr>
        <xdr:cNvPr id="76" name="テキスト ボックス 75"/>
        <xdr:cNvSpPr txBox="1"/>
      </xdr:nvSpPr>
      <xdr:spPr>
        <a:xfrm>
          <a:off x="3924300" y="220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162,753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57455</xdr:rowOff>
    </xdr:from>
    <xdr:to>
      <xdr:col>3</xdr:col>
      <xdr:colOff>257175</xdr:colOff>
      <xdr:row>14</xdr:row>
      <xdr:rowOff>159055</xdr:rowOff>
    </xdr:to>
    <xdr:sp macro="" textlink="">
      <xdr:nvSpPr>
        <xdr:cNvPr id="77" name="円/楕円 76"/>
        <xdr:cNvSpPr/>
      </xdr:nvSpPr>
      <xdr:spPr bwMode="auto">
        <a:xfrm>
          <a:off x="3556000" y="250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169232</xdr:rowOff>
    </xdr:from>
    <xdr:ext cx="762000" cy="259045"/>
    <xdr:sp macro="" textlink="">
      <xdr:nvSpPr>
        <xdr:cNvPr id="78" name="テキスト ボックス 77"/>
        <xdr:cNvSpPr txBox="1"/>
      </xdr:nvSpPr>
      <xdr:spPr>
        <a:xfrm>
          <a:off x="3225800" y="227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156,847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34475</xdr:rowOff>
    </xdr:from>
    <xdr:to>
      <xdr:col>2</xdr:col>
      <xdr:colOff>692150</xdr:colOff>
      <xdr:row>14</xdr:row>
      <xdr:rowOff>136075</xdr:rowOff>
    </xdr:to>
    <xdr:sp macro="" textlink="">
      <xdr:nvSpPr>
        <xdr:cNvPr id="79" name="円/楕円 78"/>
        <xdr:cNvSpPr/>
      </xdr:nvSpPr>
      <xdr:spPr bwMode="auto">
        <a:xfrm>
          <a:off x="2857500" y="2482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146252</xdr:rowOff>
    </xdr:from>
    <xdr:ext cx="762000" cy="259045"/>
    <xdr:sp macro="" textlink="">
      <xdr:nvSpPr>
        <xdr:cNvPr id="80" name="テキスト ボックス 79"/>
        <xdr:cNvSpPr txBox="1"/>
      </xdr:nvSpPr>
      <xdr:spPr>
        <a:xfrm>
          <a:off x="2527300" y="225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158,958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6" name="テキスト ボックス 95"/>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8" name="テキスト ボックス 97"/>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0" name="テキスト ボックス 99"/>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2" name="テキスト ボックス 101"/>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4" name="テキスト ボックス 103"/>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106883</xdr:rowOff>
    </xdr:from>
    <xdr:to>
      <xdr:col>4</xdr:col>
      <xdr:colOff>1117600</xdr:colOff>
      <xdr:row>38</xdr:row>
      <xdr:rowOff>92550</xdr:rowOff>
    </xdr:to>
    <xdr:cxnSp macro="">
      <xdr:nvCxnSpPr>
        <xdr:cNvPr id="108" name="直線コネクタ 107"/>
        <xdr:cNvCxnSpPr/>
      </xdr:nvCxnSpPr>
      <xdr:spPr bwMode="auto">
        <a:xfrm flipV="1">
          <a:off x="5651500" y="6031433"/>
          <a:ext cx="0" cy="152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64627</xdr:rowOff>
    </xdr:from>
    <xdr:ext cx="762000" cy="259045"/>
    <xdr:sp macro="" textlink="">
      <xdr:nvSpPr>
        <xdr:cNvPr id="109" name="人口1人当たり決算額の推移最小値テキスト445"/>
        <xdr:cNvSpPr txBox="1"/>
      </xdr:nvSpPr>
      <xdr:spPr>
        <a:xfrm>
          <a:off x="5740400" y="75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16,507</a:t>
          </a:r>
          <a:endParaRPr kumimoji="1" lang="ja-JP" altLang="en-US" sz="1000" b="1">
            <a:latin typeface="ＭＳ Ｐゴシック"/>
          </a:endParaRPr>
        </a:p>
      </xdr:txBody>
    </xdr:sp>
    <xdr:clientData/>
  </xdr:oneCellAnchor>
  <xdr:twoCellAnchor>
    <xdr:from>
      <xdr:col>4</xdr:col>
      <xdr:colOff>1028700</xdr:colOff>
      <xdr:row>38</xdr:row>
      <xdr:rowOff>92550</xdr:rowOff>
    </xdr:from>
    <xdr:to>
      <xdr:col>5</xdr:col>
      <xdr:colOff>73025</xdr:colOff>
      <xdr:row>38</xdr:row>
      <xdr:rowOff>92550</xdr:rowOff>
    </xdr:to>
    <xdr:cxnSp macro="">
      <xdr:nvCxnSpPr>
        <xdr:cNvPr id="110" name="直線コネクタ 109"/>
        <xdr:cNvCxnSpPr/>
      </xdr:nvCxnSpPr>
      <xdr:spPr bwMode="auto">
        <a:xfrm>
          <a:off x="5562600" y="75601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21810</xdr:rowOff>
    </xdr:from>
    <xdr:ext cx="762000" cy="259045"/>
    <xdr:sp macro="" textlink="">
      <xdr:nvSpPr>
        <xdr:cNvPr id="111" name="人口1人当たり決算額の推移最大値テキスト445"/>
        <xdr:cNvSpPr txBox="1"/>
      </xdr:nvSpPr>
      <xdr:spPr>
        <a:xfrm>
          <a:off x="5740400" y="577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83,380</a:t>
          </a:r>
          <a:endParaRPr kumimoji="1" lang="ja-JP" altLang="en-US" sz="1000" b="1">
            <a:latin typeface="ＭＳ Ｐゴシック"/>
          </a:endParaRPr>
        </a:p>
      </xdr:txBody>
    </xdr:sp>
    <xdr:clientData/>
  </xdr:oneCellAnchor>
  <xdr:twoCellAnchor>
    <xdr:from>
      <xdr:col>4</xdr:col>
      <xdr:colOff>1028700</xdr:colOff>
      <xdr:row>33</xdr:row>
      <xdr:rowOff>106883</xdr:rowOff>
    </xdr:from>
    <xdr:to>
      <xdr:col>5</xdr:col>
      <xdr:colOff>73025</xdr:colOff>
      <xdr:row>33</xdr:row>
      <xdr:rowOff>106883</xdr:rowOff>
    </xdr:to>
    <xdr:cxnSp macro="">
      <xdr:nvCxnSpPr>
        <xdr:cNvPr id="112" name="直線コネクタ 111"/>
        <xdr:cNvCxnSpPr/>
      </xdr:nvCxnSpPr>
      <xdr:spPr bwMode="auto">
        <a:xfrm>
          <a:off x="5562600" y="6031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50991</xdr:rowOff>
    </xdr:from>
    <xdr:to>
      <xdr:col>4</xdr:col>
      <xdr:colOff>1117600</xdr:colOff>
      <xdr:row>34</xdr:row>
      <xdr:rowOff>104003</xdr:rowOff>
    </xdr:to>
    <xdr:cxnSp macro="">
      <xdr:nvCxnSpPr>
        <xdr:cNvPr id="113" name="直線コネクタ 112"/>
        <xdr:cNvCxnSpPr/>
      </xdr:nvCxnSpPr>
      <xdr:spPr bwMode="auto">
        <a:xfrm flipV="1">
          <a:off x="5003800" y="6318441"/>
          <a:ext cx="647700" cy="5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324426</xdr:rowOff>
    </xdr:from>
    <xdr:ext cx="762000" cy="259045"/>
    <xdr:sp macro="" textlink="">
      <xdr:nvSpPr>
        <xdr:cNvPr id="114" name="人口1人当たり決算額の推移平均値テキスト445"/>
        <xdr:cNvSpPr txBox="1"/>
      </xdr:nvSpPr>
      <xdr:spPr>
        <a:xfrm>
          <a:off x="5740400" y="6934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9449</xdr:rowOff>
    </xdr:from>
    <xdr:to>
      <xdr:col>5</xdr:col>
      <xdr:colOff>34925</xdr:colOff>
      <xdr:row>36</xdr:row>
      <xdr:rowOff>111049</xdr:rowOff>
    </xdr:to>
    <xdr:sp macro="" textlink="">
      <xdr:nvSpPr>
        <xdr:cNvPr id="115" name="フローチャート : 判断 114"/>
        <xdr:cNvSpPr/>
      </xdr:nvSpPr>
      <xdr:spPr bwMode="auto">
        <a:xfrm>
          <a:off x="5600700" y="696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298541</xdr:rowOff>
    </xdr:from>
    <xdr:to>
      <xdr:col>4</xdr:col>
      <xdr:colOff>469900</xdr:colOff>
      <xdr:row>34</xdr:row>
      <xdr:rowOff>104003</xdr:rowOff>
    </xdr:to>
    <xdr:cxnSp macro="">
      <xdr:nvCxnSpPr>
        <xdr:cNvPr id="116" name="直線コネクタ 115"/>
        <xdr:cNvCxnSpPr/>
      </xdr:nvCxnSpPr>
      <xdr:spPr bwMode="auto">
        <a:xfrm>
          <a:off x="4305300" y="6223091"/>
          <a:ext cx="698500" cy="148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294513</xdr:rowOff>
    </xdr:from>
    <xdr:to>
      <xdr:col>4</xdr:col>
      <xdr:colOff>520700</xdr:colOff>
      <xdr:row>36</xdr:row>
      <xdr:rowOff>53213</xdr:rowOff>
    </xdr:to>
    <xdr:sp macro="" textlink="">
      <xdr:nvSpPr>
        <xdr:cNvPr id="117" name="フローチャート : 判断 116"/>
        <xdr:cNvSpPr/>
      </xdr:nvSpPr>
      <xdr:spPr bwMode="auto">
        <a:xfrm>
          <a:off x="4953000" y="690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37990</xdr:rowOff>
    </xdr:from>
    <xdr:ext cx="736600" cy="259045"/>
    <xdr:sp macro="" textlink="">
      <xdr:nvSpPr>
        <xdr:cNvPr id="118" name="テキスト ボックス 117"/>
        <xdr:cNvSpPr txBox="1"/>
      </xdr:nvSpPr>
      <xdr:spPr>
        <a:xfrm>
          <a:off x="4622800" y="699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235905</xdr:rowOff>
    </xdr:from>
    <xdr:to>
      <xdr:col>3</xdr:col>
      <xdr:colOff>904875</xdr:colOff>
      <xdr:row>33</xdr:row>
      <xdr:rowOff>298541</xdr:rowOff>
    </xdr:to>
    <xdr:cxnSp macro="">
      <xdr:nvCxnSpPr>
        <xdr:cNvPr id="119" name="直線コネクタ 118"/>
        <xdr:cNvCxnSpPr/>
      </xdr:nvCxnSpPr>
      <xdr:spPr bwMode="auto">
        <a:xfrm>
          <a:off x="3606800" y="6160455"/>
          <a:ext cx="698500" cy="6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219326</xdr:rowOff>
    </xdr:from>
    <xdr:to>
      <xdr:col>3</xdr:col>
      <xdr:colOff>955675</xdr:colOff>
      <xdr:row>35</xdr:row>
      <xdr:rowOff>320926</xdr:rowOff>
    </xdr:to>
    <xdr:sp macro="" textlink="">
      <xdr:nvSpPr>
        <xdr:cNvPr id="120" name="フローチャート : 判断 119"/>
        <xdr:cNvSpPr/>
      </xdr:nvSpPr>
      <xdr:spPr bwMode="auto">
        <a:xfrm>
          <a:off x="4254500" y="6829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305703</xdr:rowOff>
    </xdr:from>
    <xdr:ext cx="762000" cy="259045"/>
    <xdr:sp macro="" textlink="">
      <xdr:nvSpPr>
        <xdr:cNvPr id="121" name="テキスト ボックス 120"/>
        <xdr:cNvSpPr txBox="1"/>
      </xdr:nvSpPr>
      <xdr:spPr>
        <a:xfrm>
          <a:off x="3924300" y="691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235905</xdr:rowOff>
    </xdr:from>
    <xdr:to>
      <xdr:col>3</xdr:col>
      <xdr:colOff>206375</xdr:colOff>
      <xdr:row>34</xdr:row>
      <xdr:rowOff>1087</xdr:rowOff>
    </xdr:to>
    <xdr:cxnSp macro="">
      <xdr:nvCxnSpPr>
        <xdr:cNvPr id="122" name="直線コネクタ 121"/>
        <xdr:cNvCxnSpPr/>
      </xdr:nvCxnSpPr>
      <xdr:spPr bwMode="auto">
        <a:xfrm flipV="1">
          <a:off x="2908300" y="6160455"/>
          <a:ext cx="698500" cy="108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142403</xdr:rowOff>
    </xdr:from>
    <xdr:to>
      <xdr:col>3</xdr:col>
      <xdr:colOff>257175</xdr:colOff>
      <xdr:row>35</xdr:row>
      <xdr:rowOff>244003</xdr:rowOff>
    </xdr:to>
    <xdr:sp macro="" textlink="">
      <xdr:nvSpPr>
        <xdr:cNvPr id="123" name="フローチャート : 判断 122"/>
        <xdr:cNvSpPr/>
      </xdr:nvSpPr>
      <xdr:spPr bwMode="auto">
        <a:xfrm>
          <a:off x="3556000" y="6752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228780</xdr:rowOff>
    </xdr:from>
    <xdr:ext cx="762000" cy="259045"/>
    <xdr:sp macro="" textlink="">
      <xdr:nvSpPr>
        <xdr:cNvPr id="124" name="テキスト ボックス 123"/>
        <xdr:cNvSpPr txBox="1"/>
      </xdr:nvSpPr>
      <xdr:spPr>
        <a:xfrm>
          <a:off x="3225800" y="683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76977</xdr:rowOff>
    </xdr:from>
    <xdr:to>
      <xdr:col>2</xdr:col>
      <xdr:colOff>692150</xdr:colOff>
      <xdr:row>35</xdr:row>
      <xdr:rowOff>178577</xdr:rowOff>
    </xdr:to>
    <xdr:sp macro="" textlink="">
      <xdr:nvSpPr>
        <xdr:cNvPr id="125" name="フローチャート : 判断 124"/>
        <xdr:cNvSpPr/>
      </xdr:nvSpPr>
      <xdr:spPr bwMode="auto">
        <a:xfrm>
          <a:off x="2857500" y="6687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163354</xdr:rowOff>
    </xdr:from>
    <xdr:ext cx="762000" cy="259045"/>
    <xdr:sp macro="" textlink="">
      <xdr:nvSpPr>
        <xdr:cNvPr id="126" name="テキスト ボックス 125"/>
        <xdr:cNvSpPr txBox="1"/>
      </xdr:nvSpPr>
      <xdr:spPr>
        <a:xfrm>
          <a:off x="2527300" y="677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191</xdr:rowOff>
    </xdr:from>
    <xdr:to>
      <xdr:col>5</xdr:col>
      <xdr:colOff>34925</xdr:colOff>
      <xdr:row>34</xdr:row>
      <xdr:rowOff>101791</xdr:rowOff>
    </xdr:to>
    <xdr:sp macro="" textlink="">
      <xdr:nvSpPr>
        <xdr:cNvPr id="132" name="円/楕円 131"/>
        <xdr:cNvSpPr/>
      </xdr:nvSpPr>
      <xdr:spPr bwMode="auto">
        <a:xfrm>
          <a:off x="5600700" y="6267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188168</xdr:rowOff>
    </xdr:from>
    <xdr:ext cx="762000" cy="259045"/>
    <xdr:sp macro="" textlink="">
      <xdr:nvSpPr>
        <xdr:cNvPr id="133" name="人口1人当たり決算額の推移該当値テキスト445"/>
        <xdr:cNvSpPr txBox="1"/>
      </xdr:nvSpPr>
      <xdr:spPr>
        <a:xfrm>
          <a:off x="5740400" y="611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70,825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53203</xdr:rowOff>
    </xdr:from>
    <xdr:to>
      <xdr:col>4</xdr:col>
      <xdr:colOff>520700</xdr:colOff>
      <xdr:row>34</xdr:row>
      <xdr:rowOff>154803</xdr:rowOff>
    </xdr:to>
    <xdr:sp macro="" textlink="">
      <xdr:nvSpPr>
        <xdr:cNvPr id="134" name="円/楕円 133"/>
        <xdr:cNvSpPr/>
      </xdr:nvSpPr>
      <xdr:spPr bwMode="auto">
        <a:xfrm>
          <a:off x="4953000" y="6320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164980</xdr:rowOff>
    </xdr:from>
    <xdr:ext cx="736600" cy="259045"/>
    <xdr:sp macro="" textlink="">
      <xdr:nvSpPr>
        <xdr:cNvPr id="135" name="テキスト ボックス 134"/>
        <xdr:cNvSpPr txBox="1"/>
      </xdr:nvSpPr>
      <xdr:spPr>
        <a:xfrm>
          <a:off x="4622800" y="6089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68,506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247741</xdr:rowOff>
    </xdr:from>
    <xdr:to>
      <xdr:col>3</xdr:col>
      <xdr:colOff>955675</xdr:colOff>
      <xdr:row>34</xdr:row>
      <xdr:rowOff>6441</xdr:rowOff>
    </xdr:to>
    <xdr:sp macro="" textlink="">
      <xdr:nvSpPr>
        <xdr:cNvPr id="136" name="円/楕円 135"/>
        <xdr:cNvSpPr/>
      </xdr:nvSpPr>
      <xdr:spPr bwMode="auto">
        <a:xfrm>
          <a:off x="4254500" y="6172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16618</xdr:rowOff>
    </xdr:from>
    <xdr:ext cx="762000" cy="259045"/>
    <xdr:sp macro="" textlink="">
      <xdr:nvSpPr>
        <xdr:cNvPr id="137" name="テキスト ボックス 136"/>
        <xdr:cNvSpPr txBox="1"/>
      </xdr:nvSpPr>
      <xdr:spPr>
        <a:xfrm>
          <a:off x="3924300" y="594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74,996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185105</xdr:rowOff>
    </xdr:from>
    <xdr:to>
      <xdr:col>3</xdr:col>
      <xdr:colOff>257175</xdr:colOff>
      <xdr:row>33</xdr:row>
      <xdr:rowOff>286705</xdr:rowOff>
    </xdr:to>
    <xdr:sp macro="" textlink="">
      <xdr:nvSpPr>
        <xdr:cNvPr id="138" name="円/楕円 137"/>
        <xdr:cNvSpPr/>
      </xdr:nvSpPr>
      <xdr:spPr bwMode="auto">
        <a:xfrm>
          <a:off x="3556000" y="6109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125432</xdr:rowOff>
    </xdr:from>
    <xdr:ext cx="762000" cy="259045"/>
    <xdr:sp macro="" textlink="">
      <xdr:nvSpPr>
        <xdr:cNvPr id="139" name="テキスト ボックス 138"/>
        <xdr:cNvSpPr txBox="1"/>
      </xdr:nvSpPr>
      <xdr:spPr>
        <a:xfrm>
          <a:off x="3225800" y="5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77,736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293187</xdr:rowOff>
    </xdr:from>
    <xdr:to>
      <xdr:col>2</xdr:col>
      <xdr:colOff>692150</xdr:colOff>
      <xdr:row>34</xdr:row>
      <xdr:rowOff>51887</xdr:rowOff>
    </xdr:to>
    <xdr:sp macro="" textlink="">
      <xdr:nvSpPr>
        <xdr:cNvPr id="140" name="円/楕円 139"/>
        <xdr:cNvSpPr/>
      </xdr:nvSpPr>
      <xdr:spPr bwMode="auto">
        <a:xfrm>
          <a:off x="2857500" y="6217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62064</xdr:rowOff>
    </xdr:from>
    <xdr:ext cx="762000" cy="259045"/>
    <xdr:sp macro="" textlink="">
      <xdr:nvSpPr>
        <xdr:cNvPr id="141" name="テキスト ボックス 140"/>
        <xdr:cNvSpPr txBox="1"/>
      </xdr:nvSpPr>
      <xdr:spPr>
        <a:xfrm>
          <a:off x="2527300" y="5986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財政調整基金残高における比率は年々増加し</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年度で</a:t>
          </a:r>
          <a:r>
            <a:rPr kumimoji="1" lang="en-US" altLang="ja-JP" sz="1400">
              <a:latin typeface="ＭＳ ゴシック" pitchFamily="49" charset="-128"/>
              <a:ea typeface="ＭＳ ゴシック" pitchFamily="49" charset="-128"/>
            </a:rPr>
            <a:t>50.86%</a:t>
          </a:r>
          <a:r>
            <a:rPr kumimoji="1" lang="ja-JP" altLang="en-US" sz="1400">
              <a:latin typeface="ＭＳ ゴシック" pitchFamily="49" charset="-128"/>
              <a:ea typeface="ＭＳ ゴシック" pitchFamily="49" charset="-128"/>
            </a:rPr>
            <a:t>となっている。</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年度以降普通交付税が合併算定替終了に伴い段階的に減少していく為、繰入も必要となってくる事も確実と考え、以降の積み立ても困難となってくるものと思われる。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実質収支額が</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年度と比較し</a:t>
          </a:r>
          <a:r>
            <a:rPr kumimoji="1" lang="en-US" altLang="ja-JP" sz="1400">
              <a:latin typeface="ＭＳ ゴシック" pitchFamily="49" charset="-128"/>
              <a:ea typeface="ＭＳ ゴシック" pitchFamily="49" charset="-128"/>
            </a:rPr>
            <a:t>2.62%</a:t>
          </a:r>
          <a:r>
            <a:rPr kumimoji="1" lang="ja-JP" altLang="en-US" sz="1400">
              <a:latin typeface="ＭＳ ゴシック" pitchFamily="49" charset="-128"/>
              <a:ea typeface="ＭＳ ゴシック" pitchFamily="49" charset="-128"/>
            </a:rPr>
            <a:t>減少しており、それに伴い単年度収支も</a:t>
          </a:r>
          <a:r>
            <a:rPr kumimoji="1" lang="en-US" altLang="ja-JP" sz="1400">
              <a:latin typeface="ＭＳ ゴシック" pitchFamily="49" charset="-128"/>
              <a:ea typeface="ＭＳ ゴシック" pitchFamily="49" charset="-128"/>
            </a:rPr>
            <a:t>5.16%</a:t>
          </a:r>
          <a:r>
            <a:rPr kumimoji="1" lang="ja-JP" altLang="en-US" sz="1400">
              <a:latin typeface="ＭＳ ゴシック" pitchFamily="49" charset="-128"/>
              <a:ea typeface="ＭＳ ゴシック" pitchFamily="49" charset="-128"/>
            </a:rPr>
            <a:t>数値を下げた。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連結実質赤字比率については、通年黒字であるが各会計毎での算出となると赤字となっている会計もある。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簡易水道事業特別会計において、</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年度に赤字となっているが、これは災害に伴う特殊事情が要因であり翌年度には解消されている。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収支計画により資金不足とならないよう健全な経営に引き続き取り組んで行く。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その他の特別会計や一般会計においても収支を精査し引き続き健全な財政運営に取り組んで行く。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起債の抑制又、償還の進行に伴い元利償還額は年々減少してきている。借入額、償還額について常に把握しており起債残高も縮小してきている。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引き続き公債費負担の適正化に努める。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将来負担額に係る一般会計債残高は計画に基づき減少方向で推移してきている。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退職手当に係る将来負担額も減少してきており、次年度以降においても退職者、新規採用者のバランスにより減少していく事が見込まれる。充当可能財源はほぼ横ばい状態であり将来負担比率は減少していくものと思わ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11202096</v>
      </c>
      <c r="BO4" s="349"/>
      <c r="BP4" s="349"/>
      <c r="BQ4" s="349"/>
      <c r="BR4" s="349"/>
      <c r="BS4" s="349"/>
      <c r="BT4" s="349"/>
      <c r="BU4" s="350"/>
      <c r="BV4" s="348">
        <v>11658100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4.4000000000000004</v>
      </c>
      <c r="CU4" s="355"/>
      <c r="CV4" s="355"/>
      <c r="CW4" s="355"/>
      <c r="CX4" s="355"/>
      <c r="CY4" s="355"/>
      <c r="CZ4" s="355"/>
      <c r="DA4" s="356"/>
      <c r="DB4" s="354">
        <v>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10806922</v>
      </c>
      <c r="BO5" s="386"/>
      <c r="BP5" s="386"/>
      <c r="BQ5" s="386"/>
      <c r="BR5" s="386"/>
      <c r="BS5" s="386"/>
      <c r="BT5" s="386"/>
      <c r="BU5" s="387"/>
      <c r="BV5" s="385">
        <v>11105819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83.5</v>
      </c>
      <c r="CU5" s="383"/>
      <c r="CV5" s="383"/>
      <c r="CW5" s="383"/>
      <c r="CX5" s="383"/>
      <c r="CY5" s="383"/>
      <c r="CZ5" s="383"/>
      <c r="DA5" s="384"/>
      <c r="DB5" s="382">
        <v>83.8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395174</v>
      </c>
      <c r="BO6" s="386"/>
      <c r="BP6" s="386"/>
      <c r="BQ6" s="386"/>
      <c r="BR6" s="386"/>
      <c r="BS6" s="386"/>
      <c r="BT6" s="386"/>
      <c r="BU6" s="387"/>
      <c r="BV6" s="385">
        <v>552281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88.1</v>
      </c>
      <c r="CU6" s="423"/>
      <c r="CV6" s="423"/>
      <c r="CW6" s="423"/>
      <c r="CX6" s="423"/>
      <c r="CY6" s="423"/>
      <c r="CZ6" s="423"/>
      <c r="DA6" s="424"/>
      <c r="DB6" s="422">
        <v>88.6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122985</v>
      </c>
      <c r="BO7" s="386"/>
      <c r="BP7" s="386"/>
      <c r="BQ7" s="386"/>
      <c r="BR7" s="386"/>
      <c r="BS7" s="386"/>
      <c r="BT7" s="386"/>
      <c r="BU7" s="387"/>
      <c r="BV7" s="385">
        <v>112605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6172584</v>
      </c>
      <c r="CU7" s="386"/>
      <c r="CV7" s="386"/>
      <c r="CW7" s="386"/>
      <c r="CX7" s="386"/>
      <c r="CY7" s="386"/>
      <c r="CZ7" s="386"/>
      <c r="DA7" s="387"/>
      <c r="DB7" s="385">
        <v>6258675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272189</v>
      </c>
      <c r="BO8" s="386"/>
      <c r="BP8" s="386"/>
      <c r="BQ8" s="386"/>
      <c r="BR8" s="386"/>
      <c r="BS8" s="386"/>
      <c r="BT8" s="386"/>
      <c r="BU8" s="387"/>
      <c r="BV8" s="385">
        <v>439676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0.22</v>
      </c>
      <c r="CU8" s="426"/>
      <c r="CV8" s="426"/>
      <c r="CW8" s="426"/>
      <c r="CX8" s="426"/>
      <c r="CY8" s="426"/>
      <c r="CZ8" s="426"/>
      <c r="DA8" s="427"/>
      <c r="DB8" s="425">
        <v>0.22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10509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-167487</v>
      </c>
      <c r="BO9" s="386"/>
      <c r="BP9" s="386"/>
      <c r="BQ9" s="386"/>
      <c r="BR9" s="386"/>
      <c r="BS9" s="386"/>
      <c r="BT9" s="386"/>
      <c r="BU9" s="387"/>
      <c r="BV9" s="385">
        <v>381864</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25</v>
      </c>
      <c r="CU9" s="383"/>
      <c r="CV9" s="383"/>
      <c r="CW9" s="383"/>
      <c r="CX9" s="383"/>
      <c r="CY9" s="383"/>
      <c r="CZ9" s="383"/>
      <c r="DA9" s="384"/>
      <c r="DB9" s="382">
        <v>26.8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11305</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494587</v>
      </c>
      <c r="BO10" s="386"/>
      <c r="BP10" s="386"/>
      <c r="BQ10" s="386"/>
      <c r="BR10" s="386"/>
      <c r="BS10" s="386"/>
      <c r="BT10" s="386"/>
      <c r="BU10" s="387"/>
      <c r="BV10" s="385">
        <v>272866</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10622</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10582</v>
      </c>
      <c r="S13" s="467"/>
      <c r="T13" s="467"/>
      <c r="U13" s="467"/>
      <c r="V13" s="468"/>
      <c r="W13" s="401" t="s">
        <v>125</v>
      </c>
      <c r="X13" s="402"/>
      <c r="Y13" s="402"/>
      <c r="Z13" s="402"/>
      <c r="AA13" s="402"/>
      <c r="AB13" s="392"/>
      <c r="AC13" s="436">
        <v>1296</v>
      </c>
      <c r="AD13" s="437"/>
      <c r="AE13" s="437"/>
      <c r="AF13" s="437"/>
      <c r="AG13" s="476"/>
      <c r="AH13" s="436">
        <v>1548</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327100</v>
      </c>
      <c r="BO13" s="386"/>
      <c r="BP13" s="386"/>
      <c r="BQ13" s="386"/>
      <c r="BR13" s="386"/>
      <c r="BS13" s="386"/>
      <c r="BT13" s="386"/>
      <c r="BU13" s="387"/>
      <c r="BV13" s="385">
        <v>654730</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16.7</v>
      </c>
      <c r="CU13" s="383"/>
      <c r="CV13" s="383"/>
      <c r="CW13" s="383"/>
      <c r="CX13" s="383"/>
      <c r="CY13" s="383"/>
      <c r="CZ13" s="383"/>
      <c r="DA13" s="384"/>
      <c r="DB13" s="382">
        <v>17.2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10702</v>
      </c>
      <c r="S14" s="467"/>
      <c r="T14" s="467"/>
      <c r="U14" s="467"/>
      <c r="V14" s="468"/>
      <c r="W14" s="375"/>
      <c r="X14" s="376"/>
      <c r="Y14" s="376"/>
      <c r="Z14" s="376"/>
      <c r="AA14" s="376"/>
      <c r="AB14" s="365"/>
      <c r="AC14" s="469">
        <v>26.3</v>
      </c>
      <c r="AD14" s="470"/>
      <c r="AE14" s="470"/>
      <c r="AF14" s="470"/>
      <c r="AG14" s="471"/>
      <c r="AH14" s="469">
        <v>28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69.3</v>
      </c>
      <c r="CU14" s="481"/>
      <c r="CV14" s="481"/>
      <c r="CW14" s="481"/>
      <c r="CX14" s="481"/>
      <c r="CY14" s="481"/>
      <c r="CZ14" s="481"/>
      <c r="DA14" s="482"/>
      <c r="DB14" s="480">
        <v>77.2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10666</v>
      </c>
      <c r="S15" s="467"/>
      <c r="T15" s="467"/>
      <c r="U15" s="467"/>
      <c r="V15" s="468"/>
      <c r="W15" s="401" t="s">
        <v>132</v>
      </c>
      <c r="X15" s="402"/>
      <c r="Y15" s="402"/>
      <c r="Z15" s="402"/>
      <c r="AA15" s="402"/>
      <c r="AB15" s="392"/>
      <c r="AC15" s="436">
        <v>1027</v>
      </c>
      <c r="AD15" s="437"/>
      <c r="AE15" s="437"/>
      <c r="AF15" s="437"/>
      <c r="AG15" s="476"/>
      <c r="AH15" s="436">
        <v>1150</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1053478</v>
      </c>
      <c r="BO15" s="349"/>
      <c r="BP15" s="349"/>
      <c r="BQ15" s="349"/>
      <c r="BR15" s="349"/>
      <c r="BS15" s="349"/>
      <c r="BT15" s="349"/>
      <c r="BU15" s="350"/>
      <c r="BV15" s="348">
        <v>1053457</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20.9</v>
      </c>
      <c r="AD16" s="470"/>
      <c r="AE16" s="470"/>
      <c r="AF16" s="470"/>
      <c r="AG16" s="471"/>
      <c r="AH16" s="469">
        <v>20.8</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4666009</v>
      </c>
      <c r="BO16" s="386"/>
      <c r="BP16" s="386"/>
      <c r="BQ16" s="386"/>
      <c r="BR16" s="386"/>
      <c r="BS16" s="386"/>
      <c r="BT16" s="386"/>
      <c r="BU16" s="387"/>
      <c r="BV16" s="385">
        <v>4770521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139</v>
      </c>
      <c r="S17" s="487"/>
      <c r="T17" s="487"/>
      <c r="U17" s="487"/>
      <c r="V17" s="488"/>
      <c r="W17" s="401" t="s">
        <v>140</v>
      </c>
      <c r="X17" s="402"/>
      <c r="Y17" s="402"/>
      <c r="Z17" s="402"/>
      <c r="AA17" s="402"/>
      <c r="AB17" s="392"/>
      <c r="AC17" s="436">
        <v>2601</v>
      </c>
      <c r="AD17" s="437"/>
      <c r="AE17" s="437"/>
      <c r="AF17" s="437"/>
      <c r="AG17" s="476"/>
      <c r="AH17" s="436">
        <v>2805</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1339314</v>
      </c>
      <c r="BO17" s="386"/>
      <c r="BP17" s="386"/>
      <c r="BQ17" s="386"/>
      <c r="BR17" s="386"/>
      <c r="BS17" s="386"/>
      <c r="BT17" s="386"/>
      <c r="BU17" s="387"/>
      <c r="BV17" s="385">
        <v>1337598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142</v>
      </c>
      <c r="C18" s="428"/>
      <c r="D18" s="428"/>
      <c r="E18" s="497"/>
      <c r="F18" s="497"/>
      <c r="G18" s="497"/>
      <c r="H18" s="497"/>
      <c r="I18" s="497"/>
      <c r="J18" s="497"/>
      <c r="K18" s="497"/>
      <c r="L18" s="498">
        <v>331.65</v>
      </c>
      <c r="M18" s="498"/>
      <c r="N18" s="498"/>
      <c r="O18" s="498"/>
      <c r="P18" s="498"/>
      <c r="Q18" s="498"/>
      <c r="R18" s="499"/>
      <c r="S18" s="499"/>
      <c r="T18" s="499"/>
      <c r="U18" s="499"/>
      <c r="V18" s="500"/>
      <c r="W18" s="403"/>
      <c r="X18" s="404"/>
      <c r="Y18" s="404"/>
      <c r="Z18" s="404"/>
      <c r="AA18" s="404"/>
      <c r="AB18" s="395"/>
      <c r="AC18" s="501">
        <v>52.8</v>
      </c>
      <c r="AD18" s="502"/>
      <c r="AE18" s="502"/>
      <c r="AF18" s="502"/>
      <c r="AG18" s="503"/>
      <c r="AH18" s="501">
        <v>50.8</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5201938</v>
      </c>
      <c r="BO18" s="386"/>
      <c r="BP18" s="386"/>
      <c r="BQ18" s="386"/>
      <c r="BR18" s="386"/>
      <c r="BS18" s="386"/>
      <c r="BT18" s="386"/>
      <c r="BU18" s="387"/>
      <c r="BV18" s="385">
        <v>5258704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144</v>
      </c>
      <c r="C19" s="428"/>
      <c r="D19" s="428"/>
      <c r="E19" s="497"/>
      <c r="F19" s="497"/>
      <c r="G19" s="497"/>
      <c r="H19" s="497"/>
      <c r="I19" s="497"/>
      <c r="J19" s="497"/>
      <c r="K19" s="497"/>
      <c r="L19" s="505">
        <v>32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7728104</v>
      </c>
      <c r="BO19" s="386"/>
      <c r="BP19" s="386"/>
      <c r="BQ19" s="386"/>
      <c r="BR19" s="386"/>
      <c r="BS19" s="386"/>
      <c r="BT19" s="386"/>
      <c r="BU19" s="387"/>
      <c r="BV19" s="385">
        <v>7541484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146</v>
      </c>
      <c r="C20" s="428"/>
      <c r="D20" s="428"/>
      <c r="E20" s="497"/>
      <c r="F20" s="497"/>
      <c r="G20" s="497"/>
      <c r="H20" s="497"/>
      <c r="I20" s="497"/>
      <c r="J20" s="497"/>
      <c r="K20" s="497"/>
      <c r="L20" s="505">
        <v>3750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41" t="s">
        <v>152</v>
      </c>
      <c r="AI22" s="402"/>
      <c r="AJ22" s="402"/>
      <c r="AK22" s="402"/>
      <c r="AL22" s="392"/>
      <c r="AM22" s="541" t="s">
        <v>153</v>
      </c>
      <c r="AN22" s="542"/>
      <c r="AO22" s="542"/>
      <c r="AP22" s="542"/>
      <c r="AQ22" s="542"/>
      <c r="AR22" s="543"/>
      <c r="AS22" s="524" t="s">
        <v>150</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154</v>
      </c>
      <c r="AZ23" s="346"/>
      <c r="BA23" s="346"/>
      <c r="BB23" s="346"/>
      <c r="BC23" s="346"/>
      <c r="BD23" s="346"/>
      <c r="BE23" s="346"/>
      <c r="BF23" s="346"/>
      <c r="BG23" s="346"/>
      <c r="BH23" s="346"/>
      <c r="BI23" s="346"/>
      <c r="BJ23" s="346"/>
      <c r="BK23" s="346"/>
      <c r="BL23" s="346"/>
      <c r="BM23" s="347"/>
      <c r="BN23" s="385">
        <v>12266878</v>
      </c>
      <c r="BO23" s="386"/>
      <c r="BP23" s="386"/>
      <c r="BQ23" s="386"/>
      <c r="BR23" s="386"/>
      <c r="BS23" s="386"/>
      <c r="BT23" s="386"/>
      <c r="BU23" s="387"/>
      <c r="BV23" s="385">
        <v>13016834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155</v>
      </c>
      <c r="F24" s="415"/>
      <c r="G24" s="415"/>
      <c r="H24" s="415"/>
      <c r="I24" s="415"/>
      <c r="J24" s="415"/>
      <c r="K24" s="416"/>
      <c r="L24" s="436">
        <v>1</v>
      </c>
      <c r="M24" s="437"/>
      <c r="N24" s="437"/>
      <c r="O24" s="437"/>
      <c r="P24" s="476"/>
      <c r="Q24" s="436">
        <v>6300</v>
      </c>
      <c r="R24" s="437"/>
      <c r="S24" s="437"/>
      <c r="T24" s="437"/>
      <c r="U24" s="437"/>
      <c r="V24" s="476"/>
      <c r="W24" s="531"/>
      <c r="X24" s="519"/>
      <c r="Y24" s="520"/>
      <c r="Z24" s="435" t="s">
        <v>156</v>
      </c>
      <c r="AA24" s="415"/>
      <c r="AB24" s="415"/>
      <c r="AC24" s="415"/>
      <c r="AD24" s="415"/>
      <c r="AE24" s="415"/>
      <c r="AF24" s="415"/>
      <c r="AG24" s="416"/>
      <c r="AH24" s="436">
        <v>171</v>
      </c>
      <c r="AI24" s="437"/>
      <c r="AJ24" s="437"/>
      <c r="AK24" s="437"/>
      <c r="AL24" s="476"/>
      <c r="AM24" s="436">
        <v>522405</v>
      </c>
      <c r="AN24" s="437"/>
      <c r="AO24" s="437"/>
      <c r="AP24" s="437"/>
      <c r="AQ24" s="437"/>
      <c r="AR24" s="476"/>
      <c r="AS24" s="436">
        <v>3055</v>
      </c>
      <c r="AT24" s="437"/>
      <c r="AU24" s="437"/>
      <c r="AV24" s="437"/>
      <c r="AW24" s="437"/>
      <c r="AX24" s="438"/>
      <c r="AY24" s="549" t="s">
        <v>157</v>
      </c>
      <c r="AZ24" s="550"/>
      <c r="BA24" s="550"/>
      <c r="BB24" s="550"/>
      <c r="BC24" s="550"/>
      <c r="BD24" s="550"/>
      <c r="BE24" s="550"/>
      <c r="BF24" s="550"/>
      <c r="BG24" s="550"/>
      <c r="BH24" s="550"/>
      <c r="BI24" s="550"/>
      <c r="BJ24" s="550"/>
      <c r="BK24" s="550"/>
      <c r="BL24" s="550"/>
      <c r="BM24" s="551"/>
      <c r="BN24" s="385">
        <v>10311187</v>
      </c>
      <c r="BO24" s="386"/>
      <c r="BP24" s="386"/>
      <c r="BQ24" s="386"/>
      <c r="BR24" s="386"/>
      <c r="BS24" s="386"/>
      <c r="BT24" s="386"/>
      <c r="BU24" s="387"/>
      <c r="BV24" s="385">
        <v>10879569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158</v>
      </c>
      <c r="F25" s="415"/>
      <c r="G25" s="415"/>
      <c r="H25" s="415"/>
      <c r="I25" s="415"/>
      <c r="J25" s="415"/>
      <c r="K25" s="416"/>
      <c r="L25" s="436">
        <v>1</v>
      </c>
      <c r="M25" s="437"/>
      <c r="N25" s="437"/>
      <c r="O25" s="437"/>
      <c r="P25" s="476"/>
      <c r="Q25" s="436">
        <v>5415</v>
      </c>
      <c r="R25" s="437"/>
      <c r="S25" s="437"/>
      <c r="T25" s="437"/>
      <c r="U25" s="437"/>
      <c r="V25" s="476"/>
      <c r="W25" s="531"/>
      <c r="X25" s="519"/>
      <c r="Y25" s="520"/>
      <c r="Z25" s="435" t="s">
        <v>159</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v>54007</v>
      </c>
      <c r="BO25" s="349"/>
      <c r="BP25" s="349"/>
      <c r="BQ25" s="349"/>
      <c r="BR25" s="349"/>
      <c r="BS25" s="349"/>
      <c r="BT25" s="349"/>
      <c r="BU25" s="350"/>
      <c r="BV25" s="348">
        <v>71669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161</v>
      </c>
      <c r="F26" s="415"/>
      <c r="G26" s="415"/>
      <c r="H26" s="415"/>
      <c r="I26" s="415"/>
      <c r="J26" s="415"/>
      <c r="K26" s="416"/>
      <c r="L26" s="436">
        <v>1</v>
      </c>
      <c r="M26" s="437"/>
      <c r="N26" s="437"/>
      <c r="O26" s="437"/>
      <c r="P26" s="476"/>
      <c r="Q26" s="436">
        <v>5200</v>
      </c>
      <c r="R26" s="437"/>
      <c r="S26" s="437"/>
      <c r="T26" s="437"/>
      <c r="U26" s="437"/>
      <c r="V26" s="476"/>
      <c r="W26" s="531"/>
      <c r="X26" s="519"/>
      <c r="Y26" s="520"/>
      <c r="Z26" s="435" t="s">
        <v>162</v>
      </c>
      <c r="AA26" s="539"/>
      <c r="AB26" s="539"/>
      <c r="AC26" s="539"/>
      <c r="AD26" s="539"/>
      <c r="AE26" s="539"/>
      <c r="AF26" s="539"/>
      <c r="AG26" s="540"/>
      <c r="AH26" s="436">
        <v>19</v>
      </c>
      <c r="AI26" s="437"/>
      <c r="AJ26" s="437"/>
      <c r="AK26" s="437"/>
      <c r="AL26" s="476"/>
      <c r="AM26" s="436">
        <v>46379</v>
      </c>
      <c r="AN26" s="437"/>
      <c r="AO26" s="437"/>
      <c r="AP26" s="437"/>
      <c r="AQ26" s="437"/>
      <c r="AR26" s="476"/>
      <c r="AS26" s="436">
        <v>2441</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164</v>
      </c>
      <c r="F27" s="415"/>
      <c r="G27" s="415"/>
      <c r="H27" s="415"/>
      <c r="I27" s="415"/>
      <c r="J27" s="415"/>
      <c r="K27" s="416"/>
      <c r="L27" s="436">
        <v>1</v>
      </c>
      <c r="M27" s="437"/>
      <c r="N27" s="437"/>
      <c r="O27" s="437"/>
      <c r="P27" s="476"/>
      <c r="Q27" s="436">
        <v>2800</v>
      </c>
      <c r="R27" s="437"/>
      <c r="S27" s="437"/>
      <c r="T27" s="437"/>
      <c r="U27" s="437"/>
      <c r="V27" s="476"/>
      <c r="W27" s="531"/>
      <c r="X27" s="519"/>
      <c r="Y27" s="520"/>
      <c r="Z27" s="435" t="s">
        <v>165</v>
      </c>
      <c r="AA27" s="415"/>
      <c r="AB27" s="415"/>
      <c r="AC27" s="415"/>
      <c r="AD27" s="415"/>
      <c r="AE27" s="415"/>
      <c r="AF27" s="415"/>
      <c r="AG27" s="416"/>
      <c r="AH27" s="436">
        <v>1</v>
      </c>
      <c r="AI27" s="437"/>
      <c r="AJ27" s="437"/>
      <c r="AK27" s="437"/>
      <c r="AL27" s="476"/>
      <c r="AM27" s="436">
        <v>3861</v>
      </c>
      <c r="AN27" s="437"/>
      <c r="AO27" s="437"/>
      <c r="AP27" s="437"/>
      <c r="AQ27" s="437"/>
      <c r="AR27" s="476"/>
      <c r="AS27" s="436">
        <v>3861</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2">
        <v>325946</v>
      </c>
      <c r="BO27" s="553"/>
      <c r="BP27" s="553"/>
      <c r="BQ27" s="553"/>
      <c r="BR27" s="553"/>
      <c r="BS27" s="553"/>
      <c r="BT27" s="553"/>
      <c r="BU27" s="554"/>
      <c r="BV27" s="552">
        <v>325946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2200</v>
      </c>
      <c r="R28" s="437"/>
      <c r="S28" s="437"/>
      <c r="T28" s="437"/>
      <c r="U28" s="437"/>
      <c r="V28" s="476"/>
      <c r="W28" s="531"/>
      <c r="X28" s="519"/>
      <c r="Y28" s="520"/>
      <c r="Z28" s="435" t="s">
        <v>168</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169</v>
      </c>
      <c r="AZ28" s="556"/>
      <c r="BA28" s="556"/>
      <c r="BB28" s="557"/>
      <c r="BC28" s="345" t="s">
        <v>170</v>
      </c>
      <c r="BD28" s="346"/>
      <c r="BE28" s="346"/>
      <c r="BF28" s="346"/>
      <c r="BG28" s="346"/>
      <c r="BH28" s="346"/>
      <c r="BI28" s="346"/>
      <c r="BJ28" s="346"/>
      <c r="BK28" s="346"/>
      <c r="BL28" s="346"/>
      <c r="BM28" s="347"/>
      <c r="BN28" s="348">
        <v>3139521</v>
      </c>
      <c r="BO28" s="349"/>
      <c r="BP28" s="349"/>
      <c r="BQ28" s="349"/>
      <c r="BR28" s="349"/>
      <c r="BS28" s="349"/>
      <c r="BT28" s="349"/>
      <c r="BU28" s="350"/>
      <c r="BV28" s="348">
        <v>2644934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14</v>
      </c>
      <c r="M29" s="437"/>
      <c r="N29" s="437"/>
      <c r="O29" s="437"/>
      <c r="P29" s="476"/>
      <c r="Q29" s="436">
        <v>2000</v>
      </c>
      <c r="R29" s="437"/>
      <c r="S29" s="437"/>
      <c r="T29" s="437"/>
      <c r="U29" s="437"/>
      <c r="V29" s="476"/>
      <c r="W29" s="531"/>
      <c r="X29" s="519"/>
      <c r="Y29" s="520"/>
      <c r="Z29" s="435" t="s">
        <v>172</v>
      </c>
      <c r="AA29" s="415"/>
      <c r="AB29" s="415"/>
      <c r="AC29" s="415"/>
      <c r="AD29" s="415"/>
      <c r="AE29" s="415"/>
      <c r="AF29" s="415"/>
      <c r="AG29" s="416"/>
      <c r="AH29" s="436">
        <v>172</v>
      </c>
      <c r="AI29" s="437"/>
      <c r="AJ29" s="437"/>
      <c r="AK29" s="437"/>
      <c r="AL29" s="476"/>
      <c r="AM29" s="436">
        <v>526266</v>
      </c>
      <c r="AN29" s="437"/>
      <c r="AO29" s="437"/>
      <c r="AP29" s="437"/>
      <c r="AQ29" s="437"/>
      <c r="AR29" s="476"/>
      <c r="AS29" s="436">
        <v>3060</v>
      </c>
      <c r="AT29" s="437"/>
      <c r="AU29" s="437"/>
      <c r="AV29" s="437"/>
      <c r="AW29" s="437"/>
      <c r="AX29" s="438"/>
      <c r="AY29" s="558"/>
      <c r="AZ29" s="559"/>
      <c r="BA29" s="559"/>
      <c r="BB29" s="560"/>
      <c r="BC29" s="419" t="s">
        <v>173</v>
      </c>
      <c r="BD29" s="420"/>
      <c r="BE29" s="420"/>
      <c r="BF29" s="420"/>
      <c r="BG29" s="420"/>
      <c r="BH29" s="420"/>
      <c r="BI29" s="420"/>
      <c r="BJ29" s="420"/>
      <c r="BK29" s="420"/>
      <c r="BL29" s="420"/>
      <c r="BM29" s="421"/>
      <c r="BN29" s="385">
        <v>1021106</v>
      </c>
      <c r="BO29" s="386"/>
      <c r="BP29" s="386"/>
      <c r="BQ29" s="386"/>
      <c r="BR29" s="386"/>
      <c r="BS29" s="386"/>
      <c r="BT29" s="386"/>
      <c r="BU29" s="387"/>
      <c r="BV29" s="385">
        <v>981162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174</v>
      </c>
      <c r="AA30" s="537"/>
      <c r="AB30" s="537"/>
      <c r="AC30" s="537"/>
      <c r="AD30" s="537"/>
      <c r="AE30" s="537"/>
      <c r="AF30" s="537"/>
      <c r="AG30" s="538"/>
      <c r="AH30" s="501">
        <v>91.5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175</v>
      </c>
      <c r="BD30" s="550"/>
      <c r="BE30" s="550"/>
      <c r="BF30" s="550"/>
      <c r="BG30" s="550"/>
      <c r="BH30" s="550"/>
      <c r="BI30" s="550"/>
      <c r="BJ30" s="550"/>
      <c r="BK30" s="550"/>
      <c r="BL30" s="550"/>
      <c r="BM30" s="551"/>
      <c r="BN30" s="552">
        <v>1977087</v>
      </c>
      <c r="BO30" s="553"/>
      <c r="BP30" s="553"/>
      <c r="BQ30" s="553"/>
      <c r="BR30" s="553"/>
      <c r="BS30" s="553"/>
      <c r="BT30" s="553"/>
      <c r="BU30" s="554"/>
      <c r="BV30" s="552">
        <v>1482421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御坊広域行政事務組合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日高川町土地開発公社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〇</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笠松農業用水及び公共用水管理運営特別会計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国民健康保険事業川上診療所特別会計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IF('各会計、関係団体の財政状況及び健全化判断比率'!B34="","",'各会計、関係団体の財政状況及び健全化判断比率'!B34)</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御坊日高老人福祉施設事務組合</v>
      </c>
      <c r="BZ35" s="565"/>
      <c r="CA35" s="565"/>
      <c r="CB35" s="565"/>
      <c r="CC35" s="565"/>
      <c r="CD35" s="565"/>
      <c r="CE35" s="565"/>
      <c r="CF35" s="565"/>
      <c r="CG35" s="565"/>
      <c r="CH35" s="565"/>
      <c r="CI35" s="565"/>
      <c r="CJ35" s="565"/>
      <c r="CK35" s="565"/>
      <c r="CL35" s="565"/>
      <c r="CM35" s="565"/>
      <c r="CN35" s="165"/>
      <c r="CO35" s="564">
        <f t="shared" ref="CO35:CO43" si="3">IF(CQ35="","",CO34+1)</f>
        <v>21</v>
      </c>
      <c r="CP35" s="564"/>
      <c r="CQ35" s="565" t="str">
        <f>IF('各会計、関係団体の財政状況及び健全化判断比率'!BS8="","",'各会計、関係団体の財政状況及び健全化判断比率'!BS8)</f>
        <v>日高川町ふるさと振興公社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国民健康保険事業寒川診療所特別会計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日高広域消防事務組合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介護保険事業特別会計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御坊市外五ヶ町村病院経営事務組合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7</v>
      </c>
      <c r="V38" s="564"/>
      <c r="W38" s="565" t="str">
        <f>IF('各会計、関係団体の財政状況及び健全化判断比率'!B32="","",'各会計、関係団体の財政状況及び健全化判断比率'!B32)</f>
        <v>後期高齢者医療特別会計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御坊市日高川町中学校組合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和歌山県市町村総合事務組合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和歌山県後期高齢者医療広域連合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和歌山県地方税回収機構</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18</v>
      </c>
      <c r="BX42" s="564"/>
      <c r="BY42" s="565" t="str">
        <f>IF('各会計、関係団体の財政状況及び健全化判断比率'!B76="","",'各会計、関係団体の財政状況及び健全化判断比率'!B76)</f>
        <v>御坊日高老人福祉施設事務組合（公営企業会計）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19</v>
      </c>
      <c r="BX43" s="564"/>
      <c r="BY43" s="565" t="str">
        <f>IF('各会計、関係団体の財政状況及び健全化判断比率'!B77="","",'各会計、関係団体の財政状況及び健全化判断比率'!B77)</f>
        <v>和歌山県後期高齢者医療広域連合（特別会計）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196</v>
      </c>
      <c r="DI1" s="568"/>
      <c r="DJ1" s="568"/>
      <c r="DK1" s="568"/>
      <c r="DL1" s="568"/>
      <c r="DM1" s="568"/>
      <c r="DN1" s="569"/>
      <c r="DP1" s="567" t="s">
        <v>197</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199</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200</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201</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202</v>
      </c>
      <c r="S4" s="571"/>
      <c r="T4" s="571"/>
      <c r="U4" s="571"/>
      <c r="V4" s="571"/>
      <c r="W4" s="571"/>
      <c r="X4" s="571"/>
      <c r="Y4" s="572"/>
      <c r="Z4" s="570" t="s">
        <v>203</v>
      </c>
      <c r="AA4" s="571"/>
      <c r="AB4" s="571"/>
      <c r="AC4" s="572"/>
      <c r="AD4" s="570" t="s">
        <v>204</v>
      </c>
      <c r="AE4" s="571"/>
      <c r="AF4" s="571"/>
      <c r="AG4" s="571"/>
      <c r="AH4" s="571"/>
      <c r="AI4" s="571"/>
      <c r="AJ4" s="571"/>
      <c r="AK4" s="572"/>
      <c r="AL4" s="570" t="s">
        <v>203</v>
      </c>
      <c r="AM4" s="571"/>
      <c r="AN4" s="571"/>
      <c r="AO4" s="572"/>
      <c r="AP4" s="576" t="s">
        <v>205</v>
      </c>
      <c r="AQ4" s="576"/>
      <c r="AR4" s="576"/>
      <c r="AS4" s="576"/>
      <c r="AT4" s="576"/>
      <c r="AU4" s="576"/>
      <c r="AV4" s="576"/>
      <c r="AW4" s="576"/>
      <c r="AX4" s="576"/>
      <c r="AY4" s="576"/>
      <c r="AZ4" s="576"/>
      <c r="BA4" s="576"/>
      <c r="BB4" s="576"/>
      <c r="BC4" s="576"/>
      <c r="BD4" s="576"/>
      <c r="BE4" s="576"/>
      <c r="BF4" s="576"/>
      <c r="BG4" s="576" t="s">
        <v>206</v>
      </c>
      <c r="BH4" s="576"/>
      <c r="BI4" s="576"/>
      <c r="BJ4" s="576"/>
      <c r="BK4" s="576"/>
      <c r="BL4" s="576"/>
      <c r="BM4" s="576"/>
      <c r="BN4" s="576"/>
      <c r="BO4" s="576" t="s">
        <v>203</v>
      </c>
      <c r="BP4" s="576"/>
      <c r="BQ4" s="576"/>
      <c r="BR4" s="576"/>
      <c r="BS4" s="576" t="s">
        <v>207</v>
      </c>
      <c r="BT4" s="576"/>
      <c r="BU4" s="576"/>
      <c r="BV4" s="576"/>
      <c r="BW4" s="576"/>
      <c r="BX4" s="576"/>
      <c r="BY4" s="576"/>
      <c r="BZ4" s="576"/>
      <c r="CA4" s="576"/>
      <c r="CB4" s="576"/>
      <c r="CD4" s="573" t="s">
        <v>208</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209</v>
      </c>
      <c r="C5" s="578"/>
      <c r="D5" s="578"/>
      <c r="E5" s="578"/>
      <c r="F5" s="578"/>
      <c r="G5" s="578"/>
      <c r="H5" s="578"/>
      <c r="I5" s="578"/>
      <c r="J5" s="578"/>
      <c r="K5" s="578"/>
      <c r="L5" s="578"/>
      <c r="M5" s="578"/>
      <c r="N5" s="578"/>
      <c r="O5" s="578"/>
      <c r="P5" s="578"/>
      <c r="Q5" s="579"/>
      <c r="R5" s="580">
        <v>1150957</v>
      </c>
      <c r="S5" s="581"/>
      <c r="T5" s="581"/>
      <c r="U5" s="581"/>
      <c r="V5" s="581"/>
      <c r="W5" s="581"/>
      <c r="X5" s="581"/>
      <c r="Y5" s="582"/>
      <c r="Z5" s="583">
        <v>10.3</v>
      </c>
      <c r="AA5" s="583"/>
      <c r="AB5" s="583"/>
      <c r="AC5" s="583"/>
      <c r="AD5" s="584">
        <v>1150957</v>
      </c>
      <c r="AE5" s="584"/>
      <c r="AF5" s="584"/>
      <c r="AG5" s="584"/>
      <c r="AH5" s="584"/>
      <c r="AI5" s="584"/>
      <c r="AJ5" s="584"/>
      <c r="AK5" s="584"/>
      <c r="AL5" s="585">
        <v>19.5</v>
      </c>
      <c r="AM5" s="586"/>
      <c r="AN5" s="586"/>
      <c r="AO5" s="587"/>
      <c r="AP5" s="577" t="s">
        <v>210</v>
      </c>
      <c r="AQ5" s="578"/>
      <c r="AR5" s="578"/>
      <c r="AS5" s="578"/>
      <c r="AT5" s="578"/>
      <c r="AU5" s="578"/>
      <c r="AV5" s="578"/>
      <c r="AW5" s="578"/>
      <c r="AX5" s="578"/>
      <c r="AY5" s="578"/>
      <c r="AZ5" s="578"/>
      <c r="BA5" s="578"/>
      <c r="BB5" s="578"/>
      <c r="BC5" s="578"/>
      <c r="BD5" s="578"/>
      <c r="BE5" s="578"/>
      <c r="BF5" s="579"/>
      <c r="BG5" s="591">
        <v>1145704</v>
      </c>
      <c r="BH5" s="592"/>
      <c r="BI5" s="592"/>
      <c r="BJ5" s="592"/>
      <c r="BK5" s="592"/>
      <c r="BL5" s="592"/>
      <c r="BM5" s="592"/>
      <c r="BN5" s="593"/>
      <c r="BO5" s="594">
        <v>99.5</v>
      </c>
      <c r="BP5" s="594"/>
      <c r="BQ5" s="594"/>
      <c r="BR5" s="594"/>
      <c r="BS5" s="595" t="s">
        <v>211</v>
      </c>
      <c r="BT5" s="595"/>
      <c r="BU5" s="595"/>
      <c r="BV5" s="595"/>
      <c r="BW5" s="595"/>
      <c r="BX5" s="595"/>
      <c r="BY5" s="595"/>
      <c r="BZ5" s="595"/>
      <c r="CA5" s="595"/>
      <c r="CB5" s="599"/>
      <c r="CD5" s="573" t="s">
        <v>205</v>
      </c>
      <c r="CE5" s="574"/>
      <c r="CF5" s="574"/>
      <c r="CG5" s="574"/>
      <c r="CH5" s="574"/>
      <c r="CI5" s="574"/>
      <c r="CJ5" s="574"/>
      <c r="CK5" s="574"/>
      <c r="CL5" s="574"/>
      <c r="CM5" s="574"/>
      <c r="CN5" s="574"/>
      <c r="CO5" s="574"/>
      <c r="CP5" s="574"/>
      <c r="CQ5" s="575"/>
      <c r="CR5" s="573" t="s">
        <v>212</v>
      </c>
      <c r="CS5" s="574"/>
      <c r="CT5" s="574"/>
      <c r="CU5" s="574"/>
      <c r="CV5" s="574"/>
      <c r="CW5" s="574"/>
      <c r="CX5" s="574"/>
      <c r="CY5" s="575"/>
      <c r="CZ5" s="573" t="s">
        <v>203</v>
      </c>
      <c r="DA5" s="574"/>
      <c r="DB5" s="574"/>
      <c r="DC5" s="575"/>
      <c r="DD5" s="573" t="s">
        <v>213</v>
      </c>
      <c r="DE5" s="574"/>
      <c r="DF5" s="574"/>
      <c r="DG5" s="574"/>
      <c r="DH5" s="574"/>
      <c r="DI5" s="574"/>
      <c r="DJ5" s="574"/>
      <c r="DK5" s="574"/>
      <c r="DL5" s="574"/>
      <c r="DM5" s="574"/>
      <c r="DN5" s="574"/>
      <c r="DO5" s="574"/>
      <c r="DP5" s="575"/>
      <c r="DQ5" s="573" t="s">
        <v>214</v>
      </c>
      <c r="DR5" s="574"/>
      <c r="DS5" s="574"/>
      <c r="DT5" s="574"/>
      <c r="DU5" s="574"/>
      <c r="DV5" s="574"/>
      <c r="DW5" s="574"/>
      <c r="DX5" s="574"/>
      <c r="DY5" s="574"/>
      <c r="DZ5" s="574"/>
      <c r="EA5" s="574"/>
      <c r="EB5" s="574"/>
      <c r="EC5" s="575"/>
    </row>
    <row r="6" spans="2:143" ht="11.25" customHeight="1">
      <c r="B6" s="588" t="s">
        <v>215</v>
      </c>
      <c r="C6" s="589"/>
      <c r="D6" s="589"/>
      <c r="E6" s="589"/>
      <c r="F6" s="589"/>
      <c r="G6" s="589"/>
      <c r="H6" s="589"/>
      <c r="I6" s="589"/>
      <c r="J6" s="589"/>
      <c r="K6" s="589"/>
      <c r="L6" s="589"/>
      <c r="M6" s="589"/>
      <c r="N6" s="589"/>
      <c r="O6" s="589"/>
      <c r="P6" s="589"/>
      <c r="Q6" s="590"/>
      <c r="R6" s="591">
        <v>97347</v>
      </c>
      <c r="S6" s="592"/>
      <c r="T6" s="592"/>
      <c r="U6" s="592"/>
      <c r="V6" s="592"/>
      <c r="W6" s="592"/>
      <c r="X6" s="592"/>
      <c r="Y6" s="593"/>
      <c r="Z6" s="594">
        <v>0.9</v>
      </c>
      <c r="AA6" s="594"/>
      <c r="AB6" s="594"/>
      <c r="AC6" s="594"/>
      <c r="AD6" s="595">
        <v>97347</v>
      </c>
      <c r="AE6" s="595"/>
      <c r="AF6" s="595"/>
      <c r="AG6" s="595"/>
      <c r="AH6" s="595"/>
      <c r="AI6" s="595"/>
      <c r="AJ6" s="595"/>
      <c r="AK6" s="595"/>
      <c r="AL6" s="596">
        <v>1.6</v>
      </c>
      <c r="AM6" s="597"/>
      <c r="AN6" s="597"/>
      <c r="AO6" s="598"/>
      <c r="AP6" s="588" t="s">
        <v>216</v>
      </c>
      <c r="AQ6" s="589"/>
      <c r="AR6" s="589"/>
      <c r="AS6" s="589"/>
      <c r="AT6" s="589"/>
      <c r="AU6" s="589"/>
      <c r="AV6" s="589"/>
      <c r="AW6" s="589"/>
      <c r="AX6" s="589"/>
      <c r="AY6" s="589"/>
      <c r="AZ6" s="589"/>
      <c r="BA6" s="589"/>
      <c r="BB6" s="589"/>
      <c r="BC6" s="589"/>
      <c r="BD6" s="589"/>
      <c r="BE6" s="589"/>
      <c r="BF6" s="590"/>
      <c r="BG6" s="591">
        <v>1145704</v>
      </c>
      <c r="BH6" s="592"/>
      <c r="BI6" s="592"/>
      <c r="BJ6" s="592"/>
      <c r="BK6" s="592"/>
      <c r="BL6" s="592"/>
      <c r="BM6" s="592"/>
      <c r="BN6" s="593"/>
      <c r="BO6" s="594">
        <v>99.5</v>
      </c>
      <c r="BP6" s="594"/>
      <c r="BQ6" s="594"/>
      <c r="BR6" s="594"/>
      <c r="BS6" s="595" t="s">
        <v>211</v>
      </c>
      <c r="BT6" s="595"/>
      <c r="BU6" s="595"/>
      <c r="BV6" s="595"/>
      <c r="BW6" s="595"/>
      <c r="BX6" s="595"/>
      <c r="BY6" s="595"/>
      <c r="BZ6" s="595"/>
      <c r="CA6" s="595"/>
      <c r="CB6" s="599"/>
      <c r="CD6" s="602" t="s">
        <v>217</v>
      </c>
      <c r="CE6" s="603"/>
      <c r="CF6" s="603"/>
      <c r="CG6" s="603"/>
      <c r="CH6" s="603"/>
      <c r="CI6" s="603"/>
      <c r="CJ6" s="603"/>
      <c r="CK6" s="603"/>
      <c r="CL6" s="603"/>
      <c r="CM6" s="603"/>
      <c r="CN6" s="603"/>
      <c r="CO6" s="603"/>
      <c r="CP6" s="603"/>
      <c r="CQ6" s="604"/>
      <c r="CR6" s="591">
        <v>100283</v>
      </c>
      <c r="CS6" s="592"/>
      <c r="CT6" s="592"/>
      <c r="CU6" s="592"/>
      <c r="CV6" s="592"/>
      <c r="CW6" s="592"/>
      <c r="CX6" s="592"/>
      <c r="CY6" s="593"/>
      <c r="CZ6" s="594">
        <v>0.9</v>
      </c>
      <c r="DA6" s="594"/>
      <c r="DB6" s="594"/>
      <c r="DC6" s="594"/>
      <c r="DD6" s="600" t="s">
        <v>211</v>
      </c>
      <c r="DE6" s="592"/>
      <c r="DF6" s="592"/>
      <c r="DG6" s="592"/>
      <c r="DH6" s="592"/>
      <c r="DI6" s="592"/>
      <c r="DJ6" s="592"/>
      <c r="DK6" s="592"/>
      <c r="DL6" s="592"/>
      <c r="DM6" s="592"/>
      <c r="DN6" s="592"/>
      <c r="DO6" s="592"/>
      <c r="DP6" s="593"/>
      <c r="DQ6" s="600">
        <v>100283</v>
      </c>
      <c r="DR6" s="592"/>
      <c r="DS6" s="592"/>
      <c r="DT6" s="592"/>
      <c r="DU6" s="592"/>
      <c r="DV6" s="592"/>
      <c r="DW6" s="592"/>
      <c r="DX6" s="592"/>
      <c r="DY6" s="592"/>
      <c r="DZ6" s="592"/>
      <c r="EA6" s="592"/>
      <c r="EB6" s="592"/>
      <c r="EC6" s="601"/>
    </row>
    <row r="7" spans="2:143" ht="11.25" customHeight="1">
      <c r="B7" s="588" t="s">
        <v>218</v>
      </c>
      <c r="C7" s="589"/>
      <c r="D7" s="589"/>
      <c r="E7" s="589"/>
      <c r="F7" s="589"/>
      <c r="G7" s="589"/>
      <c r="H7" s="589"/>
      <c r="I7" s="589"/>
      <c r="J7" s="589"/>
      <c r="K7" s="589"/>
      <c r="L7" s="589"/>
      <c r="M7" s="589"/>
      <c r="N7" s="589"/>
      <c r="O7" s="589"/>
      <c r="P7" s="589"/>
      <c r="Q7" s="590"/>
      <c r="R7" s="591">
        <v>4065</v>
      </c>
      <c r="S7" s="592"/>
      <c r="T7" s="592"/>
      <c r="U7" s="592"/>
      <c r="V7" s="592"/>
      <c r="W7" s="592"/>
      <c r="X7" s="592"/>
      <c r="Y7" s="593"/>
      <c r="Z7" s="594">
        <v>0</v>
      </c>
      <c r="AA7" s="594"/>
      <c r="AB7" s="594"/>
      <c r="AC7" s="594"/>
      <c r="AD7" s="595">
        <v>4065</v>
      </c>
      <c r="AE7" s="595"/>
      <c r="AF7" s="595"/>
      <c r="AG7" s="595"/>
      <c r="AH7" s="595"/>
      <c r="AI7" s="595"/>
      <c r="AJ7" s="595"/>
      <c r="AK7" s="595"/>
      <c r="AL7" s="596">
        <v>0.1</v>
      </c>
      <c r="AM7" s="597"/>
      <c r="AN7" s="597"/>
      <c r="AO7" s="598"/>
      <c r="AP7" s="588" t="s">
        <v>219</v>
      </c>
      <c r="AQ7" s="589"/>
      <c r="AR7" s="589"/>
      <c r="AS7" s="589"/>
      <c r="AT7" s="589"/>
      <c r="AU7" s="589"/>
      <c r="AV7" s="589"/>
      <c r="AW7" s="589"/>
      <c r="AX7" s="589"/>
      <c r="AY7" s="589"/>
      <c r="AZ7" s="589"/>
      <c r="BA7" s="589"/>
      <c r="BB7" s="589"/>
      <c r="BC7" s="589"/>
      <c r="BD7" s="589"/>
      <c r="BE7" s="589"/>
      <c r="BF7" s="590"/>
      <c r="BG7" s="591">
        <v>424234</v>
      </c>
      <c r="BH7" s="592"/>
      <c r="BI7" s="592"/>
      <c r="BJ7" s="592"/>
      <c r="BK7" s="592"/>
      <c r="BL7" s="592"/>
      <c r="BM7" s="592"/>
      <c r="BN7" s="593"/>
      <c r="BO7" s="594">
        <v>36.9</v>
      </c>
      <c r="BP7" s="594"/>
      <c r="BQ7" s="594"/>
      <c r="BR7" s="594"/>
      <c r="BS7" s="595" t="s">
        <v>211</v>
      </c>
      <c r="BT7" s="595"/>
      <c r="BU7" s="595"/>
      <c r="BV7" s="595"/>
      <c r="BW7" s="595"/>
      <c r="BX7" s="595"/>
      <c r="BY7" s="595"/>
      <c r="BZ7" s="595"/>
      <c r="CA7" s="595"/>
      <c r="CB7" s="599"/>
      <c r="CD7" s="605" t="s">
        <v>220</v>
      </c>
      <c r="CE7" s="606"/>
      <c r="CF7" s="606"/>
      <c r="CG7" s="606"/>
      <c r="CH7" s="606"/>
      <c r="CI7" s="606"/>
      <c r="CJ7" s="606"/>
      <c r="CK7" s="606"/>
      <c r="CL7" s="606"/>
      <c r="CM7" s="606"/>
      <c r="CN7" s="606"/>
      <c r="CO7" s="606"/>
      <c r="CP7" s="606"/>
      <c r="CQ7" s="607"/>
      <c r="CR7" s="591">
        <v>2293162</v>
      </c>
      <c r="CS7" s="592"/>
      <c r="CT7" s="592"/>
      <c r="CU7" s="592"/>
      <c r="CV7" s="592"/>
      <c r="CW7" s="592"/>
      <c r="CX7" s="592"/>
      <c r="CY7" s="593"/>
      <c r="CZ7" s="594">
        <v>21.2</v>
      </c>
      <c r="DA7" s="594"/>
      <c r="DB7" s="594"/>
      <c r="DC7" s="594"/>
      <c r="DD7" s="600">
        <v>1407</v>
      </c>
      <c r="DE7" s="592"/>
      <c r="DF7" s="592"/>
      <c r="DG7" s="592"/>
      <c r="DH7" s="592"/>
      <c r="DI7" s="592"/>
      <c r="DJ7" s="592"/>
      <c r="DK7" s="592"/>
      <c r="DL7" s="592"/>
      <c r="DM7" s="592"/>
      <c r="DN7" s="592"/>
      <c r="DO7" s="592"/>
      <c r="DP7" s="593"/>
      <c r="DQ7" s="600">
        <v>1835377</v>
      </c>
      <c r="DR7" s="592"/>
      <c r="DS7" s="592"/>
      <c r="DT7" s="592"/>
      <c r="DU7" s="592"/>
      <c r="DV7" s="592"/>
      <c r="DW7" s="592"/>
      <c r="DX7" s="592"/>
      <c r="DY7" s="592"/>
      <c r="DZ7" s="592"/>
      <c r="EA7" s="592"/>
      <c r="EB7" s="592"/>
      <c r="EC7" s="601"/>
    </row>
    <row r="8" spans="2:143" ht="11.25" customHeight="1">
      <c r="B8" s="588" t="s">
        <v>221</v>
      </c>
      <c r="C8" s="589"/>
      <c r="D8" s="589"/>
      <c r="E8" s="589"/>
      <c r="F8" s="589"/>
      <c r="G8" s="589"/>
      <c r="H8" s="589"/>
      <c r="I8" s="589"/>
      <c r="J8" s="589"/>
      <c r="K8" s="589"/>
      <c r="L8" s="589"/>
      <c r="M8" s="589"/>
      <c r="N8" s="589"/>
      <c r="O8" s="589"/>
      <c r="P8" s="589"/>
      <c r="Q8" s="590"/>
      <c r="R8" s="591">
        <v>5967</v>
      </c>
      <c r="S8" s="592"/>
      <c r="T8" s="592"/>
      <c r="U8" s="592"/>
      <c r="V8" s="592"/>
      <c r="W8" s="592"/>
      <c r="X8" s="592"/>
      <c r="Y8" s="593"/>
      <c r="Z8" s="594">
        <v>0.1</v>
      </c>
      <c r="AA8" s="594"/>
      <c r="AB8" s="594"/>
      <c r="AC8" s="594"/>
      <c r="AD8" s="595">
        <v>5967</v>
      </c>
      <c r="AE8" s="595"/>
      <c r="AF8" s="595"/>
      <c r="AG8" s="595"/>
      <c r="AH8" s="595"/>
      <c r="AI8" s="595"/>
      <c r="AJ8" s="595"/>
      <c r="AK8" s="595"/>
      <c r="AL8" s="596">
        <v>0.1</v>
      </c>
      <c r="AM8" s="597"/>
      <c r="AN8" s="597"/>
      <c r="AO8" s="598"/>
      <c r="AP8" s="588" t="s">
        <v>222</v>
      </c>
      <c r="AQ8" s="589"/>
      <c r="AR8" s="589"/>
      <c r="AS8" s="589"/>
      <c r="AT8" s="589"/>
      <c r="AU8" s="589"/>
      <c r="AV8" s="589"/>
      <c r="AW8" s="589"/>
      <c r="AX8" s="589"/>
      <c r="AY8" s="589"/>
      <c r="AZ8" s="589"/>
      <c r="BA8" s="589"/>
      <c r="BB8" s="589"/>
      <c r="BC8" s="589"/>
      <c r="BD8" s="589"/>
      <c r="BE8" s="589"/>
      <c r="BF8" s="590"/>
      <c r="BG8" s="591">
        <v>13304</v>
      </c>
      <c r="BH8" s="592"/>
      <c r="BI8" s="592"/>
      <c r="BJ8" s="592"/>
      <c r="BK8" s="592"/>
      <c r="BL8" s="592"/>
      <c r="BM8" s="592"/>
      <c r="BN8" s="593"/>
      <c r="BO8" s="594">
        <v>1.2</v>
      </c>
      <c r="BP8" s="594"/>
      <c r="BQ8" s="594"/>
      <c r="BR8" s="594"/>
      <c r="BS8" s="600" t="s">
        <v>113</v>
      </c>
      <c r="BT8" s="592"/>
      <c r="BU8" s="592"/>
      <c r="BV8" s="592"/>
      <c r="BW8" s="592"/>
      <c r="BX8" s="592"/>
      <c r="BY8" s="592"/>
      <c r="BZ8" s="592"/>
      <c r="CA8" s="592"/>
      <c r="CB8" s="601"/>
      <c r="CD8" s="605" t="s">
        <v>223</v>
      </c>
      <c r="CE8" s="606"/>
      <c r="CF8" s="606"/>
      <c r="CG8" s="606"/>
      <c r="CH8" s="606"/>
      <c r="CI8" s="606"/>
      <c r="CJ8" s="606"/>
      <c r="CK8" s="606"/>
      <c r="CL8" s="606"/>
      <c r="CM8" s="606"/>
      <c r="CN8" s="606"/>
      <c r="CO8" s="606"/>
      <c r="CP8" s="606"/>
      <c r="CQ8" s="607"/>
      <c r="CR8" s="591">
        <v>1592106</v>
      </c>
      <c r="CS8" s="592"/>
      <c r="CT8" s="592"/>
      <c r="CU8" s="592"/>
      <c r="CV8" s="592"/>
      <c r="CW8" s="592"/>
      <c r="CX8" s="592"/>
      <c r="CY8" s="593"/>
      <c r="CZ8" s="594">
        <v>14.7</v>
      </c>
      <c r="DA8" s="594"/>
      <c r="DB8" s="594"/>
      <c r="DC8" s="594"/>
      <c r="DD8" s="600" t="s">
        <v>211</v>
      </c>
      <c r="DE8" s="592"/>
      <c r="DF8" s="592"/>
      <c r="DG8" s="592"/>
      <c r="DH8" s="592"/>
      <c r="DI8" s="592"/>
      <c r="DJ8" s="592"/>
      <c r="DK8" s="592"/>
      <c r="DL8" s="592"/>
      <c r="DM8" s="592"/>
      <c r="DN8" s="592"/>
      <c r="DO8" s="592"/>
      <c r="DP8" s="593"/>
      <c r="DQ8" s="600">
        <v>985220</v>
      </c>
      <c r="DR8" s="592"/>
      <c r="DS8" s="592"/>
      <c r="DT8" s="592"/>
      <c r="DU8" s="592"/>
      <c r="DV8" s="592"/>
      <c r="DW8" s="592"/>
      <c r="DX8" s="592"/>
      <c r="DY8" s="592"/>
      <c r="DZ8" s="592"/>
      <c r="EA8" s="592"/>
      <c r="EB8" s="592"/>
      <c r="EC8" s="601"/>
    </row>
    <row r="9" spans="2:143" ht="11.25" customHeight="1">
      <c r="B9" s="588" t="s">
        <v>224</v>
      </c>
      <c r="C9" s="589"/>
      <c r="D9" s="589"/>
      <c r="E9" s="589"/>
      <c r="F9" s="589"/>
      <c r="G9" s="589"/>
      <c r="H9" s="589"/>
      <c r="I9" s="589"/>
      <c r="J9" s="589"/>
      <c r="K9" s="589"/>
      <c r="L9" s="589"/>
      <c r="M9" s="589"/>
      <c r="N9" s="589"/>
      <c r="O9" s="589"/>
      <c r="P9" s="589"/>
      <c r="Q9" s="590"/>
      <c r="R9" s="591">
        <v>7740</v>
      </c>
      <c r="S9" s="592"/>
      <c r="T9" s="592"/>
      <c r="U9" s="592"/>
      <c r="V9" s="592"/>
      <c r="W9" s="592"/>
      <c r="X9" s="592"/>
      <c r="Y9" s="593"/>
      <c r="Z9" s="594">
        <v>0.1</v>
      </c>
      <c r="AA9" s="594"/>
      <c r="AB9" s="594"/>
      <c r="AC9" s="594"/>
      <c r="AD9" s="595">
        <v>7740</v>
      </c>
      <c r="AE9" s="595"/>
      <c r="AF9" s="595"/>
      <c r="AG9" s="595"/>
      <c r="AH9" s="595"/>
      <c r="AI9" s="595"/>
      <c r="AJ9" s="595"/>
      <c r="AK9" s="595"/>
      <c r="AL9" s="596">
        <v>0.1</v>
      </c>
      <c r="AM9" s="597"/>
      <c r="AN9" s="597"/>
      <c r="AO9" s="598"/>
      <c r="AP9" s="588" t="s">
        <v>225</v>
      </c>
      <c r="AQ9" s="589"/>
      <c r="AR9" s="589"/>
      <c r="AS9" s="589"/>
      <c r="AT9" s="589"/>
      <c r="AU9" s="589"/>
      <c r="AV9" s="589"/>
      <c r="AW9" s="589"/>
      <c r="AX9" s="589"/>
      <c r="AY9" s="589"/>
      <c r="AZ9" s="589"/>
      <c r="BA9" s="589"/>
      <c r="BB9" s="589"/>
      <c r="BC9" s="589"/>
      <c r="BD9" s="589"/>
      <c r="BE9" s="589"/>
      <c r="BF9" s="590"/>
      <c r="BG9" s="591">
        <v>342734</v>
      </c>
      <c r="BH9" s="592"/>
      <c r="BI9" s="592"/>
      <c r="BJ9" s="592"/>
      <c r="BK9" s="592"/>
      <c r="BL9" s="592"/>
      <c r="BM9" s="592"/>
      <c r="BN9" s="593"/>
      <c r="BO9" s="594">
        <v>29.8</v>
      </c>
      <c r="BP9" s="594"/>
      <c r="BQ9" s="594"/>
      <c r="BR9" s="594"/>
      <c r="BS9" s="600" t="s">
        <v>113</v>
      </c>
      <c r="BT9" s="592"/>
      <c r="BU9" s="592"/>
      <c r="BV9" s="592"/>
      <c r="BW9" s="592"/>
      <c r="BX9" s="592"/>
      <c r="BY9" s="592"/>
      <c r="BZ9" s="592"/>
      <c r="CA9" s="592"/>
      <c r="CB9" s="601"/>
      <c r="CD9" s="605" t="s">
        <v>226</v>
      </c>
      <c r="CE9" s="606"/>
      <c r="CF9" s="606"/>
      <c r="CG9" s="606"/>
      <c r="CH9" s="606"/>
      <c r="CI9" s="606"/>
      <c r="CJ9" s="606"/>
      <c r="CK9" s="606"/>
      <c r="CL9" s="606"/>
      <c r="CM9" s="606"/>
      <c r="CN9" s="606"/>
      <c r="CO9" s="606"/>
      <c r="CP9" s="606"/>
      <c r="CQ9" s="607"/>
      <c r="CR9" s="591">
        <v>1076338</v>
      </c>
      <c r="CS9" s="592"/>
      <c r="CT9" s="592"/>
      <c r="CU9" s="592"/>
      <c r="CV9" s="592"/>
      <c r="CW9" s="592"/>
      <c r="CX9" s="592"/>
      <c r="CY9" s="593"/>
      <c r="CZ9" s="594">
        <v>10</v>
      </c>
      <c r="DA9" s="594"/>
      <c r="DB9" s="594"/>
      <c r="DC9" s="594"/>
      <c r="DD9" s="600">
        <v>92300</v>
      </c>
      <c r="DE9" s="592"/>
      <c r="DF9" s="592"/>
      <c r="DG9" s="592"/>
      <c r="DH9" s="592"/>
      <c r="DI9" s="592"/>
      <c r="DJ9" s="592"/>
      <c r="DK9" s="592"/>
      <c r="DL9" s="592"/>
      <c r="DM9" s="592"/>
      <c r="DN9" s="592"/>
      <c r="DO9" s="592"/>
      <c r="DP9" s="593"/>
      <c r="DQ9" s="600">
        <v>874736</v>
      </c>
      <c r="DR9" s="592"/>
      <c r="DS9" s="592"/>
      <c r="DT9" s="592"/>
      <c r="DU9" s="592"/>
      <c r="DV9" s="592"/>
      <c r="DW9" s="592"/>
      <c r="DX9" s="592"/>
      <c r="DY9" s="592"/>
      <c r="DZ9" s="592"/>
      <c r="EA9" s="592"/>
      <c r="EB9" s="592"/>
      <c r="EC9" s="601"/>
    </row>
    <row r="10" spans="2:143" ht="11.25" customHeight="1">
      <c r="B10" s="588" t="s">
        <v>227</v>
      </c>
      <c r="C10" s="589"/>
      <c r="D10" s="589"/>
      <c r="E10" s="589"/>
      <c r="F10" s="589"/>
      <c r="G10" s="589"/>
      <c r="H10" s="589"/>
      <c r="I10" s="589"/>
      <c r="J10" s="589"/>
      <c r="K10" s="589"/>
      <c r="L10" s="589"/>
      <c r="M10" s="589"/>
      <c r="N10" s="589"/>
      <c r="O10" s="589"/>
      <c r="P10" s="589"/>
      <c r="Q10" s="590"/>
      <c r="R10" s="591">
        <v>80243</v>
      </c>
      <c r="S10" s="592"/>
      <c r="T10" s="592"/>
      <c r="U10" s="592"/>
      <c r="V10" s="592"/>
      <c r="W10" s="592"/>
      <c r="X10" s="592"/>
      <c r="Y10" s="593"/>
      <c r="Z10" s="594">
        <v>0.7</v>
      </c>
      <c r="AA10" s="594"/>
      <c r="AB10" s="594"/>
      <c r="AC10" s="594"/>
      <c r="AD10" s="595">
        <v>80243</v>
      </c>
      <c r="AE10" s="595"/>
      <c r="AF10" s="595"/>
      <c r="AG10" s="595"/>
      <c r="AH10" s="595"/>
      <c r="AI10" s="595"/>
      <c r="AJ10" s="595"/>
      <c r="AK10" s="595"/>
      <c r="AL10" s="596">
        <v>1.4</v>
      </c>
      <c r="AM10" s="597"/>
      <c r="AN10" s="597"/>
      <c r="AO10" s="598"/>
      <c r="AP10" s="588" t="s">
        <v>228</v>
      </c>
      <c r="AQ10" s="589"/>
      <c r="AR10" s="589"/>
      <c r="AS10" s="589"/>
      <c r="AT10" s="589"/>
      <c r="AU10" s="589"/>
      <c r="AV10" s="589"/>
      <c r="AW10" s="589"/>
      <c r="AX10" s="589"/>
      <c r="AY10" s="589"/>
      <c r="AZ10" s="589"/>
      <c r="BA10" s="589"/>
      <c r="BB10" s="589"/>
      <c r="BC10" s="589"/>
      <c r="BD10" s="589"/>
      <c r="BE10" s="589"/>
      <c r="BF10" s="590"/>
      <c r="BG10" s="591">
        <v>17008</v>
      </c>
      <c r="BH10" s="592"/>
      <c r="BI10" s="592"/>
      <c r="BJ10" s="592"/>
      <c r="BK10" s="592"/>
      <c r="BL10" s="592"/>
      <c r="BM10" s="592"/>
      <c r="BN10" s="593"/>
      <c r="BO10" s="594">
        <v>1.5</v>
      </c>
      <c r="BP10" s="594"/>
      <c r="BQ10" s="594"/>
      <c r="BR10" s="594"/>
      <c r="BS10" s="600" t="s">
        <v>113</v>
      </c>
      <c r="BT10" s="592"/>
      <c r="BU10" s="592"/>
      <c r="BV10" s="592"/>
      <c r="BW10" s="592"/>
      <c r="BX10" s="592"/>
      <c r="BY10" s="592"/>
      <c r="BZ10" s="592"/>
      <c r="CA10" s="592"/>
      <c r="CB10" s="601"/>
      <c r="CD10" s="605" t="s">
        <v>229</v>
      </c>
      <c r="CE10" s="606"/>
      <c r="CF10" s="606"/>
      <c r="CG10" s="606"/>
      <c r="CH10" s="606"/>
      <c r="CI10" s="606"/>
      <c r="CJ10" s="606"/>
      <c r="CK10" s="606"/>
      <c r="CL10" s="606"/>
      <c r="CM10" s="606"/>
      <c r="CN10" s="606"/>
      <c r="CO10" s="606"/>
      <c r="CP10" s="606"/>
      <c r="CQ10" s="607"/>
      <c r="CR10" s="591">
        <v>1859</v>
      </c>
      <c r="CS10" s="592"/>
      <c r="CT10" s="592"/>
      <c r="CU10" s="592"/>
      <c r="CV10" s="592"/>
      <c r="CW10" s="592"/>
      <c r="CX10" s="592"/>
      <c r="CY10" s="593"/>
      <c r="CZ10" s="594">
        <v>0</v>
      </c>
      <c r="DA10" s="594"/>
      <c r="DB10" s="594"/>
      <c r="DC10" s="594"/>
      <c r="DD10" s="600" t="s">
        <v>113</v>
      </c>
      <c r="DE10" s="592"/>
      <c r="DF10" s="592"/>
      <c r="DG10" s="592"/>
      <c r="DH10" s="592"/>
      <c r="DI10" s="592"/>
      <c r="DJ10" s="592"/>
      <c r="DK10" s="592"/>
      <c r="DL10" s="592"/>
      <c r="DM10" s="592"/>
      <c r="DN10" s="592"/>
      <c r="DO10" s="592"/>
      <c r="DP10" s="593"/>
      <c r="DQ10" s="600" t="s">
        <v>113</v>
      </c>
      <c r="DR10" s="592"/>
      <c r="DS10" s="592"/>
      <c r="DT10" s="592"/>
      <c r="DU10" s="592"/>
      <c r="DV10" s="592"/>
      <c r="DW10" s="592"/>
      <c r="DX10" s="592"/>
      <c r="DY10" s="592"/>
      <c r="DZ10" s="592"/>
      <c r="EA10" s="592"/>
      <c r="EB10" s="592"/>
      <c r="EC10" s="601"/>
    </row>
    <row r="11" spans="2:143" ht="11.25" customHeight="1">
      <c r="B11" s="588" t="s">
        <v>230</v>
      </c>
      <c r="C11" s="589"/>
      <c r="D11" s="589"/>
      <c r="E11" s="589"/>
      <c r="F11" s="589"/>
      <c r="G11" s="589"/>
      <c r="H11" s="589"/>
      <c r="I11" s="589"/>
      <c r="J11" s="589"/>
      <c r="K11" s="589"/>
      <c r="L11" s="589"/>
      <c r="M11" s="589"/>
      <c r="N11" s="589"/>
      <c r="O11" s="589"/>
      <c r="P11" s="589"/>
      <c r="Q11" s="590"/>
      <c r="R11" s="591">
        <v>11256</v>
      </c>
      <c r="S11" s="592"/>
      <c r="T11" s="592"/>
      <c r="U11" s="592"/>
      <c r="V11" s="592"/>
      <c r="W11" s="592"/>
      <c r="X11" s="592"/>
      <c r="Y11" s="593"/>
      <c r="Z11" s="594">
        <v>0.1</v>
      </c>
      <c r="AA11" s="594"/>
      <c r="AB11" s="594"/>
      <c r="AC11" s="594"/>
      <c r="AD11" s="595">
        <v>11256</v>
      </c>
      <c r="AE11" s="595"/>
      <c r="AF11" s="595"/>
      <c r="AG11" s="595"/>
      <c r="AH11" s="595"/>
      <c r="AI11" s="595"/>
      <c r="AJ11" s="595"/>
      <c r="AK11" s="595"/>
      <c r="AL11" s="596">
        <v>0.2</v>
      </c>
      <c r="AM11" s="597"/>
      <c r="AN11" s="597"/>
      <c r="AO11" s="598"/>
      <c r="AP11" s="588" t="s">
        <v>231</v>
      </c>
      <c r="AQ11" s="589"/>
      <c r="AR11" s="589"/>
      <c r="AS11" s="589"/>
      <c r="AT11" s="589"/>
      <c r="AU11" s="589"/>
      <c r="AV11" s="589"/>
      <c r="AW11" s="589"/>
      <c r="AX11" s="589"/>
      <c r="AY11" s="589"/>
      <c r="AZ11" s="589"/>
      <c r="BA11" s="589"/>
      <c r="BB11" s="589"/>
      <c r="BC11" s="589"/>
      <c r="BD11" s="589"/>
      <c r="BE11" s="589"/>
      <c r="BF11" s="590"/>
      <c r="BG11" s="591">
        <v>51188</v>
      </c>
      <c r="BH11" s="592"/>
      <c r="BI11" s="592"/>
      <c r="BJ11" s="592"/>
      <c r="BK11" s="592"/>
      <c r="BL11" s="592"/>
      <c r="BM11" s="592"/>
      <c r="BN11" s="593"/>
      <c r="BO11" s="594">
        <v>4.4000000000000004</v>
      </c>
      <c r="BP11" s="594"/>
      <c r="BQ11" s="594"/>
      <c r="BR11" s="594"/>
      <c r="BS11" s="600" t="s">
        <v>113</v>
      </c>
      <c r="BT11" s="592"/>
      <c r="BU11" s="592"/>
      <c r="BV11" s="592"/>
      <c r="BW11" s="592"/>
      <c r="BX11" s="592"/>
      <c r="BY11" s="592"/>
      <c r="BZ11" s="592"/>
      <c r="CA11" s="592"/>
      <c r="CB11" s="601"/>
      <c r="CD11" s="605" t="s">
        <v>232</v>
      </c>
      <c r="CE11" s="606"/>
      <c r="CF11" s="606"/>
      <c r="CG11" s="606"/>
      <c r="CH11" s="606"/>
      <c r="CI11" s="606"/>
      <c r="CJ11" s="606"/>
      <c r="CK11" s="606"/>
      <c r="CL11" s="606"/>
      <c r="CM11" s="606"/>
      <c r="CN11" s="606"/>
      <c r="CO11" s="606"/>
      <c r="CP11" s="606"/>
      <c r="CQ11" s="607"/>
      <c r="CR11" s="591">
        <v>877915</v>
      </c>
      <c r="CS11" s="592"/>
      <c r="CT11" s="592"/>
      <c r="CU11" s="592"/>
      <c r="CV11" s="592"/>
      <c r="CW11" s="592"/>
      <c r="CX11" s="592"/>
      <c r="CY11" s="593"/>
      <c r="CZ11" s="594">
        <v>8.1</v>
      </c>
      <c r="DA11" s="594"/>
      <c r="DB11" s="594"/>
      <c r="DC11" s="594"/>
      <c r="DD11" s="600">
        <v>501789</v>
      </c>
      <c r="DE11" s="592"/>
      <c r="DF11" s="592"/>
      <c r="DG11" s="592"/>
      <c r="DH11" s="592"/>
      <c r="DI11" s="592"/>
      <c r="DJ11" s="592"/>
      <c r="DK11" s="592"/>
      <c r="DL11" s="592"/>
      <c r="DM11" s="592"/>
      <c r="DN11" s="592"/>
      <c r="DO11" s="592"/>
      <c r="DP11" s="593"/>
      <c r="DQ11" s="600">
        <v>373462</v>
      </c>
      <c r="DR11" s="592"/>
      <c r="DS11" s="592"/>
      <c r="DT11" s="592"/>
      <c r="DU11" s="592"/>
      <c r="DV11" s="592"/>
      <c r="DW11" s="592"/>
      <c r="DX11" s="592"/>
      <c r="DY11" s="592"/>
      <c r="DZ11" s="592"/>
      <c r="EA11" s="592"/>
      <c r="EB11" s="592"/>
      <c r="EC11" s="601"/>
    </row>
    <row r="12" spans="2:143" ht="11.25" customHeight="1">
      <c r="B12" s="588" t="s">
        <v>233</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234</v>
      </c>
      <c r="AQ12" s="589"/>
      <c r="AR12" s="589"/>
      <c r="AS12" s="589"/>
      <c r="AT12" s="589"/>
      <c r="AU12" s="589"/>
      <c r="AV12" s="589"/>
      <c r="AW12" s="589"/>
      <c r="AX12" s="589"/>
      <c r="AY12" s="589"/>
      <c r="AZ12" s="589"/>
      <c r="BA12" s="589"/>
      <c r="BB12" s="589"/>
      <c r="BC12" s="589"/>
      <c r="BD12" s="589"/>
      <c r="BE12" s="589"/>
      <c r="BF12" s="590"/>
      <c r="BG12" s="591">
        <v>636854</v>
      </c>
      <c r="BH12" s="592"/>
      <c r="BI12" s="592"/>
      <c r="BJ12" s="592"/>
      <c r="BK12" s="592"/>
      <c r="BL12" s="592"/>
      <c r="BM12" s="592"/>
      <c r="BN12" s="593"/>
      <c r="BO12" s="594">
        <v>55.3</v>
      </c>
      <c r="BP12" s="594"/>
      <c r="BQ12" s="594"/>
      <c r="BR12" s="594"/>
      <c r="BS12" s="600" t="s">
        <v>113</v>
      </c>
      <c r="BT12" s="592"/>
      <c r="BU12" s="592"/>
      <c r="BV12" s="592"/>
      <c r="BW12" s="592"/>
      <c r="BX12" s="592"/>
      <c r="BY12" s="592"/>
      <c r="BZ12" s="592"/>
      <c r="CA12" s="592"/>
      <c r="CB12" s="601"/>
      <c r="CD12" s="605" t="s">
        <v>235</v>
      </c>
      <c r="CE12" s="606"/>
      <c r="CF12" s="606"/>
      <c r="CG12" s="606"/>
      <c r="CH12" s="606"/>
      <c r="CI12" s="606"/>
      <c r="CJ12" s="606"/>
      <c r="CK12" s="606"/>
      <c r="CL12" s="606"/>
      <c r="CM12" s="606"/>
      <c r="CN12" s="606"/>
      <c r="CO12" s="606"/>
      <c r="CP12" s="606"/>
      <c r="CQ12" s="607"/>
      <c r="CR12" s="591">
        <v>238987</v>
      </c>
      <c r="CS12" s="592"/>
      <c r="CT12" s="592"/>
      <c r="CU12" s="592"/>
      <c r="CV12" s="592"/>
      <c r="CW12" s="592"/>
      <c r="CX12" s="592"/>
      <c r="CY12" s="593"/>
      <c r="CZ12" s="594">
        <v>2.2000000000000002</v>
      </c>
      <c r="DA12" s="594"/>
      <c r="DB12" s="594"/>
      <c r="DC12" s="594"/>
      <c r="DD12" s="600">
        <v>50415</v>
      </c>
      <c r="DE12" s="592"/>
      <c r="DF12" s="592"/>
      <c r="DG12" s="592"/>
      <c r="DH12" s="592"/>
      <c r="DI12" s="592"/>
      <c r="DJ12" s="592"/>
      <c r="DK12" s="592"/>
      <c r="DL12" s="592"/>
      <c r="DM12" s="592"/>
      <c r="DN12" s="592"/>
      <c r="DO12" s="592"/>
      <c r="DP12" s="593"/>
      <c r="DQ12" s="600">
        <v>202720</v>
      </c>
      <c r="DR12" s="592"/>
      <c r="DS12" s="592"/>
      <c r="DT12" s="592"/>
      <c r="DU12" s="592"/>
      <c r="DV12" s="592"/>
      <c r="DW12" s="592"/>
      <c r="DX12" s="592"/>
      <c r="DY12" s="592"/>
      <c r="DZ12" s="592"/>
      <c r="EA12" s="592"/>
      <c r="EB12" s="592"/>
      <c r="EC12" s="601"/>
    </row>
    <row r="13" spans="2:143" ht="11.25" customHeight="1">
      <c r="B13" s="588" t="s">
        <v>236</v>
      </c>
      <c r="C13" s="589"/>
      <c r="D13" s="589"/>
      <c r="E13" s="589"/>
      <c r="F13" s="589"/>
      <c r="G13" s="589"/>
      <c r="H13" s="589"/>
      <c r="I13" s="589"/>
      <c r="J13" s="589"/>
      <c r="K13" s="589"/>
      <c r="L13" s="589"/>
      <c r="M13" s="589"/>
      <c r="N13" s="589"/>
      <c r="O13" s="589"/>
      <c r="P13" s="589"/>
      <c r="Q13" s="590"/>
      <c r="R13" s="591">
        <v>26490</v>
      </c>
      <c r="S13" s="592"/>
      <c r="T13" s="592"/>
      <c r="U13" s="592"/>
      <c r="V13" s="592"/>
      <c r="W13" s="592"/>
      <c r="X13" s="592"/>
      <c r="Y13" s="593"/>
      <c r="Z13" s="594">
        <v>0.2</v>
      </c>
      <c r="AA13" s="594"/>
      <c r="AB13" s="594"/>
      <c r="AC13" s="594"/>
      <c r="AD13" s="595">
        <v>26490</v>
      </c>
      <c r="AE13" s="595"/>
      <c r="AF13" s="595"/>
      <c r="AG13" s="595"/>
      <c r="AH13" s="595"/>
      <c r="AI13" s="595"/>
      <c r="AJ13" s="595"/>
      <c r="AK13" s="595"/>
      <c r="AL13" s="596">
        <v>0.4</v>
      </c>
      <c r="AM13" s="597"/>
      <c r="AN13" s="597"/>
      <c r="AO13" s="598"/>
      <c r="AP13" s="588" t="s">
        <v>237</v>
      </c>
      <c r="AQ13" s="589"/>
      <c r="AR13" s="589"/>
      <c r="AS13" s="589"/>
      <c r="AT13" s="589"/>
      <c r="AU13" s="589"/>
      <c r="AV13" s="589"/>
      <c r="AW13" s="589"/>
      <c r="AX13" s="589"/>
      <c r="AY13" s="589"/>
      <c r="AZ13" s="589"/>
      <c r="BA13" s="589"/>
      <c r="BB13" s="589"/>
      <c r="BC13" s="589"/>
      <c r="BD13" s="589"/>
      <c r="BE13" s="589"/>
      <c r="BF13" s="590"/>
      <c r="BG13" s="591">
        <v>635728</v>
      </c>
      <c r="BH13" s="592"/>
      <c r="BI13" s="592"/>
      <c r="BJ13" s="592"/>
      <c r="BK13" s="592"/>
      <c r="BL13" s="592"/>
      <c r="BM13" s="592"/>
      <c r="BN13" s="593"/>
      <c r="BO13" s="594">
        <v>55.2</v>
      </c>
      <c r="BP13" s="594"/>
      <c r="BQ13" s="594"/>
      <c r="BR13" s="594"/>
      <c r="BS13" s="600" t="s">
        <v>113</v>
      </c>
      <c r="BT13" s="592"/>
      <c r="BU13" s="592"/>
      <c r="BV13" s="592"/>
      <c r="BW13" s="592"/>
      <c r="BX13" s="592"/>
      <c r="BY13" s="592"/>
      <c r="BZ13" s="592"/>
      <c r="CA13" s="592"/>
      <c r="CB13" s="601"/>
      <c r="CD13" s="605" t="s">
        <v>238</v>
      </c>
      <c r="CE13" s="606"/>
      <c r="CF13" s="606"/>
      <c r="CG13" s="606"/>
      <c r="CH13" s="606"/>
      <c r="CI13" s="606"/>
      <c r="CJ13" s="606"/>
      <c r="CK13" s="606"/>
      <c r="CL13" s="606"/>
      <c r="CM13" s="606"/>
      <c r="CN13" s="606"/>
      <c r="CO13" s="606"/>
      <c r="CP13" s="606"/>
      <c r="CQ13" s="607"/>
      <c r="CR13" s="591">
        <v>1075414</v>
      </c>
      <c r="CS13" s="592"/>
      <c r="CT13" s="592"/>
      <c r="CU13" s="592"/>
      <c r="CV13" s="592"/>
      <c r="CW13" s="592"/>
      <c r="CX13" s="592"/>
      <c r="CY13" s="593"/>
      <c r="CZ13" s="594">
        <v>10</v>
      </c>
      <c r="DA13" s="594"/>
      <c r="DB13" s="594"/>
      <c r="DC13" s="594"/>
      <c r="DD13" s="600">
        <v>986488</v>
      </c>
      <c r="DE13" s="592"/>
      <c r="DF13" s="592"/>
      <c r="DG13" s="592"/>
      <c r="DH13" s="592"/>
      <c r="DI13" s="592"/>
      <c r="DJ13" s="592"/>
      <c r="DK13" s="592"/>
      <c r="DL13" s="592"/>
      <c r="DM13" s="592"/>
      <c r="DN13" s="592"/>
      <c r="DO13" s="592"/>
      <c r="DP13" s="593"/>
      <c r="DQ13" s="600">
        <v>242472</v>
      </c>
      <c r="DR13" s="592"/>
      <c r="DS13" s="592"/>
      <c r="DT13" s="592"/>
      <c r="DU13" s="592"/>
      <c r="DV13" s="592"/>
      <c r="DW13" s="592"/>
      <c r="DX13" s="592"/>
      <c r="DY13" s="592"/>
      <c r="DZ13" s="592"/>
      <c r="EA13" s="592"/>
      <c r="EB13" s="592"/>
      <c r="EC13" s="601"/>
    </row>
    <row r="14" spans="2:143" ht="11.25" customHeight="1">
      <c r="B14" s="588" t="s">
        <v>239</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240</v>
      </c>
      <c r="AQ14" s="589"/>
      <c r="AR14" s="589"/>
      <c r="AS14" s="589"/>
      <c r="AT14" s="589"/>
      <c r="AU14" s="589"/>
      <c r="AV14" s="589"/>
      <c r="AW14" s="589"/>
      <c r="AX14" s="589"/>
      <c r="AY14" s="589"/>
      <c r="AZ14" s="589"/>
      <c r="BA14" s="589"/>
      <c r="BB14" s="589"/>
      <c r="BC14" s="589"/>
      <c r="BD14" s="589"/>
      <c r="BE14" s="589"/>
      <c r="BF14" s="590"/>
      <c r="BG14" s="591">
        <v>33137</v>
      </c>
      <c r="BH14" s="592"/>
      <c r="BI14" s="592"/>
      <c r="BJ14" s="592"/>
      <c r="BK14" s="592"/>
      <c r="BL14" s="592"/>
      <c r="BM14" s="592"/>
      <c r="BN14" s="593"/>
      <c r="BO14" s="594">
        <v>2.9</v>
      </c>
      <c r="BP14" s="594"/>
      <c r="BQ14" s="594"/>
      <c r="BR14" s="594"/>
      <c r="BS14" s="600" t="s">
        <v>113</v>
      </c>
      <c r="BT14" s="592"/>
      <c r="BU14" s="592"/>
      <c r="BV14" s="592"/>
      <c r="BW14" s="592"/>
      <c r="BX14" s="592"/>
      <c r="BY14" s="592"/>
      <c r="BZ14" s="592"/>
      <c r="CA14" s="592"/>
      <c r="CB14" s="601"/>
      <c r="CD14" s="605" t="s">
        <v>241</v>
      </c>
      <c r="CE14" s="606"/>
      <c r="CF14" s="606"/>
      <c r="CG14" s="606"/>
      <c r="CH14" s="606"/>
      <c r="CI14" s="606"/>
      <c r="CJ14" s="606"/>
      <c r="CK14" s="606"/>
      <c r="CL14" s="606"/>
      <c r="CM14" s="606"/>
      <c r="CN14" s="606"/>
      <c r="CO14" s="606"/>
      <c r="CP14" s="606"/>
      <c r="CQ14" s="607"/>
      <c r="CR14" s="591">
        <v>281776</v>
      </c>
      <c r="CS14" s="592"/>
      <c r="CT14" s="592"/>
      <c r="CU14" s="592"/>
      <c r="CV14" s="592"/>
      <c r="CW14" s="592"/>
      <c r="CX14" s="592"/>
      <c r="CY14" s="593"/>
      <c r="CZ14" s="594">
        <v>2.6</v>
      </c>
      <c r="DA14" s="594"/>
      <c r="DB14" s="594"/>
      <c r="DC14" s="594"/>
      <c r="DD14" s="600">
        <v>10379</v>
      </c>
      <c r="DE14" s="592"/>
      <c r="DF14" s="592"/>
      <c r="DG14" s="592"/>
      <c r="DH14" s="592"/>
      <c r="DI14" s="592"/>
      <c r="DJ14" s="592"/>
      <c r="DK14" s="592"/>
      <c r="DL14" s="592"/>
      <c r="DM14" s="592"/>
      <c r="DN14" s="592"/>
      <c r="DO14" s="592"/>
      <c r="DP14" s="593"/>
      <c r="DQ14" s="600">
        <v>250618</v>
      </c>
      <c r="DR14" s="592"/>
      <c r="DS14" s="592"/>
      <c r="DT14" s="592"/>
      <c r="DU14" s="592"/>
      <c r="DV14" s="592"/>
      <c r="DW14" s="592"/>
      <c r="DX14" s="592"/>
      <c r="DY14" s="592"/>
      <c r="DZ14" s="592"/>
      <c r="EA14" s="592"/>
      <c r="EB14" s="592"/>
      <c r="EC14" s="601"/>
    </row>
    <row r="15" spans="2:143" ht="11.25" customHeight="1">
      <c r="B15" s="588" t="s">
        <v>242</v>
      </c>
      <c r="C15" s="589"/>
      <c r="D15" s="589"/>
      <c r="E15" s="589"/>
      <c r="F15" s="589"/>
      <c r="G15" s="589"/>
      <c r="H15" s="589"/>
      <c r="I15" s="589"/>
      <c r="J15" s="589"/>
      <c r="K15" s="589"/>
      <c r="L15" s="589"/>
      <c r="M15" s="589"/>
      <c r="N15" s="589"/>
      <c r="O15" s="589"/>
      <c r="P15" s="589"/>
      <c r="Q15" s="590"/>
      <c r="R15" s="591">
        <v>3241</v>
      </c>
      <c r="S15" s="592"/>
      <c r="T15" s="592"/>
      <c r="U15" s="592"/>
      <c r="V15" s="592"/>
      <c r="W15" s="592"/>
      <c r="X15" s="592"/>
      <c r="Y15" s="593"/>
      <c r="Z15" s="594">
        <v>0</v>
      </c>
      <c r="AA15" s="594"/>
      <c r="AB15" s="594"/>
      <c r="AC15" s="594"/>
      <c r="AD15" s="595">
        <v>3241</v>
      </c>
      <c r="AE15" s="595"/>
      <c r="AF15" s="595"/>
      <c r="AG15" s="595"/>
      <c r="AH15" s="595"/>
      <c r="AI15" s="595"/>
      <c r="AJ15" s="595"/>
      <c r="AK15" s="595"/>
      <c r="AL15" s="596">
        <v>0.1</v>
      </c>
      <c r="AM15" s="597"/>
      <c r="AN15" s="597"/>
      <c r="AO15" s="598"/>
      <c r="AP15" s="588" t="s">
        <v>243</v>
      </c>
      <c r="AQ15" s="589"/>
      <c r="AR15" s="589"/>
      <c r="AS15" s="589"/>
      <c r="AT15" s="589"/>
      <c r="AU15" s="589"/>
      <c r="AV15" s="589"/>
      <c r="AW15" s="589"/>
      <c r="AX15" s="589"/>
      <c r="AY15" s="589"/>
      <c r="AZ15" s="589"/>
      <c r="BA15" s="589"/>
      <c r="BB15" s="589"/>
      <c r="BC15" s="589"/>
      <c r="BD15" s="589"/>
      <c r="BE15" s="589"/>
      <c r="BF15" s="590"/>
      <c r="BG15" s="591">
        <v>51479</v>
      </c>
      <c r="BH15" s="592"/>
      <c r="BI15" s="592"/>
      <c r="BJ15" s="592"/>
      <c r="BK15" s="592"/>
      <c r="BL15" s="592"/>
      <c r="BM15" s="592"/>
      <c r="BN15" s="593"/>
      <c r="BO15" s="594">
        <v>4.5</v>
      </c>
      <c r="BP15" s="594"/>
      <c r="BQ15" s="594"/>
      <c r="BR15" s="594"/>
      <c r="BS15" s="600" t="s">
        <v>113</v>
      </c>
      <c r="BT15" s="592"/>
      <c r="BU15" s="592"/>
      <c r="BV15" s="592"/>
      <c r="BW15" s="592"/>
      <c r="BX15" s="592"/>
      <c r="BY15" s="592"/>
      <c r="BZ15" s="592"/>
      <c r="CA15" s="592"/>
      <c r="CB15" s="601"/>
      <c r="CD15" s="605" t="s">
        <v>244</v>
      </c>
      <c r="CE15" s="606"/>
      <c r="CF15" s="606"/>
      <c r="CG15" s="606"/>
      <c r="CH15" s="606"/>
      <c r="CI15" s="606"/>
      <c r="CJ15" s="606"/>
      <c r="CK15" s="606"/>
      <c r="CL15" s="606"/>
      <c r="CM15" s="606"/>
      <c r="CN15" s="606"/>
      <c r="CO15" s="606"/>
      <c r="CP15" s="606"/>
      <c r="CQ15" s="607"/>
      <c r="CR15" s="591">
        <v>641434</v>
      </c>
      <c r="CS15" s="592"/>
      <c r="CT15" s="592"/>
      <c r="CU15" s="592"/>
      <c r="CV15" s="592"/>
      <c r="CW15" s="592"/>
      <c r="CX15" s="592"/>
      <c r="CY15" s="593"/>
      <c r="CZ15" s="594">
        <v>5.9</v>
      </c>
      <c r="DA15" s="594"/>
      <c r="DB15" s="594"/>
      <c r="DC15" s="594"/>
      <c r="DD15" s="600">
        <v>146114</v>
      </c>
      <c r="DE15" s="592"/>
      <c r="DF15" s="592"/>
      <c r="DG15" s="592"/>
      <c r="DH15" s="592"/>
      <c r="DI15" s="592"/>
      <c r="DJ15" s="592"/>
      <c r="DK15" s="592"/>
      <c r="DL15" s="592"/>
      <c r="DM15" s="592"/>
      <c r="DN15" s="592"/>
      <c r="DO15" s="592"/>
      <c r="DP15" s="593"/>
      <c r="DQ15" s="600">
        <v>507483</v>
      </c>
      <c r="DR15" s="592"/>
      <c r="DS15" s="592"/>
      <c r="DT15" s="592"/>
      <c r="DU15" s="592"/>
      <c r="DV15" s="592"/>
      <c r="DW15" s="592"/>
      <c r="DX15" s="592"/>
      <c r="DY15" s="592"/>
      <c r="DZ15" s="592"/>
      <c r="EA15" s="592"/>
      <c r="EB15" s="592"/>
      <c r="EC15" s="601"/>
    </row>
    <row r="16" spans="2:143" ht="11.25" customHeight="1">
      <c r="B16" s="588" t="s">
        <v>245</v>
      </c>
      <c r="C16" s="589"/>
      <c r="D16" s="589"/>
      <c r="E16" s="589"/>
      <c r="F16" s="589"/>
      <c r="G16" s="589"/>
      <c r="H16" s="589"/>
      <c r="I16" s="589"/>
      <c r="J16" s="589"/>
      <c r="K16" s="589"/>
      <c r="L16" s="589"/>
      <c r="M16" s="589"/>
      <c r="N16" s="589"/>
      <c r="O16" s="589"/>
      <c r="P16" s="589"/>
      <c r="Q16" s="590"/>
      <c r="R16" s="591">
        <v>5318189</v>
      </c>
      <c r="S16" s="592"/>
      <c r="T16" s="592"/>
      <c r="U16" s="592"/>
      <c r="V16" s="592"/>
      <c r="W16" s="592"/>
      <c r="X16" s="592"/>
      <c r="Y16" s="593"/>
      <c r="Z16" s="594">
        <v>47.5</v>
      </c>
      <c r="AA16" s="594"/>
      <c r="AB16" s="594"/>
      <c r="AC16" s="594"/>
      <c r="AD16" s="595">
        <v>4504937</v>
      </c>
      <c r="AE16" s="595"/>
      <c r="AF16" s="595"/>
      <c r="AG16" s="595"/>
      <c r="AH16" s="595"/>
      <c r="AI16" s="595"/>
      <c r="AJ16" s="595"/>
      <c r="AK16" s="595"/>
      <c r="AL16" s="596">
        <v>76.3</v>
      </c>
      <c r="AM16" s="597"/>
      <c r="AN16" s="597"/>
      <c r="AO16" s="598"/>
      <c r="AP16" s="588" t="s">
        <v>246</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247</v>
      </c>
      <c r="CE16" s="606"/>
      <c r="CF16" s="606"/>
      <c r="CG16" s="606"/>
      <c r="CH16" s="606"/>
      <c r="CI16" s="606"/>
      <c r="CJ16" s="606"/>
      <c r="CK16" s="606"/>
      <c r="CL16" s="606"/>
      <c r="CM16" s="606"/>
      <c r="CN16" s="606"/>
      <c r="CO16" s="606"/>
      <c r="CP16" s="606"/>
      <c r="CQ16" s="607"/>
      <c r="CR16" s="591">
        <v>665569</v>
      </c>
      <c r="CS16" s="592"/>
      <c r="CT16" s="592"/>
      <c r="CU16" s="592"/>
      <c r="CV16" s="592"/>
      <c r="CW16" s="592"/>
      <c r="CX16" s="592"/>
      <c r="CY16" s="593"/>
      <c r="CZ16" s="594">
        <v>6.2</v>
      </c>
      <c r="DA16" s="594"/>
      <c r="DB16" s="594"/>
      <c r="DC16" s="594"/>
      <c r="DD16" s="600" t="s">
        <v>113</v>
      </c>
      <c r="DE16" s="592"/>
      <c r="DF16" s="592"/>
      <c r="DG16" s="592"/>
      <c r="DH16" s="592"/>
      <c r="DI16" s="592"/>
      <c r="DJ16" s="592"/>
      <c r="DK16" s="592"/>
      <c r="DL16" s="592"/>
      <c r="DM16" s="592"/>
      <c r="DN16" s="592"/>
      <c r="DO16" s="592"/>
      <c r="DP16" s="593"/>
      <c r="DQ16" s="600">
        <v>28499</v>
      </c>
      <c r="DR16" s="592"/>
      <c r="DS16" s="592"/>
      <c r="DT16" s="592"/>
      <c r="DU16" s="592"/>
      <c r="DV16" s="592"/>
      <c r="DW16" s="592"/>
      <c r="DX16" s="592"/>
      <c r="DY16" s="592"/>
      <c r="DZ16" s="592"/>
      <c r="EA16" s="592"/>
      <c r="EB16" s="592"/>
      <c r="EC16" s="601"/>
    </row>
    <row r="17" spans="2:133" ht="11.25" customHeight="1">
      <c r="B17" s="588" t="s">
        <v>248</v>
      </c>
      <c r="C17" s="589"/>
      <c r="D17" s="589"/>
      <c r="E17" s="589"/>
      <c r="F17" s="589"/>
      <c r="G17" s="589"/>
      <c r="H17" s="589"/>
      <c r="I17" s="589"/>
      <c r="J17" s="589"/>
      <c r="K17" s="589"/>
      <c r="L17" s="589"/>
      <c r="M17" s="589"/>
      <c r="N17" s="589"/>
      <c r="O17" s="589"/>
      <c r="P17" s="589"/>
      <c r="Q17" s="590"/>
      <c r="R17" s="591">
        <v>4504937</v>
      </c>
      <c r="S17" s="592"/>
      <c r="T17" s="592"/>
      <c r="U17" s="592"/>
      <c r="V17" s="592"/>
      <c r="W17" s="592"/>
      <c r="X17" s="592"/>
      <c r="Y17" s="593"/>
      <c r="Z17" s="594">
        <v>40.200000000000003</v>
      </c>
      <c r="AA17" s="594"/>
      <c r="AB17" s="594"/>
      <c r="AC17" s="594"/>
      <c r="AD17" s="595">
        <v>4504937</v>
      </c>
      <c r="AE17" s="595"/>
      <c r="AF17" s="595"/>
      <c r="AG17" s="595"/>
      <c r="AH17" s="595"/>
      <c r="AI17" s="595"/>
      <c r="AJ17" s="595"/>
      <c r="AK17" s="595"/>
      <c r="AL17" s="596">
        <v>76.3</v>
      </c>
      <c r="AM17" s="597"/>
      <c r="AN17" s="597"/>
      <c r="AO17" s="598"/>
      <c r="AP17" s="588" t="s">
        <v>249</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250</v>
      </c>
      <c r="CE17" s="606"/>
      <c r="CF17" s="606"/>
      <c r="CG17" s="606"/>
      <c r="CH17" s="606"/>
      <c r="CI17" s="606"/>
      <c r="CJ17" s="606"/>
      <c r="CK17" s="606"/>
      <c r="CL17" s="606"/>
      <c r="CM17" s="606"/>
      <c r="CN17" s="606"/>
      <c r="CO17" s="606"/>
      <c r="CP17" s="606"/>
      <c r="CQ17" s="607"/>
      <c r="CR17" s="591">
        <v>1962079</v>
      </c>
      <c r="CS17" s="592"/>
      <c r="CT17" s="592"/>
      <c r="CU17" s="592"/>
      <c r="CV17" s="592"/>
      <c r="CW17" s="592"/>
      <c r="CX17" s="592"/>
      <c r="CY17" s="593"/>
      <c r="CZ17" s="594">
        <v>18.2</v>
      </c>
      <c r="DA17" s="594"/>
      <c r="DB17" s="594"/>
      <c r="DC17" s="594"/>
      <c r="DD17" s="600" t="s">
        <v>113</v>
      </c>
      <c r="DE17" s="592"/>
      <c r="DF17" s="592"/>
      <c r="DG17" s="592"/>
      <c r="DH17" s="592"/>
      <c r="DI17" s="592"/>
      <c r="DJ17" s="592"/>
      <c r="DK17" s="592"/>
      <c r="DL17" s="592"/>
      <c r="DM17" s="592"/>
      <c r="DN17" s="592"/>
      <c r="DO17" s="592"/>
      <c r="DP17" s="593"/>
      <c r="DQ17" s="600">
        <v>1932060</v>
      </c>
      <c r="DR17" s="592"/>
      <c r="DS17" s="592"/>
      <c r="DT17" s="592"/>
      <c r="DU17" s="592"/>
      <c r="DV17" s="592"/>
      <c r="DW17" s="592"/>
      <c r="DX17" s="592"/>
      <c r="DY17" s="592"/>
      <c r="DZ17" s="592"/>
      <c r="EA17" s="592"/>
      <c r="EB17" s="592"/>
      <c r="EC17" s="601"/>
    </row>
    <row r="18" spans="2:133" ht="11.25" customHeight="1">
      <c r="B18" s="588" t="s">
        <v>251</v>
      </c>
      <c r="C18" s="589"/>
      <c r="D18" s="589"/>
      <c r="E18" s="589"/>
      <c r="F18" s="589"/>
      <c r="G18" s="589"/>
      <c r="H18" s="589"/>
      <c r="I18" s="589"/>
      <c r="J18" s="589"/>
      <c r="K18" s="589"/>
      <c r="L18" s="589"/>
      <c r="M18" s="589"/>
      <c r="N18" s="589"/>
      <c r="O18" s="589"/>
      <c r="P18" s="589"/>
      <c r="Q18" s="590"/>
      <c r="R18" s="591">
        <v>813252</v>
      </c>
      <c r="S18" s="592"/>
      <c r="T18" s="592"/>
      <c r="U18" s="592"/>
      <c r="V18" s="592"/>
      <c r="W18" s="592"/>
      <c r="X18" s="592"/>
      <c r="Y18" s="593"/>
      <c r="Z18" s="594">
        <v>7.3</v>
      </c>
      <c r="AA18" s="594"/>
      <c r="AB18" s="594"/>
      <c r="AC18" s="594"/>
      <c r="AD18" s="595" t="s">
        <v>113</v>
      </c>
      <c r="AE18" s="595"/>
      <c r="AF18" s="595"/>
      <c r="AG18" s="595"/>
      <c r="AH18" s="595"/>
      <c r="AI18" s="595"/>
      <c r="AJ18" s="595"/>
      <c r="AK18" s="595"/>
      <c r="AL18" s="596" t="s">
        <v>113</v>
      </c>
      <c r="AM18" s="597"/>
      <c r="AN18" s="597"/>
      <c r="AO18" s="598"/>
      <c r="AP18" s="588" t="s">
        <v>252</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253</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254</v>
      </c>
      <c r="C19" s="589"/>
      <c r="D19" s="589"/>
      <c r="E19" s="589"/>
      <c r="F19" s="589"/>
      <c r="G19" s="589"/>
      <c r="H19" s="589"/>
      <c r="I19" s="589"/>
      <c r="J19" s="589"/>
      <c r="K19" s="589"/>
      <c r="L19" s="589"/>
      <c r="M19" s="589"/>
      <c r="N19" s="589"/>
      <c r="O19" s="589"/>
      <c r="P19" s="589"/>
      <c r="Q19" s="590"/>
      <c r="R19" s="591" t="s">
        <v>113</v>
      </c>
      <c r="S19" s="592"/>
      <c r="T19" s="592"/>
      <c r="U19" s="592"/>
      <c r="V19" s="592"/>
      <c r="W19" s="592"/>
      <c r="X19" s="592"/>
      <c r="Y19" s="593"/>
      <c r="Z19" s="594" t="s">
        <v>113</v>
      </c>
      <c r="AA19" s="594"/>
      <c r="AB19" s="594"/>
      <c r="AC19" s="594"/>
      <c r="AD19" s="595" t="s">
        <v>113</v>
      </c>
      <c r="AE19" s="595"/>
      <c r="AF19" s="595"/>
      <c r="AG19" s="595"/>
      <c r="AH19" s="595"/>
      <c r="AI19" s="595"/>
      <c r="AJ19" s="595"/>
      <c r="AK19" s="595"/>
      <c r="AL19" s="596" t="s">
        <v>113</v>
      </c>
      <c r="AM19" s="597"/>
      <c r="AN19" s="597"/>
      <c r="AO19" s="598"/>
      <c r="AP19" s="588" t="s">
        <v>255</v>
      </c>
      <c r="AQ19" s="589"/>
      <c r="AR19" s="589"/>
      <c r="AS19" s="589"/>
      <c r="AT19" s="589"/>
      <c r="AU19" s="589"/>
      <c r="AV19" s="589"/>
      <c r="AW19" s="589"/>
      <c r="AX19" s="589"/>
      <c r="AY19" s="589"/>
      <c r="AZ19" s="589"/>
      <c r="BA19" s="589"/>
      <c r="BB19" s="589"/>
      <c r="BC19" s="589"/>
      <c r="BD19" s="589"/>
      <c r="BE19" s="589"/>
      <c r="BF19" s="590"/>
      <c r="BG19" s="591">
        <v>5253</v>
      </c>
      <c r="BH19" s="592"/>
      <c r="BI19" s="592"/>
      <c r="BJ19" s="592"/>
      <c r="BK19" s="592"/>
      <c r="BL19" s="592"/>
      <c r="BM19" s="592"/>
      <c r="BN19" s="593"/>
      <c r="BO19" s="594">
        <v>0.5</v>
      </c>
      <c r="BP19" s="594"/>
      <c r="BQ19" s="594"/>
      <c r="BR19" s="594"/>
      <c r="BS19" s="600" t="s">
        <v>113</v>
      </c>
      <c r="BT19" s="592"/>
      <c r="BU19" s="592"/>
      <c r="BV19" s="592"/>
      <c r="BW19" s="592"/>
      <c r="BX19" s="592"/>
      <c r="BY19" s="592"/>
      <c r="BZ19" s="592"/>
      <c r="CA19" s="592"/>
      <c r="CB19" s="601"/>
      <c r="CD19" s="605" t="s">
        <v>256</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257</v>
      </c>
      <c r="C20" s="589"/>
      <c r="D20" s="589"/>
      <c r="E20" s="589"/>
      <c r="F20" s="589"/>
      <c r="G20" s="589"/>
      <c r="H20" s="589"/>
      <c r="I20" s="589"/>
      <c r="J20" s="589"/>
      <c r="K20" s="589"/>
      <c r="L20" s="589"/>
      <c r="M20" s="589"/>
      <c r="N20" s="589"/>
      <c r="O20" s="589"/>
      <c r="P20" s="589"/>
      <c r="Q20" s="590"/>
      <c r="R20" s="591">
        <v>6705495</v>
      </c>
      <c r="S20" s="592"/>
      <c r="T20" s="592"/>
      <c r="U20" s="592"/>
      <c r="V20" s="592"/>
      <c r="W20" s="592"/>
      <c r="X20" s="592"/>
      <c r="Y20" s="593"/>
      <c r="Z20" s="594">
        <v>59.9</v>
      </c>
      <c r="AA20" s="594"/>
      <c r="AB20" s="594"/>
      <c r="AC20" s="594"/>
      <c r="AD20" s="595">
        <v>5892243</v>
      </c>
      <c r="AE20" s="595"/>
      <c r="AF20" s="595"/>
      <c r="AG20" s="595"/>
      <c r="AH20" s="595"/>
      <c r="AI20" s="595"/>
      <c r="AJ20" s="595"/>
      <c r="AK20" s="595"/>
      <c r="AL20" s="596">
        <v>99.8</v>
      </c>
      <c r="AM20" s="597"/>
      <c r="AN20" s="597"/>
      <c r="AO20" s="598"/>
      <c r="AP20" s="588" t="s">
        <v>258</v>
      </c>
      <c r="AQ20" s="589"/>
      <c r="AR20" s="589"/>
      <c r="AS20" s="589"/>
      <c r="AT20" s="589"/>
      <c r="AU20" s="589"/>
      <c r="AV20" s="589"/>
      <c r="AW20" s="589"/>
      <c r="AX20" s="589"/>
      <c r="AY20" s="589"/>
      <c r="AZ20" s="589"/>
      <c r="BA20" s="589"/>
      <c r="BB20" s="589"/>
      <c r="BC20" s="589"/>
      <c r="BD20" s="589"/>
      <c r="BE20" s="589"/>
      <c r="BF20" s="590"/>
      <c r="BG20" s="591">
        <v>5253</v>
      </c>
      <c r="BH20" s="592"/>
      <c r="BI20" s="592"/>
      <c r="BJ20" s="592"/>
      <c r="BK20" s="592"/>
      <c r="BL20" s="592"/>
      <c r="BM20" s="592"/>
      <c r="BN20" s="593"/>
      <c r="BO20" s="594">
        <v>0.5</v>
      </c>
      <c r="BP20" s="594"/>
      <c r="BQ20" s="594"/>
      <c r="BR20" s="594"/>
      <c r="BS20" s="600" t="s">
        <v>113</v>
      </c>
      <c r="BT20" s="592"/>
      <c r="BU20" s="592"/>
      <c r="BV20" s="592"/>
      <c r="BW20" s="592"/>
      <c r="BX20" s="592"/>
      <c r="BY20" s="592"/>
      <c r="BZ20" s="592"/>
      <c r="CA20" s="592"/>
      <c r="CB20" s="601"/>
      <c r="CD20" s="605" t="s">
        <v>259</v>
      </c>
      <c r="CE20" s="606"/>
      <c r="CF20" s="606"/>
      <c r="CG20" s="606"/>
      <c r="CH20" s="606"/>
      <c r="CI20" s="606"/>
      <c r="CJ20" s="606"/>
      <c r="CK20" s="606"/>
      <c r="CL20" s="606"/>
      <c r="CM20" s="606"/>
      <c r="CN20" s="606"/>
      <c r="CO20" s="606"/>
      <c r="CP20" s="606"/>
      <c r="CQ20" s="607"/>
      <c r="CR20" s="591">
        <v>10806922</v>
      </c>
      <c r="CS20" s="592"/>
      <c r="CT20" s="592"/>
      <c r="CU20" s="592"/>
      <c r="CV20" s="592"/>
      <c r="CW20" s="592"/>
      <c r="CX20" s="592"/>
      <c r="CY20" s="593"/>
      <c r="CZ20" s="594">
        <v>100</v>
      </c>
      <c r="DA20" s="594"/>
      <c r="DB20" s="594"/>
      <c r="DC20" s="594"/>
      <c r="DD20" s="600">
        <v>1788892</v>
      </c>
      <c r="DE20" s="592"/>
      <c r="DF20" s="592"/>
      <c r="DG20" s="592"/>
      <c r="DH20" s="592"/>
      <c r="DI20" s="592"/>
      <c r="DJ20" s="592"/>
      <c r="DK20" s="592"/>
      <c r="DL20" s="592"/>
      <c r="DM20" s="592"/>
      <c r="DN20" s="592"/>
      <c r="DO20" s="592"/>
      <c r="DP20" s="593"/>
      <c r="DQ20" s="600">
        <v>7332930</v>
      </c>
      <c r="DR20" s="592"/>
      <c r="DS20" s="592"/>
      <c r="DT20" s="592"/>
      <c r="DU20" s="592"/>
      <c r="DV20" s="592"/>
      <c r="DW20" s="592"/>
      <c r="DX20" s="592"/>
      <c r="DY20" s="592"/>
      <c r="DZ20" s="592"/>
      <c r="EA20" s="592"/>
      <c r="EB20" s="592"/>
      <c r="EC20" s="601"/>
    </row>
    <row r="21" spans="2:133" ht="11.25" customHeight="1">
      <c r="B21" s="588" t="s">
        <v>260</v>
      </c>
      <c r="C21" s="589"/>
      <c r="D21" s="589"/>
      <c r="E21" s="589"/>
      <c r="F21" s="589"/>
      <c r="G21" s="589"/>
      <c r="H21" s="589"/>
      <c r="I21" s="589"/>
      <c r="J21" s="589"/>
      <c r="K21" s="589"/>
      <c r="L21" s="589"/>
      <c r="M21" s="589"/>
      <c r="N21" s="589"/>
      <c r="O21" s="589"/>
      <c r="P21" s="589"/>
      <c r="Q21" s="590"/>
      <c r="R21" s="591">
        <v>2068</v>
      </c>
      <c r="S21" s="592"/>
      <c r="T21" s="592"/>
      <c r="U21" s="592"/>
      <c r="V21" s="592"/>
      <c r="W21" s="592"/>
      <c r="X21" s="592"/>
      <c r="Y21" s="593"/>
      <c r="Z21" s="594">
        <v>0</v>
      </c>
      <c r="AA21" s="594"/>
      <c r="AB21" s="594"/>
      <c r="AC21" s="594"/>
      <c r="AD21" s="595">
        <v>2068</v>
      </c>
      <c r="AE21" s="595"/>
      <c r="AF21" s="595"/>
      <c r="AG21" s="595"/>
      <c r="AH21" s="595"/>
      <c r="AI21" s="595"/>
      <c r="AJ21" s="595"/>
      <c r="AK21" s="595"/>
      <c r="AL21" s="596">
        <v>0</v>
      </c>
      <c r="AM21" s="597"/>
      <c r="AN21" s="597"/>
      <c r="AO21" s="598"/>
      <c r="AP21" s="608" t="s">
        <v>261</v>
      </c>
      <c r="AQ21" s="609"/>
      <c r="AR21" s="609"/>
      <c r="AS21" s="609"/>
      <c r="AT21" s="609"/>
      <c r="AU21" s="609"/>
      <c r="AV21" s="609"/>
      <c r="AW21" s="609"/>
      <c r="AX21" s="609"/>
      <c r="AY21" s="609"/>
      <c r="AZ21" s="609"/>
      <c r="BA21" s="609"/>
      <c r="BB21" s="609"/>
      <c r="BC21" s="609"/>
      <c r="BD21" s="609"/>
      <c r="BE21" s="609"/>
      <c r="BF21" s="610"/>
      <c r="BG21" s="591">
        <v>5253</v>
      </c>
      <c r="BH21" s="592"/>
      <c r="BI21" s="592"/>
      <c r="BJ21" s="592"/>
      <c r="BK21" s="592"/>
      <c r="BL21" s="592"/>
      <c r="BM21" s="592"/>
      <c r="BN21" s="593"/>
      <c r="BO21" s="594">
        <v>0.5</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262</v>
      </c>
      <c r="C22" s="589"/>
      <c r="D22" s="589"/>
      <c r="E22" s="589"/>
      <c r="F22" s="589"/>
      <c r="G22" s="589"/>
      <c r="H22" s="589"/>
      <c r="I22" s="589"/>
      <c r="J22" s="589"/>
      <c r="K22" s="589"/>
      <c r="L22" s="589"/>
      <c r="M22" s="589"/>
      <c r="N22" s="589"/>
      <c r="O22" s="589"/>
      <c r="P22" s="589"/>
      <c r="Q22" s="590"/>
      <c r="R22" s="591">
        <v>46609</v>
      </c>
      <c r="S22" s="592"/>
      <c r="T22" s="592"/>
      <c r="U22" s="592"/>
      <c r="V22" s="592"/>
      <c r="W22" s="592"/>
      <c r="X22" s="592"/>
      <c r="Y22" s="593"/>
      <c r="Z22" s="594">
        <v>0.4</v>
      </c>
      <c r="AA22" s="594"/>
      <c r="AB22" s="594"/>
      <c r="AC22" s="594"/>
      <c r="AD22" s="595" t="s">
        <v>113</v>
      </c>
      <c r="AE22" s="595"/>
      <c r="AF22" s="595"/>
      <c r="AG22" s="595"/>
      <c r="AH22" s="595"/>
      <c r="AI22" s="595"/>
      <c r="AJ22" s="595"/>
      <c r="AK22" s="595"/>
      <c r="AL22" s="596" t="s">
        <v>113</v>
      </c>
      <c r="AM22" s="597"/>
      <c r="AN22" s="597"/>
      <c r="AO22" s="598"/>
      <c r="AP22" s="608" t="s">
        <v>263</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264</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265</v>
      </c>
      <c r="C23" s="589"/>
      <c r="D23" s="589"/>
      <c r="E23" s="589"/>
      <c r="F23" s="589"/>
      <c r="G23" s="589"/>
      <c r="H23" s="589"/>
      <c r="I23" s="589"/>
      <c r="J23" s="589"/>
      <c r="K23" s="589"/>
      <c r="L23" s="589"/>
      <c r="M23" s="589"/>
      <c r="N23" s="589"/>
      <c r="O23" s="589"/>
      <c r="P23" s="589"/>
      <c r="Q23" s="590"/>
      <c r="R23" s="591">
        <v>115615</v>
      </c>
      <c r="S23" s="592"/>
      <c r="T23" s="592"/>
      <c r="U23" s="592"/>
      <c r="V23" s="592"/>
      <c r="W23" s="592"/>
      <c r="X23" s="592"/>
      <c r="Y23" s="593"/>
      <c r="Z23" s="594">
        <v>1</v>
      </c>
      <c r="AA23" s="594"/>
      <c r="AB23" s="594"/>
      <c r="AC23" s="594"/>
      <c r="AD23" s="595" t="s">
        <v>113</v>
      </c>
      <c r="AE23" s="595"/>
      <c r="AF23" s="595"/>
      <c r="AG23" s="595"/>
      <c r="AH23" s="595"/>
      <c r="AI23" s="595"/>
      <c r="AJ23" s="595"/>
      <c r="AK23" s="595"/>
      <c r="AL23" s="596" t="s">
        <v>113</v>
      </c>
      <c r="AM23" s="597"/>
      <c r="AN23" s="597"/>
      <c r="AO23" s="598"/>
      <c r="AP23" s="608" t="s">
        <v>266</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205</v>
      </c>
      <c r="CE23" s="574"/>
      <c r="CF23" s="574"/>
      <c r="CG23" s="574"/>
      <c r="CH23" s="574"/>
      <c r="CI23" s="574"/>
      <c r="CJ23" s="574"/>
      <c r="CK23" s="574"/>
      <c r="CL23" s="574"/>
      <c r="CM23" s="574"/>
      <c r="CN23" s="574"/>
      <c r="CO23" s="574"/>
      <c r="CP23" s="574"/>
      <c r="CQ23" s="575"/>
      <c r="CR23" s="573" t="s">
        <v>267</v>
      </c>
      <c r="CS23" s="574"/>
      <c r="CT23" s="574"/>
      <c r="CU23" s="574"/>
      <c r="CV23" s="574"/>
      <c r="CW23" s="574"/>
      <c r="CX23" s="574"/>
      <c r="CY23" s="575"/>
      <c r="CZ23" s="573" t="s">
        <v>268</v>
      </c>
      <c r="DA23" s="574"/>
      <c r="DB23" s="574"/>
      <c r="DC23" s="575"/>
      <c r="DD23" s="573" t="s">
        <v>269</v>
      </c>
      <c r="DE23" s="574"/>
      <c r="DF23" s="574"/>
      <c r="DG23" s="574"/>
      <c r="DH23" s="574"/>
      <c r="DI23" s="574"/>
      <c r="DJ23" s="574"/>
      <c r="DK23" s="575"/>
      <c r="DL23" s="614" t="s">
        <v>270</v>
      </c>
      <c r="DM23" s="615"/>
      <c r="DN23" s="615"/>
      <c r="DO23" s="615"/>
      <c r="DP23" s="615"/>
      <c r="DQ23" s="615"/>
      <c r="DR23" s="615"/>
      <c r="DS23" s="615"/>
      <c r="DT23" s="615"/>
      <c r="DU23" s="615"/>
      <c r="DV23" s="616"/>
      <c r="DW23" s="573" t="s">
        <v>271</v>
      </c>
      <c r="DX23" s="574"/>
      <c r="DY23" s="574"/>
      <c r="DZ23" s="574"/>
      <c r="EA23" s="574"/>
      <c r="EB23" s="574"/>
      <c r="EC23" s="575"/>
    </row>
    <row r="24" spans="2:133" ht="11.25" customHeight="1">
      <c r="B24" s="588" t="s">
        <v>272</v>
      </c>
      <c r="C24" s="589"/>
      <c r="D24" s="589"/>
      <c r="E24" s="589"/>
      <c r="F24" s="589"/>
      <c r="G24" s="589"/>
      <c r="H24" s="589"/>
      <c r="I24" s="589"/>
      <c r="J24" s="589"/>
      <c r="K24" s="589"/>
      <c r="L24" s="589"/>
      <c r="M24" s="589"/>
      <c r="N24" s="589"/>
      <c r="O24" s="589"/>
      <c r="P24" s="589"/>
      <c r="Q24" s="590"/>
      <c r="R24" s="591">
        <v>22715</v>
      </c>
      <c r="S24" s="592"/>
      <c r="T24" s="592"/>
      <c r="U24" s="592"/>
      <c r="V24" s="592"/>
      <c r="W24" s="592"/>
      <c r="X24" s="592"/>
      <c r="Y24" s="593"/>
      <c r="Z24" s="594">
        <v>0.2</v>
      </c>
      <c r="AA24" s="594"/>
      <c r="AB24" s="594"/>
      <c r="AC24" s="594"/>
      <c r="AD24" s="595" t="s">
        <v>113</v>
      </c>
      <c r="AE24" s="595"/>
      <c r="AF24" s="595"/>
      <c r="AG24" s="595"/>
      <c r="AH24" s="595"/>
      <c r="AI24" s="595"/>
      <c r="AJ24" s="595"/>
      <c r="AK24" s="595"/>
      <c r="AL24" s="596" t="s">
        <v>113</v>
      </c>
      <c r="AM24" s="597"/>
      <c r="AN24" s="597"/>
      <c r="AO24" s="598"/>
      <c r="AP24" s="608" t="s">
        <v>273</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274</v>
      </c>
      <c r="CE24" s="603"/>
      <c r="CF24" s="603"/>
      <c r="CG24" s="603"/>
      <c r="CH24" s="603"/>
      <c r="CI24" s="603"/>
      <c r="CJ24" s="603"/>
      <c r="CK24" s="603"/>
      <c r="CL24" s="603"/>
      <c r="CM24" s="603"/>
      <c r="CN24" s="603"/>
      <c r="CO24" s="603"/>
      <c r="CP24" s="603"/>
      <c r="CQ24" s="604"/>
      <c r="CR24" s="580">
        <v>3861640</v>
      </c>
      <c r="CS24" s="581"/>
      <c r="CT24" s="581"/>
      <c r="CU24" s="581"/>
      <c r="CV24" s="581"/>
      <c r="CW24" s="581"/>
      <c r="CX24" s="581"/>
      <c r="CY24" s="582"/>
      <c r="CZ24" s="618">
        <v>35.700000000000003</v>
      </c>
      <c r="DA24" s="619"/>
      <c r="DB24" s="619"/>
      <c r="DC24" s="620"/>
      <c r="DD24" s="617">
        <v>3340712</v>
      </c>
      <c r="DE24" s="581"/>
      <c r="DF24" s="581"/>
      <c r="DG24" s="581"/>
      <c r="DH24" s="581"/>
      <c r="DI24" s="581"/>
      <c r="DJ24" s="581"/>
      <c r="DK24" s="582"/>
      <c r="DL24" s="617">
        <v>3325553</v>
      </c>
      <c r="DM24" s="581"/>
      <c r="DN24" s="581"/>
      <c r="DO24" s="581"/>
      <c r="DP24" s="581"/>
      <c r="DQ24" s="581"/>
      <c r="DR24" s="581"/>
      <c r="DS24" s="581"/>
      <c r="DT24" s="581"/>
      <c r="DU24" s="581"/>
      <c r="DV24" s="582"/>
      <c r="DW24" s="585">
        <v>53.3</v>
      </c>
      <c r="DX24" s="586"/>
      <c r="DY24" s="586"/>
      <c r="DZ24" s="586"/>
      <c r="EA24" s="586"/>
      <c r="EB24" s="586"/>
      <c r="EC24" s="587"/>
    </row>
    <row r="25" spans="2:133" ht="11.25" customHeight="1">
      <c r="B25" s="588" t="s">
        <v>275</v>
      </c>
      <c r="C25" s="589"/>
      <c r="D25" s="589"/>
      <c r="E25" s="589"/>
      <c r="F25" s="589"/>
      <c r="G25" s="589"/>
      <c r="H25" s="589"/>
      <c r="I25" s="589"/>
      <c r="J25" s="589"/>
      <c r="K25" s="589"/>
      <c r="L25" s="589"/>
      <c r="M25" s="589"/>
      <c r="N25" s="589"/>
      <c r="O25" s="589"/>
      <c r="P25" s="589"/>
      <c r="Q25" s="590"/>
      <c r="R25" s="591">
        <v>1535774</v>
      </c>
      <c r="S25" s="592"/>
      <c r="T25" s="592"/>
      <c r="U25" s="592"/>
      <c r="V25" s="592"/>
      <c r="W25" s="592"/>
      <c r="X25" s="592"/>
      <c r="Y25" s="593"/>
      <c r="Z25" s="594">
        <v>13.7</v>
      </c>
      <c r="AA25" s="594"/>
      <c r="AB25" s="594"/>
      <c r="AC25" s="594"/>
      <c r="AD25" s="595" t="s">
        <v>113</v>
      </c>
      <c r="AE25" s="595"/>
      <c r="AF25" s="595"/>
      <c r="AG25" s="595"/>
      <c r="AH25" s="595"/>
      <c r="AI25" s="595"/>
      <c r="AJ25" s="595"/>
      <c r="AK25" s="595"/>
      <c r="AL25" s="596" t="s">
        <v>113</v>
      </c>
      <c r="AM25" s="597"/>
      <c r="AN25" s="597"/>
      <c r="AO25" s="598"/>
      <c r="AP25" s="608" t="s">
        <v>276</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277</v>
      </c>
      <c r="CE25" s="606"/>
      <c r="CF25" s="606"/>
      <c r="CG25" s="606"/>
      <c r="CH25" s="606"/>
      <c r="CI25" s="606"/>
      <c r="CJ25" s="606"/>
      <c r="CK25" s="606"/>
      <c r="CL25" s="606"/>
      <c r="CM25" s="606"/>
      <c r="CN25" s="606"/>
      <c r="CO25" s="606"/>
      <c r="CP25" s="606"/>
      <c r="CQ25" s="607"/>
      <c r="CR25" s="591">
        <v>1352806</v>
      </c>
      <c r="CS25" s="623"/>
      <c r="CT25" s="623"/>
      <c r="CU25" s="623"/>
      <c r="CV25" s="623"/>
      <c r="CW25" s="623"/>
      <c r="CX25" s="623"/>
      <c r="CY25" s="624"/>
      <c r="CZ25" s="625">
        <v>12.5</v>
      </c>
      <c r="DA25" s="626"/>
      <c r="DB25" s="626"/>
      <c r="DC25" s="627"/>
      <c r="DD25" s="600">
        <v>1267315</v>
      </c>
      <c r="DE25" s="623"/>
      <c r="DF25" s="623"/>
      <c r="DG25" s="623"/>
      <c r="DH25" s="623"/>
      <c r="DI25" s="623"/>
      <c r="DJ25" s="623"/>
      <c r="DK25" s="624"/>
      <c r="DL25" s="600">
        <v>1262685</v>
      </c>
      <c r="DM25" s="623"/>
      <c r="DN25" s="623"/>
      <c r="DO25" s="623"/>
      <c r="DP25" s="623"/>
      <c r="DQ25" s="623"/>
      <c r="DR25" s="623"/>
      <c r="DS25" s="623"/>
      <c r="DT25" s="623"/>
      <c r="DU25" s="623"/>
      <c r="DV25" s="624"/>
      <c r="DW25" s="596">
        <v>20.3</v>
      </c>
      <c r="DX25" s="621"/>
      <c r="DY25" s="621"/>
      <c r="DZ25" s="621"/>
      <c r="EA25" s="621"/>
      <c r="EB25" s="621"/>
      <c r="EC25" s="622"/>
    </row>
    <row r="26" spans="2:133" ht="11.25" customHeight="1">
      <c r="B26" s="628" t="s">
        <v>278</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279</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280</v>
      </c>
      <c r="CE26" s="606"/>
      <c r="CF26" s="606"/>
      <c r="CG26" s="606"/>
      <c r="CH26" s="606"/>
      <c r="CI26" s="606"/>
      <c r="CJ26" s="606"/>
      <c r="CK26" s="606"/>
      <c r="CL26" s="606"/>
      <c r="CM26" s="606"/>
      <c r="CN26" s="606"/>
      <c r="CO26" s="606"/>
      <c r="CP26" s="606"/>
      <c r="CQ26" s="607"/>
      <c r="CR26" s="591">
        <v>880532</v>
      </c>
      <c r="CS26" s="592"/>
      <c r="CT26" s="592"/>
      <c r="CU26" s="592"/>
      <c r="CV26" s="592"/>
      <c r="CW26" s="592"/>
      <c r="CX26" s="592"/>
      <c r="CY26" s="593"/>
      <c r="CZ26" s="625">
        <v>8.1</v>
      </c>
      <c r="DA26" s="626"/>
      <c r="DB26" s="626"/>
      <c r="DC26" s="627"/>
      <c r="DD26" s="600">
        <v>797552</v>
      </c>
      <c r="DE26" s="592"/>
      <c r="DF26" s="592"/>
      <c r="DG26" s="592"/>
      <c r="DH26" s="592"/>
      <c r="DI26" s="592"/>
      <c r="DJ26" s="592"/>
      <c r="DK26" s="593"/>
      <c r="DL26" s="600" t="s">
        <v>211</v>
      </c>
      <c r="DM26" s="592"/>
      <c r="DN26" s="592"/>
      <c r="DO26" s="592"/>
      <c r="DP26" s="592"/>
      <c r="DQ26" s="592"/>
      <c r="DR26" s="592"/>
      <c r="DS26" s="592"/>
      <c r="DT26" s="592"/>
      <c r="DU26" s="592"/>
      <c r="DV26" s="593"/>
      <c r="DW26" s="596" t="s">
        <v>211</v>
      </c>
      <c r="DX26" s="621"/>
      <c r="DY26" s="621"/>
      <c r="DZ26" s="621"/>
      <c r="EA26" s="621"/>
      <c r="EB26" s="621"/>
      <c r="EC26" s="622"/>
    </row>
    <row r="27" spans="2:133" ht="11.25" customHeight="1">
      <c r="B27" s="588" t="s">
        <v>281</v>
      </c>
      <c r="C27" s="589"/>
      <c r="D27" s="589"/>
      <c r="E27" s="589"/>
      <c r="F27" s="589"/>
      <c r="G27" s="589"/>
      <c r="H27" s="589"/>
      <c r="I27" s="589"/>
      <c r="J27" s="589"/>
      <c r="K27" s="589"/>
      <c r="L27" s="589"/>
      <c r="M27" s="589"/>
      <c r="N27" s="589"/>
      <c r="O27" s="589"/>
      <c r="P27" s="589"/>
      <c r="Q27" s="590"/>
      <c r="R27" s="591">
        <v>928063</v>
      </c>
      <c r="S27" s="592"/>
      <c r="T27" s="592"/>
      <c r="U27" s="592"/>
      <c r="V27" s="592"/>
      <c r="W27" s="592"/>
      <c r="X27" s="592"/>
      <c r="Y27" s="593"/>
      <c r="Z27" s="594">
        <v>8.3000000000000007</v>
      </c>
      <c r="AA27" s="594"/>
      <c r="AB27" s="594"/>
      <c r="AC27" s="594"/>
      <c r="AD27" s="595" t="s">
        <v>113</v>
      </c>
      <c r="AE27" s="595"/>
      <c r="AF27" s="595"/>
      <c r="AG27" s="595"/>
      <c r="AH27" s="595"/>
      <c r="AI27" s="595"/>
      <c r="AJ27" s="595"/>
      <c r="AK27" s="595"/>
      <c r="AL27" s="596" t="s">
        <v>113</v>
      </c>
      <c r="AM27" s="597"/>
      <c r="AN27" s="597"/>
      <c r="AO27" s="598"/>
      <c r="AP27" s="588" t="s">
        <v>282</v>
      </c>
      <c r="AQ27" s="589"/>
      <c r="AR27" s="589"/>
      <c r="AS27" s="589"/>
      <c r="AT27" s="589"/>
      <c r="AU27" s="589"/>
      <c r="AV27" s="589"/>
      <c r="AW27" s="589"/>
      <c r="AX27" s="589"/>
      <c r="AY27" s="589"/>
      <c r="AZ27" s="589"/>
      <c r="BA27" s="589"/>
      <c r="BB27" s="589"/>
      <c r="BC27" s="589"/>
      <c r="BD27" s="589"/>
      <c r="BE27" s="589"/>
      <c r="BF27" s="590"/>
      <c r="BG27" s="591">
        <v>1150957</v>
      </c>
      <c r="BH27" s="592"/>
      <c r="BI27" s="592"/>
      <c r="BJ27" s="592"/>
      <c r="BK27" s="592"/>
      <c r="BL27" s="592"/>
      <c r="BM27" s="592"/>
      <c r="BN27" s="593"/>
      <c r="BO27" s="594">
        <v>100</v>
      </c>
      <c r="BP27" s="594"/>
      <c r="BQ27" s="594"/>
      <c r="BR27" s="594"/>
      <c r="BS27" s="600" t="s">
        <v>113</v>
      </c>
      <c r="BT27" s="592"/>
      <c r="BU27" s="592"/>
      <c r="BV27" s="592"/>
      <c r="BW27" s="592"/>
      <c r="BX27" s="592"/>
      <c r="BY27" s="592"/>
      <c r="BZ27" s="592"/>
      <c r="CA27" s="592"/>
      <c r="CB27" s="601"/>
      <c r="CD27" s="605" t="s">
        <v>283</v>
      </c>
      <c r="CE27" s="606"/>
      <c r="CF27" s="606"/>
      <c r="CG27" s="606"/>
      <c r="CH27" s="606"/>
      <c r="CI27" s="606"/>
      <c r="CJ27" s="606"/>
      <c r="CK27" s="606"/>
      <c r="CL27" s="606"/>
      <c r="CM27" s="606"/>
      <c r="CN27" s="606"/>
      <c r="CO27" s="606"/>
      <c r="CP27" s="606"/>
      <c r="CQ27" s="607"/>
      <c r="CR27" s="591">
        <v>546755</v>
      </c>
      <c r="CS27" s="623"/>
      <c r="CT27" s="623"/>
      <c r="CU27" s="623"/>
      <c r="CV27" s="623"/>
      <c r="CW27" s="623"/>
      <c r="CX27" s="623"/>
      <c r="CY27" s="624"/>
      <c r="CZ27" s="625">
        <v>5.0999999999999996</v>
      </c>
      <c r="DA27" s="626"/>
      <c r="DB27" s="626"/>
      <c r="DC27" s="627"/>
      <c r="DD27" s="600">
        <v>141337</v>
      </c>
      <c r="DE27" s="623"/>
      <c r="DF27" s="623"/>
      <c r="DG27" s="623"/>
      <c r="DH27" s="623"/>
      <c r="DI27" s="623"/>
      <c r="DJ27" s="623"/>
      <c r="DK27" s="624"/>
      <c r="DL27" s="600">
        <v>141009</v>
      </c>
      <c r="DM27" s="623"/>
      <c r="DN27" s="623"/>
      <c r="DO27" s="623"/>
      <c r="DP27" s="623"/>
      <c r="DQ27" s="623"/>
      <c r="DR27" s="623"/>
      <c r="DS27" s="623"/>
      <c r="DT27" s="623"/>
      <c r="DU27" s="623"/>
      <c r="DV27" s="624"/>
      <c r="DW27" s="596">
        <v>2.2999999999999998</v>
      </c>
      <c r="DX27" s="621"/>
      <c r="DY27" s="621"/>
      <c r="DZ27" s="621"/>
      <c r="EA27" s="621"/>
      <c r="EB27" s="621"/>
      <c r="EC27" s="622"/>
    </row>
    <row r="28" spans="2:133" ht="11.25" customHeight="1">
      <c r="B28" s="588" t="s">
        <v>284</v>
      </c>
      <c r="C28" s="589"/>
      <c r="D28" s="589"/>
      <c r="E28" s="589"/>
      <c r="F28" s="589"/>
      <c r="G28" s="589"/>
      <c r="H28" s="589"/>
      <c r="I28" s="589"/>
      <c r="J28" s="589"/>
      <c r="K28" s="589"/>
      <c r="L28" s="589"/>
      <c r="M28" s="589"/>
      <c r="N28" s="589"/>
      <c r="O28" s="589"/>
      <c r="P28" s="589"/>
      <c r="Q28" s="590"/>
      <c r="R28" s="591">
        <v>20679</v>
      </c>
      <c r="S28" s="592"/>
      <c r="T28" s="592"/>
      <c r="U28" s="592"/>
      <c r="V28" s="592"/>
      <c r="W28" s="592"/>
      <c r="X28" s="592"/>
      <c r="Y28" s="593"/>
      <c r="Z28" s="594">
        <v>0.2</v>
      </c>
      <c r="AA28" s="594"/>
      <c r="AB28" s="594"/>
      <c r="AC28" s="594"/>
      <c r="AD28" s="595">
        <v>79</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285</v>
      </c>
      <c r="CE28" s="606"/>
      <c r="CF28" s="606"/>
      <c r="CG28" s="606"/>
      <c r="CH28" s="606"/>
      <c r="CI28" s="606"/>
      <c r="CJ28" s="606"/>
      <c r="CK28" s="606"/>
      <c r="CL28" s="606"/>
      <c r="CM28" s="606"/>
      <c r="CN28" s="606"/>
      <c r="CO28" s="606"/>
      <c r="CP28" s="606"/>
      <c r="CQ28" s="607"/>
      <c r="CR28" s="591">
        <v>1962079</v>
      </c>
      <c r="CS28" s="592"/>
      <c r="CT28" s="592"/>
      <c r="CU28" s="592"/>
      <c r="CV28" s="592"/>
      <c r="CW28" s="592"/>
      <c r="CX28" s="592"/>
      <c r="CY28" s="593"/>
      <c r="CZ28" s="625">
        <v>18.2</v>
      </c>
      <c r="DA28" s="626"/>
      <c r="DB28" s="626"/>
      <c r="DC28" s="627"/>
      <c r="DD28" s="600">
        <v>1932060</v>
      </c>
      <c r="DE28" s="592"/>
      <c r="DF28" s="592"/>
      <c r="DG28" s="592"/>
      <c r="DH28" s="592"/>
      <c r="DI28" s="592"/>
      <c r="DJ28" s="592"/>
      <c r="DK28" s="593"/>
      <c r="DL28" s="600">
        <v>1921859</v>
      </c>
      <c r="DM28" s="592"/>
      <c r="DN28" s="592"/>
      <c r="DO28" s="592"/>
      <c r="DP28" s="592"/>
      <c r="DQ28" s="592"/>
      <c r="DR28" s="592"/>
      <c r="DS28" s="592"/>
      <c r="DT28" s="592"/>
      <c r="DU28" s="592"/>
      <c r="DV28" s="593"/>
      <c r="DW28" s="596">
        <v>30.8</v>
      </c>
      <c r="DX28" s="621"/>
      <c r="DY28" s="621"/>
      <c r="DZ28" s="621"/>
      <c r="EA28" s="621"/>
      <c r="EB28" s="621"/>
      <c r="EC28" s="622"/>
    </row>
    <row r="29" spans="2:133" ht="11.25" customHeight="1">
      <c r="B29" s="588" t="s">
        <v>286</v>
      </c>
      <c r="C29" s="589"/>
      <c r="D29" s="589"/>
      <c r="E29" s="589"/>
      <c r="F29" s="589"/>
      <c r="G29" s="589"/>
      <c r="H29" s="589"/>
      <c r="I29" s="589"/>
      <c r="J29" s="589"/>
      <c r="K29" s="589"/>
      <c r="L29" s="589"/>
      <c r="M29" s="589"/>
      <c r="N29" s="589"/>
      <c r="O29" s="589"/>
      <c r="P29" s="589"/>
      <c r="Q29" s="590"/>
      <c r="R29" s="591">
        <v>527</v>
      </c>
      <c r="S29" s="592"/>
      <c r="T29" s="592"/>
      <c r="U29" s="592"/>
      <c r="V29" s="592"/>
      <c r="W29" s="592"/>
      <c r="X29" s="592"/>
      <c r="Y29" s="593"/>
      <c r="Z29" s="594">
        <v>0</v>
      </c>
      <c r="AA29" s="594"/>
      <c r="AB29" s="594"/>
      <c r="AC29" s="594"/>
      <c r="AD29" s="595" t="s">
        <v>113</v>
      </c>
      <c r="AE29" s="595"/>
      <c r="AF29" s="595"/>
      <c r="AG29" s="595"/>
      <c r="AH29" s="595"/>
      <c r="AI29" s="595"/>
      <c r="AJ29" s="595"/>
      <c r="AK29" s="595"/>
      <c r="AL29" s="596" t="s">
        <v>113</v>
      </c>
      <c r="AM29" s="597"/>
      <c r="AN29" s="597"/>
      <c r="AO29" s="598"/>
      <c r="AP29" s="570" t="s">
        <v>205</v>
      </c>
      <c r="AQ29" s="571"/>
      <c r="AR29" s="571"/>
      <c r="AS29" s="571"/>
      <c r="AT29" s="571"/>
      <c r="AU29" s="571"/>
      <c r="AV29" s="571"/>
      <c r="AW29" s="571"/>
      <c r="AX29" s="571"/>
      <c r="AY29" s="571"/>
      <c r="AZ29" s="571"/>
      <c r="BA29" s="571"/>
      <c r="BB29" s="571"/>
      <c r="BC29" s="571"/>
      <c r="BD29" s="571"/>
      <c r="BE29" s="571"/>
      <c r="BF29" s="572"/>
      <c r="BG29" s="570" t="s">
        <v>287</v>
      </c>
      <c r="BH29" s="632"/>
      <c r="BI29" s="632"/>
      <c r="BJ29" s="632"/>
      <c r="BK29" s="632"/>
      <c r="BL29" s="632"/>
      <c r="BM29" s="632"/>
      <c r="BN29" s="632"/>
      <c r="BO29" s="632"/>
      <c r="BP29" s="632"/>
      <c r="BQ29" s="633"/>
      <c r="BR29" s="570" t="s">
        <v>288</v>
      </c>
      <c r="BS29" s="632"/>
      <c r="BT29" s="632"/>
      <c r="BU29" s="632"/>
      <c r="BV29" s="632"/>
      <c r="BW29" s="632"/>
      <c r="BX29" s="632"/>
      <c r="BY29" s="632"/>
      <c r="BZ29" s="632"/>
      <c r="CA29" s="632"/>
      <c r="CB29" s="633"/>
      <c r="CD29" s="652" t="s">
        <v>289</v>
      </c>
      <c r="CE29" s="653"/>
      <c r="CF29" s="605" t="s">
        <v>58</v>
      </c>
      <c r="CG29" s="606"/>
      <c r="CH29" s="606"/>
      <c r="CI29" s="606"/>
      <c r="CJ29" s="606"/>
      <c r="CK29" s="606"/>
      <c r="CL29" s="606"/>
      <c r="CM29" s="606"/>
      <c r="CN29" s="606"/>
      <c r="CO29" s="606"/>
      <c r="CP29" s="606"/>
      <c r="CQ29" s="607"/>
      <c r="CR29" s="591">
        <v>1962079</v>
      </c>
      <c r="CS29" s="623"/>
      <c r="CT29" s="623"/>
      <c r="CU29" s="623"/>
      <c r="CV29" s="623"/>
      <c r="CW29" s="623"/>
      <c r="CX29" s="623"/>
      <c r="CY29" s="624"/>
      <c r="CZ29" s="625">
        <v>18.2</v>
      </c>
      <c r="DA29" s="626"/>
      <c r="DB29" s="626"/>
      <c r="DC29" s="627"/>
      <c r="DD29" s="600">
        <v>1932060</v>
      </c>
      <c r="DE29" s="623"/>
      <c r="DF29" s="623"/>
      <c r="DG29" s="623"/>
      <c r="DH29" s="623"/>
      <c r="DI29" s="623"/>
      <c r="DJ29" s="623"/>
      <c r="DK29" s="624"/>
      <c r="DL29" s="600">
        <v>1921859</v>
      </c>
      <c r="DM29" s="623"/>
      <c r="DN29" s="623"/>
      <c r="DO29" s="623"/>
      <c r="DP29" s="623"/>
      <c r="DQ29" s="623"/>
      <c r="DR29" s="623"/>
      <c r="DS29" s="623"/>
      <c r="DT29" s="623"/>
      <c r="DU29" s="623"/>
      <c r="DV29" s="624"/>
      <c r="DW29" s="596">
        <v>30.8</v>
      </c>
      <c r="DX29" s="621"/>
      <c r="DY29" s="621"/>
      <c r="DZ29" s="621"/>
      <c r="EA29" s="621"/>
      <c r="EB29" s="621"/>
      <c r="EC29" s="622"/>
    </row>
    <row r="30" spans="2:133" ht="11.25" customHeight="1">
      <c r="B30" s="588" t="s">
        <v>290</v>
      </c>
      <c r="C30" s="589"/>
      <c r="D30" s="589"/>
      <c r="E30" s="589"/>
      <c r="F30" s="589"/>
      <c r="G30" s="589"/>
      <c r="H30" s="589"/>
      <c r="I30" s="589"/>
      <c r="J30" s="589"/>
      <c r="K30" s="589"/>
      <c r="L30" s="589"/>
      <c r="M30" s="589"/>
      <c r="N30" s="589"/>
      <c r="O30" s="589"/>
      <c r="P30" s="589"/>
      <c r="Q30" s="590"/>
      <c r="R30" s="591">
        <v>155473</v>
      </c>
      <c r="S30" s="592"/>
      <c r="T30" s="592"/>
      <c r="U30" s="592"/>
      <c r="V30" s="592"/>
      <c r="W30" s="592"/>
      <c r="X30" s="592"/>
      <c r="Y30" s="593"/>
      <c r="Z30" s="594">
        <v>1.4</v>
      </c>
      <c r="AA30" s="594"/>
      <c r="AB30" s="594"/>
      <c r="AC30" s="594"/>
      <c r="AD30" s="595" t="s">
        <v>113</v>
      </c>
      <c r="AE30" s="595"/>
      <c r="AF30" s="595"/>
      <c r="AG30" s="595"/>
      <c r="AH30" s="595"/>
      <c r="AI30" s="595"/>
      <c r="AJ30" s="595"/>
      <c r="AK30" s="595"/>
      <c r="AL30" s="596" t="s">
        <v>113</v>
      </c>
      <c r="AM30" s="597"/>
      <c r="AN30" s="597"/>
      <c r="AO30" s="598"/>
      <c r="AP30" s="637" t="s">
        <v>291</v>
      </c>
      <c r="AQ30" s="638"/>
      <c r="AR30" s="638"/>
      <c r="AS30" s="638"/>
      <c r="AT30" s="643" t="s">
        <v>292</v>
      </c>
      <c r="AU30" s="182"/>
      <c r="AV30" s="182"/>
      <c r="AW30" s="182"/>
      <c r="AX30" s="577" t="s">
        <v>172</v>
      </c>
      <c r="AY30" s="578"/>
      <c r="AZ30" s="578"/>
      <c r="BA30" s="578"/>
      <c r="BB30" s="578"/>
      <c r="BC30" s="578"/>
      <c r="BD30" s="578"/>
      <c r="BE30" s="578"/>
      <c r="BF30" s="579"/>
      <c r="BG30" s="649">
        <v>99.3</v>
      </c>
      <c r="BH30" s="650"/>
      <c r="BI30" s="650"/>
      <c r="BJ30" s="650"/>
      <c r="BK30" s="650"/>
      <c r="BL30" s="650"/>
      <c r="BM30" s="586">
        <v>96.7</v>
      </c>
      <c r="BN30" s="650"/>
      <c r="BO30" s="650"/>
      <c r="BP30" s="650"/>
      <c r="BQ30" s="651"/>
      <c r="BR30" s="649">
        <v>99.1</v>
      </c>
      <c r="BS30" s="650"/>
      <c r="BT30" s="650"/>
      <c r="BU30" s="650"/>
      <c r="BV30" s="650"/>
      <c r="BW30" s="650"/>
      <c r="BX30" s="586">
        <v>96.3</v>
      </c>
      <c r="BY30" s="650"/>
      <c r="BZ30" s="650"/>
      <c r="CA30" s="650"/>
      <c r="CB30" s="651"/>
      <c r="CD30" s="654"/>
      <c r="CE30" s="655"/>
      <c r="CF30" s="605" t="s">
        <v>293</v>
      </c>
      <c r="CG30" s="606"/>
      <c r="CH30" s="606"/>
      <c r="CI30" s="606"/>
      <c r="CJ30" s="606"/>
      <c r="CK30" s="606"/>
      <c r="CL30" s="606"/>
      <c r="CM30" s="606"/>
      <c r="CN30" s="606"/>
      <c r="CO30" s="606"/>
      <c r="CP30" s="606"/>
      <c r="CQ30" s="607"/>
      <c r="CR30" s="591">
        <v>1782156</v>
      </c>
      <c r="CS30" s="592"/>
      <c r="CT30" s="592"/>
      <c r="CU30" s="592"/>
      <c r="CV30" s="592"/>
      <c r="CW30" s="592"/>
      <c r="CX30" s="592"/>
      <c r="CY30" s="593"/>
      <c r="CZ30" s="625">
        <v>16.5</v>
      </c>
      <c r="DA30" s="626"/>
      <c r="DB30" s="626"/>
      <c r="DC30" s="627"/>
      <c r="DD30" s="600">
        <v>1752137</v>
      </c>
      <c r="DE30" s="592"/>
      <c r="DF30" s="592"/>
      <c r="DG30" s="592"/>
      <c r="DH30" s="592"/>
      <c r="DI30" s="592"/>
      <c r="DJ30" s="592"/>
      <c r="DK30" s="593"/>
      <c r="DL30" s="600">
        <v>1741937</v>
      </c>
      <c r="DM30" s="592"/>
      <c r="DN30" s="592"/>
      <c r="DO30" s="592"/>
      <c r="DP30" s="592"/>
      <c r="DQ30" s="592"/>
      <c r="DR30" s="592"/>
      <c r="DS30" s="592"/>
      <c r="DT30" s="592"/>
      <c r="DU30" s="592"/>
      <c r="DV30" s="593"/>
      <c r="DW30" s="596">
        <v>27.9</v>
      </c>
      <c r="DX30" s="621"/>
      <c r="DY30" s="621"/>
      <c r="DZ30" s="621"/>
      <c r="EA30" s="621"/>
      <c r="EB30" s="621"/>
      <c r="EC30" s="622"/>
    </row>
    <row r="31" spans="2:133" ht="11.25" customHeight="1">
      <c r="B31" s="588" t="s">
        <v>294</v>
      </c>
      <c r="C31" s="589"/>
      <c r="D31" s="589"/>
      <c r="E31" s="589"/>
      <c r="F31" s="589"/>
      <c r="G31" s="589"/>
      <c r="H31" s="589"/>
      <c r="I31" s="589"/>
      <c r="J31" s="589"/>
      <c r="K31" s="589"/>
      <c r="L31" s="589"/>
      <c r="M31" s="589"/>
      <c r="N31" s="589"/>
      <c r="O31" s="589"/>
      <c r="P31" s="589"/>
      <c r="Q31" s="590"/>
      <c r="R31" s="591">
        <v>552281</v>
      </c>
      <c r="S31" s="592"/>
      <c r="T31" s="592"/>
      <c r="U31" s="592"/>
      <c r="V31" s="592"/>
      <c r="W31" s="592"/>
      <c r="X31" s="592"/>
      <c r="Y31" s="593"/>
      <c r="Z31" s="594">
        <v>4.9000000000000004</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99.4</v>
      </c>
      <c r="BH31" s="623"/>
      <c r="BI31" s="623"/>
      <c r="BJ31" s="623"/>
      <c r="BK31" s="623"/>
      <c r="BL31" s="623"/>
      <c r="BM31" s="597">
        <v>97.4</v>
      </c>
      <c r="BN31" s="647"/>
      <c r="BO31" s="647"/>
      <c r="BP31" s="647"/>
      <c r="BQ31" s="648"/>
      <c r="BR31" s="646">
        <v>99.2</v>
      </c>
      <c r="BS31" s="623"/>
      <c r="BT31" s="623"/>
      <c r="BU31" s="623"/>
      <c r="BV31" s="623"/>
      <c r="BW31" s="623"/>
      <c r="BX31" s="597">
        <v>96.5</v>
      </c>
      <c r="BY31" s="647"/>
      <c r="BZ31" s="647"/>
      <c r="CA31" s="647"/>
      <c r="CB31" s="648"/>
      <c r="CD31" s="654"/>
      <c r="CE31" s="655"/>
      <c r="CF31" s="605" t="s">
        <v>297</v>
      </c>
      <c r="CG31" s="606"/>
      <c r="CH31" s="606"/>
      <c r="CI31" s="606"/>
      <c r="CJ31" s="606"/>
      <c r="CK31" s="606"/>
      <c r="CL31" s="606"/>
      <c r="CM31" s="606"/>
      <c r="CN31" s="606"/>
      <c r="CO31" s="606"/>
      <c r="CP31" s="606"/>
      <c r="CQ31" s="607"/>
      <c r="CR31" s="591">
        <v>179923</v>
      </c>
      <c r="CS31" s="623"/>
      <c r="CT31" s="623"/>
      <c r="CU31" s="623"/>
      <c r="CV31" s="623"/>
      <c r="CW31" s="623"/>
      <c r="CX31" s="623"/>
      <c r="CY31" s="624"/>
      <c r="CZ31" s="625">
        <v>1.7</v>
      </c>
      <c r="DA31" s="626"/>
      <c r="DB31" s="626"/>
      <c r="DC31" s="627"/>
      <c r="DD31" s="600">
        <v>179923</v>
      </c>
      <c r="DE31" s="623"/>
      <c r="DF31" s="623"/>
      <c r="DG31" s="623"/>
      <c r="DH31" s="623"/>
      <c r="DI31" s="623"/>
      <c r="DJ31" s="623"/>
      <c r="DK31" s="624"/>
      <c r="DL31" s="600">
        <v>179922</v>
      </c>
      <c r="DM31" s="623"/>
      <c r="DN31" s="623"/>
      <c r="DO31" s="623"/>
      <c r="DP31" s="623"/>
      <c r="DQ31" s="623"/>
      <c r="DR31" s="623"/>
      <c r="DS31" s="623"/>
      <c r="DT31" s="623"/>
      <c r="DU31" s="623"/>
      <c r="DV31" s="624"/>
      <c r="DW31" s="596">
        <v>2.9</v>
      </c>
      <c r="DX31" s="621"/>
      <c r="DY31" s="621"/>
      <c r="DZ31" s="621"/>
      <c r="EA31" s="621"/>
      <c r="EB31" s="621"/>
      <c r="EC31" s="622"/>
    </row>
    <row r="32" spans="2:133" ht="11.25" customHeight="1">
      <c r="B32" s="588" t="s">
        <v>298</v>
      </c>
      <c r="C32" s="589"/>
      <c r="D32" s="589"/>
      <c r="E32" s="589"/>
      <c r="F32" s="589"/>
      <c r="G32" s="589"/>
      <c r="H32" s="589"/>
      <c r="I32" s="589"/>
      <c r="J32" s="589"/>
      <c r="K32" s="589"/>
      <c r="L32" s="589"/>
      <c r="M32" s="589"/>
      <c r="N32" s="589"/>
      <c r="O32" s="589"/>
      <c r="P32" s="589"/>
      <c r="Q32" s="590"/>
      <c r="R32" s="591">
        <v>84597</v>
      </c>
      <c r="S32" s="592"/>
      <c r="T32" s="592"/>
      <c r="U32" s="592"/>
      <c r="V32" s="592"/>
      <c r="W32" s="592"/>
      <c r="X32" s="592"/>
      <c r="Y32" s="593"/>
      <c r="Z32" s="594">
        <v>0.8</v>
      </c>
      <c r="AA32" s="594"/>
      <c r="AB32" s="594"/>
      <c r="AC32" s="594"/>
      <c r="AD32" s="595">
        <v>10926</v>
      </c>
      <c r="AE32" s="595"/>
      <c r="AF32" s="595"/>
      <c r="AG32" s="595"/>
      <c r="AH32" s="595"/>
      <c r="AI32" s="595"/>
      <c r="AJ32" s="595"/>
      <c r="AK32" s="595"/>
      <c r="AL32" s="596">
        <v>0.2</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99.2</v>
      </c>
      <c r="BH32" s="659"/>
      <c r="BI32" s="659"/>
      <c r="BJ32" s="659"/>
      <c r="BK32" s="659"/>
      <c r="BL32" s="659"/>
      <c r="BM32" s="660">
        <v>96.3</v>
      </c>
      <c r="BN32" s="659"/>
      <c r="BO32" s="659"/>
      <c r="BP32" s="659"/>
      <c r="BQ32" s="661"/>
      <c r="BR32" s="658">
        <v>99.1</v>
      </c>
      <c r="BS32" s="659"/>
      <c r="BT32" s="659"/>
      <c r="BU32" s="659"/>
      <c r="BV32" s="659"/>
      <c r="BW32" s="659"/>
      <c r="BX32" s="660">
        <v>96.1</v>
      </c>
      <c r="BY32" s="659"/>
      <c r="BZ32" s="659"/>
      <c r="CA32" s="659"/>
      <c r="CB32" s="661"/>
      <c r="CD32" s="656"/>
      <c r="CE32" s="657"/>
      <c r="CF32" s="605" t="s">
        <v>300</v>
      </c>
      <c r="CG32" s="606"/>
      <c r="CH32" s="606"/>
      <c r="CI32" s="606"/>
      <c r="CJ32" s="606"/>
      <c r="CK32" s="606"/>
      <c r="CL32" s="606"/>
      <c r="CM32" s="606"/>
      <c r="CN32" s="606"/>
      <c r="CO32" s="606"/>
      <c r="CP32" s="606"/>
      <c r="CQ32" s="607"/>
      <c r="CR32" s="591" t="s">
        <v>113</v>
      </c>
      <c r="CS32" s="592"/>
      <c r="CT32" s="592"/>
      <c r="CU32" s="592"/>
      <c r="CV32" s="592"/>
      <c r="CW32" s="592"/>
      <c r="CX32" s="592"/>
      <c r="CY32" s="593"/>
      <c r="CZ32" s="625" t="s">
        <v>113</v>
      </c>
      <c r="DA32" s="626"/>
      <c r="DB32" s="626"/>
      <c r="DC32" s="627"/>
      <c r="DD32" s="600" t="s">
        <v>113</v>
      </c>
      <c r="DE32" s="592"/>
      <c r="DF32" s="592"/>
      <c r="DG32" s="592"/>
      <c r="DH32" s="592"/>
      <c r="DI32" s="592"/>
      <c r="DJ32" s="592"/>
      <c r="DK32" s="593"/>
      <c r="DL32" s="600" t="s">
        <v>113</v>
      </c>
      <c r="DM32" s="592"/>
      <c r="DN32" s="592"/>
      <c r="DO32" s="592"/>
      <c r="DP32" s="592"/>
      <c r="DQ32" s="592"/>
      <c r="DR32" s="592"/>
      <c r="DS32" s="592"/>
      <c r="DT32" s="592"/>
      <c r="DU32" s="592"/>
      <c r="DV32" s="593"/>
      <c r="DW32" s="596" t="s">
        <v>113</v>
      </c>
      <c r="DX32" s="621"/>
      <c r="DY32" s="621"/>
      <c r="DZ32" s="621"/>
      <c r="EA32" s="621"/>
      <c r="EB32" s="621"/>
      <c r="EC32" s="622"/>
    </row>
    <row r="33" spans="2:133" ht="11.25" customHeight="1">
      <c r="B33" s="588" t="s">
        <v>301</v>
      </c>
      <c r="C33" s="589"/>
      <c r="D33" s="589"/>
      <c r="E33" s="589"/>
      <c r="F33" s="589"/>
      <c r="G33" s="589"/>
      <c r="H33" s="589"/>
      <c r="I33" s="589"/>
      <c r="J33" s="589"/>
      <c r="K33" s="589"/>
      <c r="L33" s="589"/>
      <c r="M33" s="589"/>
      <c r="N33" s="589"/>
      <c r="O33" s="589"/>
      <c r="P33" s="589"/>
      <c r="Q33" s="590"/>
      <c r="R33" s="591">
        <v>1032200</v>
      </c>
      <c r="S33" s="592"/>
      <c r="T33" s="592"/>
      <c r="U33" s="592"/>
      <c r="V33" s="592"/>
      <c r="W33" s="592"/>
      <c r="X33" s="592"/>
      <c r="Y33" s="593"/>
      <c r="Z33" s="594">
        <v>9.1999999999999993</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4496047</v>
      </c>
      <c r="CS33" s="623"/>
      <c r="CT33" s="623"/>
      <c r="CU33" s="623"/>
      <c r="CV33" s="623"/>
      <c r="CW33" s="623"/>
      <c r="CX33" s="623"/>
      <c r="CY33" s="624"/>
      <c r="CZ33" s="625">
        <v>41.6</v>
      </c>
      <c r="DA33" s="626"/>
      <c r="DB33" s="626"/>
      <c r="DC33" s="627"/>
      <c r="DD33" s="600">
        <v>3563005</v>
      </c>
      <c r="DE33" s="623"/>
      <c r="DF33" s="623"/>
      <c r="DG33" s="623"/>
      <c r="DH33" s="623"/>
      <c r="DI33" s="623"/>
      <c r="DJ33" s="623"/>
      <c r="DK33" s="624"/>
      <c r="DL33" s="600">
        <v>1876385</v>
      </c>
      <c r="DM33" s="623"/>
      <c r="DN33" s="623"/>
      <c r="DO33" s="623"/>
      <c r="DP33" s="623"/>
      <c r="DQ33" s="623"/>
      <c r="DR33" s="623"/>
      <c r="DS33" s="623"/>
      <c r="DT33" s="623"/>
      <c r="DU33" s="623"/>
      <c r="DV33" s="624"/>
      <c r="DW33" s="596">
        <v>30.1</v>
      </c>
      <c r="DX33" s="621"/>
      <c r="DY33" s="621"/>
      <c r="DZ33" s="621"/>
      <c r="EA33" s="621"/>
      <c r="EB33" s="621"/>
      <c r="EC33" s="622"/>
    </row>
    <row r="34" spans="2:133" ht="11.25" customHeight="1">
      <c r="B34" s="588" t="s">
        <v>303</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1155858</v>
      </c>
      <c r="CS34" s="592"/>
      <c r="CT34" s="592"/>
      <c r="CU34" s="592"/>
      <c r="CV34" s="592"/>
      <c r="CW34" s="592"/>
      <c r="CX34" s="592"/>
      <c r="CY34" s="593"/>
      <c r="CZ34" s="625">
        <v>10.7</v>
      </c>
      <c r="DA34" s="626"/>
      <c r="DB34" s="626"/>
      <c r="DC34" s="627"/>
      <c r="DD34" s="600">
        <v>817740</v>
      </c>
      <c r="DE34" s="592"/>
      <c r="DF34" s="592"/>
      <c r="DG34" s="592"/>
      <c r="DH34" s="592"/>
      <c r="DI34" s="592"/>
      <c r="DJ34" s="592"/>
      <c r="DK34" s="593"/>
      <c r="DL34" s="600">
        <v>437097</v>
      </c>
      <c r="DM34" s="592"/>
      <c r="DN34" s="592"/>
      <c r="DO34" s="592"/>
      <c r="DP34" s="592"/>
      <c r="DQ34" s="592"/>
      <c r="DR34" s="592"/>
      <c r="DS34" s="592"/>
      <c r="DT34" s="592"/>
      <c r="DU34" s="592"/>
      <c r="DV34" s="593"/>
      <c r="DW34" s="596">
        <v>7</v>
      </c>
      <c r="DX34" s="621"/>
      <c r="DY34" s="621"/>
      <c r="DZ34" s="621"/>
      <c r="EA34" s="621"/>
      <c r="EB34" s="621"/>
      <c r="EC34" s="622"/>
    </row>
    <row r="35" spans="2:133" ht="11.25" customHeight="1">
      <c r="B35" s="588" t="s">
        <v>307</v>
      </c>
      <c r="C35" s="589"/>
      <c r="D35" s="589"/>
      <c r="E35" s="589"/>
      <c r="F35" s="589"/>
      <c r="G35" s="589"/>
      <c r="H35" s="589"/>
      <c r="I35" s="589"/>
      <c r="J35" s="589"/>
      <c r="K35" s="589"/>
      <c r="L35" s="589"/>
      <c r="M35" s="589"/>
      <c r="N35" s="589"/>
      <c r="O35" s="589"/>
      <c r="P35" s="589"/>
      <c r="Q35" s="590"/>
      <c r="R35" s="591">
        <v>328200</v>
      </c>
      <c r="S35" s="592"/>
      <c r="T35" s="592"/>
      <c r="U35" s="592"/>
      <c r="V35" s="592"/>
      <c r="W35" s="592"/>
      <c r="X35" s="592"/>
      <c r="Y35" s="593"/>
      <c r="Z35" s="594">
        <v>2.9</v>
      </c>
      <c r="AA35" s="594"/>
      <c r="AB35" s="594"/>
      <c r="AC35" s="594"/>
      <c r="AD35" s="595" t="s">
        <v>113</v>
      </c>
      <c r="AE35" s="595"/>
      <c r="AF35" s="595"/>
      <c r="AG35" s="595"/>
      <c r="AH35" s="595"/>
      <c r="AI35" s="595"/>
      <c r="AJ35" s="595"/>
      <c r="AK35" s="595"/>
      <c r="AL35" s="596" t="s">
        <v>113</v>
      </c>
      <c r="AM35" s="597"/>
      <c r="AN35" s="597"/>
      <c r="AO35" s="598"/>
      <c r="AP35" s="186"/>
      <c r="AQ35" s="602" t="s">
        <v>308</v>
      </c>
      <c r="AR35" s="603"/>
      <c r="AS35" s="603"/>
      <c r="AT35" s="603"/>
      <c r="AU35" s="603"/>
      <c r="AV35" s="603"/>
      <c r="AW35" s="603"/>
      <c r="AX35" s="603"/>
      <c r="AY35" s="604"/>
      <c r="AZ35" s="580">
        <v>1062375</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11430</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42822</v>
      </c>
      <c r="CS35" s="623"/>
      <c r="CT35" s="623"/>
      <c r="CU35" s="623"/>
      <c r="CV35" s="623"/>
      <c r="CW35" s="623"/>
      <c r="CX35" s="623"/>
      <c r="CY35" s="624"/>
      <c r="CZ35" s="625">
        <v>0.4</v>
      </c>
      <c r="DA35" s="626"/>
      <c r="DB35" s="626"/>
      <c r="DC35" s="627"/>
      <c r="DD35" s="600">
        <v>42801</v>
      </c>
      <c r="DE35" s="623"/>
      <c r="DF35" s="623"/>
      <c r="DG35" s="623"/>
      <c r="DH35" s="623"/>
      <c r="DI35" s="623"/>
      <c r="DJ35" s="623"/>
      <c r="DK35" s="624"/>
      <c r="DL35" s="600">
        <v>42107</v>
      </c>
      <c r="DM35" s="623"/>
      <c r="DN35" s="623"/>
      <c r="DO35" s="623"/>
      <c r="DP35" s="623"/>
      <c r="DQ35" s="623"/>
      <c r="DR35" s="623"/>
      <c r="DS35" s="623"/>
      <c r="DT35" s="623"/>
      <c r="DU35" s="623"/>
      <c r="DV35" s="624"/>
      <c r="DW35" s="596">
        <v>0.7</v>
      </c>
      <c r="DX35" s="621"/>
      <c r="DY35" s="621"/>
      <c r="DZ35" s="621"/>
      <c r="EA35" s="621"/>
      <c r="EB35" s="621"/>
      <c r="EC35" s="622"/>
    </row>
    <row r="36" spans="2:133" ht="11.25" customHeight="1">
      <c r="B36" s="634" t="s">
        <v>311</v>
      </c>
      <c r="C36" s="635"/>
      <c r="D36" s="635"/>
      <c r="E36" s="635"/>
      <c r="F36" s="635"/>
      <c r="G36" s="635"/>
      <c r="H36" s="635"/>
      <c r="I36" s="635"/>
      <c r="J36" s="635"/>
      <c r="K36" s="635"/>
      <c r="L36" s="635"/>
      <c r="M36" s="635"/>
      <c r="N36" s="635"/>
      <c r="O36" s="635"/>
      <c r="P36" s="635"/>
      <c r="Q36" s="636"/>
      <c r="R36" s="663">
        <v>11202096</v>
      </c>
      <c r="S36" s="664"/>
      <c r="T36" s="664"/>
      <c r="U36" s="664"/>
      <c r="V36" s="664"/>
      <c r="W36" s="664"/>
      <c r="X36" s="664"/>
      <c r="Y36" s="665"/>
      <c r="Z36" s="666">
        <v>100</v>
      </c>
      <c r="AA36" s="666"/>
      <c r="AB36" s="666"/>
      <c r="AC36" s="666"/>
      <c r="AD36" s="667">
        <v>5905316</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240124</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21328</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1164944</v>
      </c>
      <c r="CS36" s="592"/>
      <c r="CT36" s="592"/>
      <c r="CU36" s="592"/>
      <c r="CV36" s="592"/>
      <c r="CW36" s="592"/>
      <c r="CX36" s="592"/>
      <c r="CY36" s="593"/>
      <c r="CZ36" s="625">
        <v>10.8</v>
      </c>
      <c r="DA36" s="626"/>
      <c r="DB36" s="626"/>
      <c r="DC36" s="627"/>
      <c r="DD36" s="600">
        <v>911822</v>
      </c>
      <c r="DE36" s="592"/>
      <c r="DF36" s="592"/>
      <c r="DG36" s="592"/>
      <c r="DH36" s="592"/>
      <c r="DI36" s="592"/>
      <c r="DJ36" s="592"/>
      <c r="DK36" s="593"/>
      <c r="DL36" s="600">
        <v>715037</v>
      </c>
      <c r="DM36" s="592"/>
      <c r="DN36" s="592"/>
      <c r="DO36" s="592"/>
      <c r="DP36" s="592"/>
      <c r="DQ36" s="592"/>
      <c r="DR36" s="592"/>
      <c r="DS36" s="592"/>
      <c r="DT36" s="592"/>
      <c r="DU36" s="592"/>
      <c r="DV36" s="593"/>
      <c r="DW36" s="596">
        <v>11.5</v>
      </c>
      <c r="DX36" s="621"/>
      <c r="DY36" s="621"/>
      <c r="DZ36" s="621"/>
      <c r="EA36" s="621"/>
      <c r="EB36" s="621"/>
      <c r="EC36" s="622"/>
    </row>
    <row r="37" spans="2:133" ht="11.25" customHeight="1">
      <c r="AQ37" s="670" t="s">
        <v>315</v>
      </c>
      <c r="AR37" s="671"/>
      <c r="AS37" s="671"/>
      <c r="AT37" s="671"/>
      <c r="AU37" s="671"/>
      <c r="AV37" s="671"/>
      <c r="AW37" s="671"/>
      <c r="AX37" s="671"/>
      <c r="AY37" s="672"/>
      <c r="AZ37" s="591">
        <v>204452</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1820</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535259</v>
      </c>
      <c r="CS37" s="623"/>
      <c r="CT37" s="623"/>
      <c r="CU37" s="623"/>
      <c r="CV37" s="623"/>
      <c r="CW37" s="623"/>
      <c r="CX37" s="623"/>
      <c r="CY37" s="624"/>
      <c r="CZ37" s="625">
        <v>5</v>
      </c>
      <c r="DA37" s="626"/>
      <c r="DB37" s="626"/>
      <c r="DC37" s="627"/>
      <c r="DD37" s="600">
        <v>501511</v>
      </c>
      <c r="DE37" s="623"/>
      <c r="DF37" s="623"/>
      <c r="DG37" s="623"/>
      <c r="DH37" s="623"/>
      <c r="DI37" s="623"/>
      <c r="DJ37" s="623"/>
      <c r="DK37" s="624"/>
      <c r="DL37" s="600">
        <v>436467</v>
      </c>
      <c r="DM37" s="623"/>
      <c r="DN37" s="623"/>
      <c r="DO37" s="623"/>
      <c r="DP37" s="623"/>
      <c r="DQ37" s="623"/>
      <c r="DR37" s="623"/>
      <c r="DS37" s="623"/>
      <c r="DT37" s="623"/>
      <c r="DU37" s="623"/>
      <c r="DV37" s="624"/>
      <c r="DW37" s="596">
        <v>7</v>
      </c>
      <c r="DX37" s="621"/>
      <c r="DY37" s="621"/>
      <c r="DZ37" s="621"/>
      <c r="EA37" s="621"/>
      <c r="EB37" s="621"/>
      <c r="EC37" s="622"/>
    </row>
    <row r="38" spans="2:133" ht="11.25" customHeight="1">
      <c r="AQ38" s="670" t="s">
        <v>318</v>
      </c>
      <c r="AR38" s="671"/>
      <c r="AS38" s="671"/>
      <c r="AT38" s="671"/>
      <c r="AU38" s="671"/>
      <c r="AV38" s="671"/>
      <c r="AW38" s="671"/>
      <c r="AX38" s="671"/>
      <c r="AY38" s="672"/>
      <c r="AZ38" s="591">
        <v>114622</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3366</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947753</v>
      </c>
      <c r="CS38" s="592"/>
      <c r="CT38" s="592"/>
      <c r="CU38" s="592"/>
      <c r="CV38" s="592"/>
      <c r="CW38" s="592"/>
      <c r="CX38" s="592"/>
      <c r="CY38" s="593"/>
      <c r="CZ38" s="625">
        <v>8.8000000000000007</v>
      </c>
      <c r="DA38" s="626"/>
      <c r="DB38" s="626"/>
      <c r="DC38" s="627"/>
      <c r="DD38" s="600">
        <v>765252</v>
      </c>
      <c r="DE38" s="592"/>
      <c r="DF38" s="592"/>
      <c r="DG38" s="592"/>
      <c r="DH38" s="592"/>
      <c r="DI38" s="592"/>
      <c r="DJ38" s="592"/>
      <c r="DK38" s="593"/>
      <c r="DL38" s="600">
        <v>682144</v>
      </c>
      <c r="DM38" s="592"/>
      <c r="DN38" s="592"/>
      <c r="DO38" s="592"/>
      <c r="DP38" s="592"/>
      <c r="DQ38" s="592"/>
      <c r="DR38" s="592"/>
      <c r="DS38" s="592"/>
      <c r="DT38" s="592"/>
      <c r="DU38" s="592"/>
      <c r="DV38" s="593"/>
      <c r="DW38" s="596">
        <v>10.9</v>
      </c>
      <c r="DX38" s="621"/>
      <c r="DY38" s="621"/>
      <c r="DZ38" s="621"/>
      <c r="EA38" s="621"/>
      <c r="EB38" s="621"/>
      <c r="EC38" s="622"/>
    </row>
    <row r="39" spans="2:133" ht="11.25" customHeight="1">
      <c r="AQ39" s="670" t="s">
        <v>321</v>
      </c>
      <c r="AR39" s="671"/>
      <c r="AS39" s="671"/>
      <c r="AT39" s="671"/>
      <c r="AU39" s="671"/>
      <c r="AV39" s="671"/>
      <c r="AW39" s="671"/>
      <c r="AX39" s="671"/>
      <c r="AY39" s="672"/>
      <c r="AZ39" s="591">
        <v>4325</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85</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1184670</v>
      </c>
      <c r="CS39" s="623"/>
      <c r="CT39" s="623"/>
      <c r="CU39" s="623"/>
      <c r="CV39" s="623"/>
      <c r="CW39" s="623"/>
      <c r="CX39" s="623"/>
      <c r="CY39" s="624"/>
      <c r="CZ39" s="625">
        <v>11</v>
      </c>
      <c r="DA39" s="626"/>
      <c r="DB39" s="626"/>
      <c r="DC39" s="627"/>
      <c r="DD39" s="600">
        <v>1025390</v>
      </c>
      <c r="DE39" s="623"/>
      <c r="DF39" s="623"/>
      <c r="DG39" s="623"/>
      <c r="DH39" s="623"/>
      <c r="DI39" s="623"/>
      <c r="DJ39" s="623"/>
      <c r="DK39" s="624"/>
      <c r="DL39" s="600" t="s">
        <v>325</v>
      </c>
      <c r="DM39" s="623"/>
      <c r="DN39" s="623"/>
      <c r="DO39" s="623"/>
      <c r="DP39" s="623"/>
      <c r="DQ39" s="623"/>
      <c r="DR39" s="623"/>
      <c r="DS39" s="623"/>
      <c r="DT39" s="623"/>
      <c r="DU39" s="623"/>
      <c r="DV39" s="624"/>
      <c r="DW39" s="596" t="s">
        <v>325</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145669</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101</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t="s">
        <v>325</v>
      </c>
      <c r="CS40" s="592"/>
      <c r="CT40" s="592"/>
      <c r="CU40" s="592"/>
      <c r="CV40" s="592"/>
      <c r="CW40" s="592"/>
      <c r="CX40" s="592"/>
      <c r="CY40" s="593"/>
      <c r="CZ40" s="625" t="s">
        <v>325</v>
      </c>
      <c r="DA40" s="626"/>
      <c r="DB40" s="626"/>
      <c r="DC40" s="627"/>
      <c r="DD40" s="600" t="s">
        <v>325</v>
      </c>
      <c r="DE40" s="592"/>
      <c r="DF40" s="592"/>
      <c r="DG40" s="592"/>
      <c r="DH40" s="592"/>
      <c r="DI40" s="592"/>
      <c r="DJ40" s="592"/>
      <c r="DK40" s="593"/>
      <c r="DL40" s="600" t="s">
        <v>325</v>
      </c>
      <c r="DM40" s="592"/>
      <c r="DN40" s="592"/>
      <c r="DO40" s="592"/>
      <c r="DP40" s="592"/>
      <c r="DQ40" s="592"/>
      <c r="DR40" s="592"/>
      <c r="DS40" s="592"/>
      <c r="DT40" s="592"/>
      <c r="DU40" s="592"/>
      <c r="DV40" s="593"/>
      <c r="DW40" s="596" t="s">
        <v>325</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353183</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265</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2449235</v>
      </c>
      <c r="CS42" s="592"/>
      <c r="CT42" s="592"/>
      <c r="CU42" s="592"/>
      <c r="CV42" s="592"/>
      <c r="CW42" s="592"/>
      <c r="CX42" s="592"/>
      <c r="CY42" s="593"/>
      <c r="CZ42" s="625">
        <v>22.7</v>
      </c>
      <c r="DA42" s="674"/>
      <c r="DB42" s="674"/>
      <c r="DC42" s="675"/>
      <c r="DD42" s="600">
        <v>429213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74227</v>
      </c>
      <c r="CS43" s="623"/>
      <c r="CT43" s="623"/>
      <c r="CU43" s="623"/>
      <c r="CV43" s="623"/>
      <c r="CW43" s="623"/>
      <c r="CX43" s="623"/>
      <c r="CY43" s="624"/>
      <c r="CZ43" s="625">
        <v>0.7</v>
      </c>
      <c r="DA43" s="626"/>
      <c r="DB43" s="626"/>
      <c r="DC43" s="627"/>
      <c r="DD43" s="600">
        <v>74227</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289</v>
      </c>
      <c r="CE44" s="698"/>
      <c r="CF44" s="588" t="s">
        <v>338</v>
      </c>
      <c r="CG44" s="589"/>
      <c r="CH44" s="589"/>
      <c r="CI44" s="589"/>
      <c r="CJ44" s="589"/>
      <c r="CK44" s="589"/>
      <c r="CL44" s="589"/>
      <c r="CM44" s="589"/>
      <c r="CN44" s="589"/>
      <c r="CO44" s="589"/>
      <c r="CP44" s="589"/>
      <c r="CQ44" s="590"/>
      <c r="CR44" s="591">
        <v>1788892</v>
      </c>
      <c r="CS44" s="592"/>
      <c r="CT44" s="592"/>
      <c r="CU44" s="592"/>
      <c r="CV44" s="592"/>
      <c r="CW44" s="592"/>
      <c r="CX44" s="592"/>
      <c r="CY44" s="593"/>
      <c r="CZ44" s="625">
        <v>16.600000000000001</v>
      </c>
      <c r="DA44" s="674"/>
      <c r="DB44" s="674"/>
      <c r="DC44" s="675"/>
      <c r="DD44" s="600">
        <v>405940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1321167</v>
      </c>
      <c r="CS45" s="623"/>
      <c r="CT45" s="623"/>
      <c r="CU45" s="623"/>
      <c r="CV45" s="623"/>
      <c r="CW45" s="623"/>
      <c r="CX45" s="623"/>
      <c r="CY45" s="624"/>
      <c r="CZ45" s="625">
        <v>12.2</v>
      </c>
      <c r="DA45" s="626"/>
      <c r="DB45" s="626"/>
      <c r="DC45" s="627"/>
      <c r="DD45" s="600">
        <v>238709</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452243</v>
      </c>
      <c r="CS46" s="592"/>
      <c r="CT46" s="592"/>
      <c r="CU46" s="592"/>
      <c r="CV46" s="592"/>
      <c r="CW46" s="592"/>
      <c r="CX46" s="592"/>
      <c r="CY46" s="593"/>
      <c r="CZ46" s="625">
        <v>4.2</v>
      </c>
      <c r="DA46" s="674"/>
      <c r="DB46" s="674"/>
      <c r="DC46" s="675"/>
      <c r="DD46" s="600">
        <v>165261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v>660343</v>
      </c>
      <c r="CS47" s="623"/>
      <c r="CT47" s="623"/>
      <c r="CU47" s="623"/>
      <c r="CV47" s="623"/>
      <c r="CW47" s="623"/>
      <c r="CX47" s="623"/>
      <c r="CY47" s="624"/>
      <c r="CZ47" s="625">
        <v>6.1</v>
      </c>
      <c r="DA47" s="626"/>
      <c r="DB47" s="626"/>
      <c r="DC47" s="627"/>
      <c r="DD47" s="600">
        <v>23273</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325</v>
      </c>
      <c r="CS48" s="592"/>
      <c r="CT48" s="592"/>
      <c r="CU48" s="592"/>
      <c r="CV48" s="592"/>
      <c r="CW48" s="592"/>
      <c r="CX48" s="592"/>
      <c r="CY48" s="593"/>
      <c r="CZ48" s="625" t="s">
        <v>325</v>
      </c>
      <c r="DA48" s="674"/>
      <c r="DB48" s="674"/>
      <c r="DC48" s="675"/>
      <c r="DD48" s="600" t="s">
        <v>325</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10806922</v>
      </c>
      <c r="CS49" s="659"/>
      <c r="CT49" s="659"/>
      <c r="CU49" s="659"/>
      <c r="CV49" s="659"/>
      <c r="CW49" s="659"/>
      <c r="CX49" s="659"/>
      <c r="CY49" s="686"/>
      <c r="CZ49" s="687">
        <v>100</v>
      </c>
      <c r="DA49" s="688"/>
      <c r="DB49" s="688"/>
      <c r="DC49" s="689"/>
      <c r="DD49" s="690">
        <v>7332930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P73" sqref="AP73:AT7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11205</v>
      </c>
      <c r="R7" s="721"/>
      <c r="S7" s="721"/>
      <c r="T7" s="721"/>
      <c r="U7" s="721"/>
      <c r="V7" s="721">
        <v>10810</v>
      </c>
      <c r="W7" s="721"/>
      <c r="X7" s="721"/>
      <c r="Y7" s="721"/>
      <c r="Z7" s="721"/>
      <c r="AA7" s="721">
        <v>395</v>
      </c>
      <c r="AB7" s="721"/>
      <c r="AC7" s="721"/>
      <c r="AD7" s="721"/>
      <c r="AE7" s="722"/>
      <c r="AF7" s="723">
        <v>268</v>
      </c>
      <c r="AG7" s="724"/>
      <c r="AH7" s="724"/>
      <c r="AI7" s="724"/>
      <c r="AJ7" s="725"/>
      <c r="AK7" s="760">
        <v>153</v>
      </c>
      <c r="AL7" s="761"/>
      <c r="AM7" s="761"/>
      <c r="AN7" s="761"/>
      <c r="AO7" s="761"/>
      <c r="AP7" s="761">
        <v>12267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548</v>
      </c>
      <c r="BS7" s="764" t="s">
        <v>549</v>
      </c>
      <c r="BT7" s="765"/>
      <c r="BU7" s="765"/>
      <c r="BV7" s="765"/>
      <c r="BW7" s="765"/>
      <c r="BX7" s="765"/>
      <c r="BY7" s="765"/>
      <c r="BZ7" s="765"/>
      <c r="CA7" s="765"/>
      <c r="CB7" s="765"/>
      <c r="CC7" s="765"/>
      <c r="CD7" s="765"/>
      <c r="CE7" s="765"/>
      <c r="CF7" s="765"/>
      <c r="CG7" s="766"/>
      <c r="CH7" s="757">
        <v>0</v>
      </c>
      <c r="CI7" s="758"/>
      <c r="CJ7" s="758"/>
      <c r="CK7" s="758"/>
      <c r="CL7" s="759"/>
      <c r="CM7" s="757">
        <v>18</v>
      </c>
      <c r="CN7" s="758"/>
      <c r="CO7" s="758"/>
      <c r="CP7" s="758"/>
      <c r="CQ7" s="759"/>
      <c r="CR7" s="757">
        <v>5</v>
      </c>
      <c r="CS7" s="758"/>
      <c r="CT7" s="758"/>
      <c r="CU7" s="758"/>
      <c r="CV7" s="759"/>
      <c r="CW7" s="757" t="s">
        <v>541</v>
      </c>
      <c r="CX7" s="758"/>
      <c r="CY7" s="758"/>
      <c r="CZ7" s="758"/>
      <c r="DA7" s="759"/>
      <c r="DB7" s="757">
        <v>211</v>
      </c>
      <c r="DC7" s="758"/>
      <c r="DD7" s="758"/>
      <c r="DE7" s="758"/>
      <c r="DF7" s="759"/>
      <c r="DG7" s="757" t="s">
        <v>541</v>
      </c>
      <c r="DH7" s="758"/>
      <c r="DI7" s="758"/>
      <c r="DJ7" s="758"/>
      <c r="DK7" s="759"/>
      <c r="DL7" s="757">
        <v>14</v>
      </c>
      <c r="DM7" s="758"/>
      <c r="DN7" s="758"/>
      <c r="DO7" s="758"/>
      <c r="DP7" s="759"/>
      <c r="DQ7" s="757" t="s">
        <v>541</v>
      </c>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5</v>
      </c>
      <c r="R8" s="745"/>
      <c r="S8" s="745"/>
      <c r="T8" s="745"/>
      <c r="U8" s="745"/>
      <c r="V8" s="745">
        <v>5</v>
      </c>
      <c r="W8" s="745"/>
      <c r="X8" s="745"/>
      <c r="Y8" s="745"/>
      <c r="Z8" s="745"/>
      <c r="AA8" s="745" t="s">
        <v>535</v>
      </c>
      <c r="AB8" s="745"/>
      <c r="AC8" s="745"/>
      <c r="AD8" s="745"/>
      <c r="AE8" s="746"/>
      <c r="AF8" s="747" t="s">
        <v>113</v>
      </c>
      <c r="AG8" s="748"/>
      <c r="AH8" s="748"/>
      <c r="AI8" s="748"/>
      <c r="AJ8" s="749"/>
      <c r="AK8" s="750">
        <v>3</v>
      </c>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550</v>
      </c>
      <c r="BT8" s="755"/>
      <c r="BU8" s="755"/>
      <c r="BV8" s="755"/>
      <c r="BW8" s="755"/>
      <c r="BX8" s="755"/>
      <c r="BY8" s="755"/>
      <c r="BZ8" s="755"/>
      <c r="CA8" s="755"/>
      <c r="CB8" s="755"/>
      <c r="CC8" s="755"/>
      <c r="CD8" s="755"/>
      <c r="CE8" s="755"/>
      <c r="CF8" s="755"/>
      <c r="CG8" s="756"/>
      <c r="CH8" s="767">
        <v>0</v>
      </c>
      <c r="CI8" s="768"/>
      <c r="CJ8" s="768"/>
      <c r="CK8" s="768"/>
      <c r="CL8" s="769"/>
      <c r="CM8" s="767">
        <v>25</v>
      </c>
      <c r="CN8" s="768"/>
      <c r="CO8" s="768"/>
      <c r="CP8" s="768"/>
      <c r="CQ8" s="769"/>
      <c r="CR8" s="767">
        <v>40</v>
      </c>
      <c r="CS8" s="768"/>
      <c r="CT8" s="768"/>
      <c r="CU8" s="768"/>
      <c r="CV8" s="769"/>
      <c r="CW8" s="767" t="s">
        <v>553</v>
      </c>
      <c r="CX8" s="768"/>
      <c r="CY8" s="768"/>
      <c r="CZ8" s="768"/>
      <c r="DA8" s="769"/>
      <c r="DB8" s="767" t="s">
        <v>553</v>
      </c>
      <c r="DC8" s="768"/>
      <c r="DD8" s="768"/>
      <c r="DE8" s="768"/>
      <c r="DF8" s="769"/>
      <c r="DG8" s="767" t="s">
        <v>553</v>
      </c>
      <c r="DH8" s="768"/>
      <c r="DI8" s="768"/>
      <c r="DJ8" s="768"/>
      <c r="DK8" s="769"/>
      <c r="DL8" s="767" t="s">
        <v>553</v>
      </c>
      <c r="DM8" s="768"/>
      <c r="DN8" s="768"/>
      <c r="DO8" s="768"/>
      <c r="DP8" s="769"/>
      <c r="DQ8" s="767" t="s">
        <v>553</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11210</v>
      </c>
      <c r="R23" s="780"/>
      <c r="S23" s="780"/>
      <c r="T23" s="780"/>
      <c r="U23" s="780"/>
      <c r="V23" s="780">
        <v>10815</v>
      </c>
      <c r="W23" s="780"/>
      <c r="X23" s="780"/>
      <c r="Y23" s="780"/>
      <c r="Z23" s="780"/>
      <c r="AA23" s="780">
        <v>395</v>
      </c>
      <c r="AB23" s="780"/>
      <c r="AC23" s="780"/>
      <c r="AD23" s="780"/>
      <c r="AE23" s="781"/>
      <c r="AF23" s="782">
        <v>268</v>
      </c>
      <c r="AG23" s="780"/>
      <c r="AH23" s="780"/>
      <c r="AI23" s="780"/>
      <c r="AJ23" s="783"/>
      <c r="AK23" s="784"/>
      <c r="AL23" s="785"/>
      <c r="AM23" s="785"/>
      <c r="AN23" s="785"/>
      <c r="AO23" s="785"/>
      <c r="AP23" s="780">
        <v>2267</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1416</v>
      </c>
      <c r="R28" s="809"/>
      <c r="S28" s="809"/>
      <c r="T28" s="809"/>
      <c r="U28" s="809"/>
      <c r="V28" s="809">
        <v>1405</v>
      </c>
      <c r="W28" s="809"/>
      <c r="X28" s="809"/>
      <c r="Y28" s="809"/>
      <c r="Z28" s="809"/>
      <c r="AA28" s="809">
        <v>11</v>
      </c>
      <c r="AB28" s="809"/>
      <c r="AC28" s="809"/>
      <c r="AD28" s="809"/>
      <c r="AE28" s="810"/>
      <c r="AF28" s="811">
        <v>11</v>
      </c>
      <c r="AG28" s="809"/>
      <c r="AH28" s="809"/>
      <c r="AI28" s="809"/>
      <c r="AJ28" s="812"/>
      <c r="AK28" s="813">
        <v>133</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90</v>
      </c>
      <c r="R29" s="745"/>
      <c r="S29" s="745"/>
      <c r="T29" s="745"/>
      <c r="U29" s="745"/>
      <c r="V29" s="745">
        <v>90</v>
      </c>
      <c r="W29" s="745"/>
      <c r="X29" s="745"/>
      <c r="Y29" s="745"/>
      <c r="Z29" s="745"/>
      <c r="AA29" s="745" t="s">
        <v>535</v>
      </c>
      <c r="AB29" s="745"/>
      <c r="AC29" s="745"/>
      <c r="AD29" s="745"/>
      <c r="AE29" s="746"/>
      <c r="AF29" s="747" t="s">
        <v>113</v>
      </c>
      <c r="AG29" s="748"/>
      <c r="AH29" s="748"/>
      <c r="AI29" s="748"/>
      <c r="AJ29" s="749"/>
      <c r="AK29" s="816">
        <v>11</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75</v>
      </c>
      <c r="R30" s="745"/>
      <c r="S30" s="745"/>
      <c r="T30" s="745"/>
      <c r="U30" s="745"/>
      <c r="V30" s="745">
        <v>75</v>
      </c>
      <c r="W30" s="745"/>
      <c r="X30" s="745"/>
      <c r="Y30" s="745"/>
      <c r="Z30" s="745"/>
      <c r="AA30" s="745" t="s">
        <v>536</v>
      </c>
      <c r="AB30" s="745"/>
      <c r="AC30" s="745"/>
      <c r="AD30" s="745"/>
      <c r="AE30" s="746"/>
      <c r="AF30" s="747" t="s">
        <v>113</v>
      </c>
      <c r="AG30" s="748"/>
      <c r="AH30" s="748"/>
      <c r="AI30" s="748"/>
      <c r="AJ30" s="749"/>
      <c r="AK30" s="816">
        <v>27</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1215</v>
      </c>
      <c r="R31" s="745"/>
      <c r="S31" s="745"/>
      <c r="T31" s="745"/>
      <c r="U31" s="745"/>
      <c r="V31" s="745">
        <v>1212</v>
      </c>
      <c r="W31" s="745"/>
      <c r="X31" s="745"/>
      <c r="Y31" s="745"/>
      <c r="Z31" s="745"/>
      <c r="AA31" s="745">
        <v>3</v>
      </c>
      <c r="AB31" s="745"/>
      <c r="AC31" s="745"/>
      <c r="AD31" s="745"/>
      <c r="AE31" s="746"/>
      <c r="AF31" s="747">
        <v>3</v>
      </c>
      <c r="AG31" s="748"/>
      <c r="AH31" s="748"/>
      <c r="AI31" s="748"/>
      <c r="AJ31" s="749"/>
      <c r="AK31" s="816">
        <v>163</v>
      </c>
      <c r="AL31" s="817"/>
      <c r="AM31" s="817"/>
      <c r="AN31" s="817"/>
      <c r="AO31" s="817"/>
      <c r="AP31" s="817"/>
      <c r="AQ31" s="817"/>
      <c r="AR31" s="817"/>
      <c r="AS31" s="817"/>
      <c r="AT31" s="817"/>
      <c r="AU31" s="817"/>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247</v>
      </c>
      <c r="R32" s="745"/>
      <c r="S32" s="745"/>
      <c r="T32" s="745"/>
      <c r="U32" s="745"/>
      <c r="V32" s="745">
        <v>246</v>
      </c>
      <c r="W32" s="745"/>
      <c r="X32" s="745"/>
      <c r="Y32" s="745"/>
      <c r="Z32" s="745"/>
      <c r="AA32" s="745">
        <v>1</v>
      </c>
      <c r="AB32" s="745"/>
      <c r="AC32" s="745"/>
      <c r="AD32" s="745"/>
      <c r="AE32" s="746"/>
      <c r="AF32" s="747">
        <v>1</v>
      </c>
      <c r="AG32" s="748"/>
      <c r="AH32" s="748"/>
      <c r="AI32" s="748"/>
      <c r="AJ32" s="749"/>
      <c r="AK32" s="816">
        <v>159</v>
      </c>
      <c r="AL32" s="817"/>
      <c r="AM32" s="817"/>
      <c r="AN32" s="817"/>
      <c r="AO32" s="817"/>
      <c r="AP32" s="817"/>
      <c r="AQ32" s="817"/>
      <c r="AR32" s="817"/>
      <c r="AS32" s="817"/>
      <c r="AT32" s="817"/>
      <c r="AU32" s="817"/>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462</v>
      </c>
      <c r="R33" s="745"/>
      <c r="S33" s="745"/>
      <c r="T33" s="745"/>
      <c r="U33" s="745"/>
      <c r="V33" s="745">
        <v>457</v>
      </c>
      <c r="W33" s="745"/>
      <c r="X33" s="745"/>
      <c r="Y33" s="745"/>
      <c r="Z33" s="745"/>
      <c r="AA33" s="745">
        <v>4</v>
      </c>
      <c r="AB33" s="745"/>
      <c r="AC33" s="745"/>
      <c r="AD33" s="745"/>
      <c r="AE33" s="746"/>
      <c r="AF33" s="747">
        <v>4</v>
      </c>
      <c r="AG33" s="748"/>
      <c r="AH33" s="748"/>
      <c r="AI33" s="748"/>
      <c r="AJ33" s="749"/>
      <c r="AK33" s="816">
        <v>240</v>
      </c>
      <c r="AL33" s="817"/>
      <c r="AM33" s="817"/>
      <c r="AN33" s="817"/>
      <c r="AO33" s="817"/>
      <c r="AP33" s="817">
        <v>2929</v>
      </c>
      <c r="AQ33" s="817"/>
      <c r="AR33" s="817"/>
      <c r="AS33" s="817"/>
      <c r="AT33" s="817"/>
      <c r="AU33" s="817">
        <v>2325</v>
      </c>
      <c r="AV33" s="817"/>
      <c r="AW33" s="817"/>
      <c r="AX33" s="817"/>
      <c r="AY33" s="817"/>
      <c r="AZ33" s="818"/>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273</v>
      </c>
      <c r="R34" s="745"/>
      <c r="S34" s="745"/>
      <c r="T34" s="745"/>
      <c r="U34" s="745"/>
      <c r="V34" s="745">
        <v>273</v>
      </c>
      <c r="W34" s="745"/>
      <c r="X34" s="745"/>
      <c r="Y34" s="745"/>
      <c r="Z34" s="745"/>
      <c r="AA34" s="745">
        <v>0</v>
      </c>
      <c r="AB34" s="745"/>
      <c r="AC34" s="745"/>
      <c r="AD34" s="745"/>
      <c r="AE34" s="746"/>
      <c r="AF34" s="747">
        <v>0</v>
      </c>
      <c r="AG34" s="748"/>
      <c r="AH34" s="748"/>
      <c r="AI34" s="748"/>
      <c r="AJ34" s="749"/>
      <c r="AK34" s="816">
        <v>204</v>
      </c>
      <c r="AL34" s="817"/>
      <c r="AM34" s="817"/>
      <c r="AN34" s="817"/>
      <c r="AO34" s="817"/>
      <c r="AP34" s="817">
        <v>2302</v>
      </c>
      <c r="AQ34" s="817"/>
      <c r="AR34" s="817"/>
      <c r="AS34" s="817"/>
      <c r="AT34" s="817"/>
      <c r="AU34" s="817">
        <v>2302</v>
      </c>
      <c r="AV34" s="817"/>
      <c r="AW34" s="817"/>
      <c r="AX34" s="817"/>
      <c r="AY34" s="817"/>
      <c r="AZ34" s="818"/>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20</v>
      </c>
      <c r="AG63" s="828"/>
      <c r="AH63" s="828"/>
      <c r="AI63" s="828"/>
      <c r="AJ63" s="829"/>
      <c r="AK63" s="830"/>
      <c r="AL63" s="825"/>
      <c r="AM63" s="825"/>
      <c r="AN63" s="825"/>
      <c r="AO63" s="825"/>
      <c r="AP63" s="828">
        <v>5231</v>
      </c>
      <c r="AQ63" s="828"/>
      <c r="AR63" s="828"/>
      <c r="AS63" s="828"/>
      <c r="AT63" s="828"/>
      <c r="AU63" s="828">
        <v>4627</v>
      </c>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393</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537</v>
      </c>
      <c r="C68" s="856"/>
      <c r="D68" s="856"/>
      <c r="E68" s="856"/>
      <c r="F68" s="856"/>
      <c r="G68" s="856"/>
      <c r="H68" s="856"/>
      <c r="I68" s="856"/>
      <c r="J68" s="856"/>
      <c r="K68" s="856"/>
      <c r="L68" s="856"/>
      <c r="M68" s="856"/>
      <c r="N68" s="856"/>
      <c r="O68" s="856"/>
      <c r="P68" s="857"/>
      <c r="Q68" s="858">
        <v>1575</v>
      </c>
      <c r="R68" s="852"/>
      <c r="S68" s="852"/>
      <c r="T68" s="852"/>
      <c r="U68" s="852"/>
      <c r="V68" s="852">
        <v>1501</v>
      </c>
      <c r="W68" s="852"/>
      <c r="X68" s="852"/>
      <c r="Y68" s="852"/>
      <c r="Z68" s="852"/>
      <c r="AA68" s="852">
        <v>73</v>
      </c>
      <c r="AB68" s="852"/>
      <c r="AC68" s="852"/>
      <c r="AD68" s="852"/>
      <c r="AE68" s="852"/>
      <c r="AF68" s="852">
        <v>73</v>
      </c>
      <c r="AG68" s="852"/>
      <c r="AH68" s="852"/>
      <c r="AI68" s="852"/>
      <c r="AJ68" s="852"/>
      <c r="AK68" s="852" t="s">
        <v>551</v>
      </c>
      <c r="AL68" s="852"/>
      <c r="AM68" s="852"/>
      <c r="AN68" s="852"/>
      <c r="AO68" s="852"/>
      <c r="AP68" s="852">
        <v>205</v>
      </c>
      <c r="AQ68" s="852"/>
      <c r="AR68" s="852"/>
      <c r="AS68" s="852"/>
      <c r="AT68" s="852"/>
      <c r="AU68" s="852">
        <v>33</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538</v>
      </c>
      <c r="C69" s="860"/>
      <c r="D69" s="860"/>
      <c r="E69" s="860"/>
      <c r="F69" s="860"/>
      <c r="G69" s="860"/>
      <c r="H69" s="860"/>
      <c r="I69" s="860"/>
      <c r="J69" s="860"/>
      <c r="K69" s="860"/>
      <c r="L69" s="860"/>
      <c r="M69" s="860"/>
      <c r="N69" s="860"/>
      <c r="O69" s="860"/>
      <c r="P69" s="861"/>
      <c r="Q69" s="862">
        <v>556</v>
      </c>
      <c r="R69" s="817"/>
      <c r="S69" s="817"/>
      <c r="T69" s="817"/>
      <c r="U69" s="817"/>
      <c r="V69" s="817">
        <v>530</v>
      </c>
      <c r="W69" s="817"/>
      <c r="X69" s="817"/>
      <c r="Y69" s="817"/>
      <c r="Z69" s="817"/>
      <c r="AA69" s="817">
        <v>26</v>
      </c>
      <c r="AB69" s="817"/>
      <c r="AC69" s="817"/>
      <c r="AD69" s="817"/>
      <c r="AE69" s="817"/>
      <c r="AF69" s="817">
        <v>26</v>
      </c>
      <c r="AG69" s="817"/>
      <c r="AH69" s="817"/>
      <c r="AI69" s="817"/>
      <c r="AJ69" s="817"/>
      <c r="AK69" s="817">
        <v>172</v>
      </c>
      <c r="AL69" s="817"/>
      <c r="AM69" s="817"/>
      <c r="AN69" s="817"/>
      <c r="AO69" s="817"/>
      <c r="AP69" s="817">
        <v>277</v>
      </c>
      <c r="AQ69" s="817"/>
      <c r="AR69" s="817"/>
      <c r="AS69" s="817"/>
      <c r="AT69" s="817"/>
      <c r="AU69" s="817">
        <v>37</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539</v>
      </c>
      <c r="C70" s="860"/>
      <c r="D70" s="860"/>
      <c r="E70" s="860"/>
      <c r="F70" s="860"/>
      <c r="G70" s="860"/>
      <c r="H70" s="860"/>
      <c r="I70" s="860"/>
      <c r="J70" s="860"/>
      <c r="K70" s="860"/>
      <c r="L70" s="860"/>
      <c r="M70" s="860"/>
      <c r="N70" s="860"/>
      <c r="O70" s="860"/>
      <c r="P70" s="861"/>
      <c r="Q70" s="862">
        <v>1058</v>
      </c>
      <c r="R70" s="817"/>
      <c r="S70" s="817"/>
      <c r="T70" s="817"/>
      <c r="U70" s="817"/>
      <c r="V70" s="817">
        <v>1038</v>
      </c>
      <c r="W70" s="817"/>
      <c r="X70" s="817"/>
      <c r="Y70" s="817"/>
      <c r="Z70" s="817"/>
      <c r="AA70" s="817">
        <v>20</v>
      </c>
      <c r="AB70" s="817"/>
      <c r="AC70" s="817"/>
      <c r="AD70" s="817"/>
      <c r="AE70" s="817"/>
      <c r="AF70" s="817">
        <v>20</v>
      </c>
      <c r="AG70" s="817"/>
      <c r="AH70" s="817"/>
      <c r="AI70" s="817"/>
      <c r="AJ70" s="817"/>
      <c r="AK70" s="817">
        <v>30</v>
      </c>
      <c r="AL70" s="817"/>
      <c r="AM70" s="817"/>
      <c r="AN70" s="817"/>
      <c r="AO70" s="817"/>
      <c r="AP70" s="817">
        <v>54</v>
      </c>
      <c r="AQ70" s="817"/>
      <c r="AR70" s="817"/>
      <c r="AS70" s="817"/>
      <c r="AT70" s="817"/>
      <c r="AU70" s="817">
        <v>12</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540</v>
      </c>
      <c r="C71" s="860"/>
      <c r="D71" s="860"/>
      <c r="E71" s="860"/>
      <c r="F71" s="860"/>
      <c r="G71" s="860"/>
      <c r="H71" s="860"/>
      <c r="I71" s="860"/>
      <c r="J71" s="860"/>
      <c r="K71" s="860"/>
      <c r="L71" s="860"/>
      <c r="M71" s="860"/>
      <c r="N71" s="860"/>
      <c r="O71" s="860"/>
      <c r="P71" s="861"/>
      <c r="Q71" s="862">
        <v>5224</v>
      </c>
      <c r="R71" s="817"/>
      <c r="S71" s="817"/>
      <c r="T71" s="817"/>
      <c r="U71" s="817"/>
      <c r="V71" s="817">
        <v>5923</v>
      </c>
      <c r="W71" s="817"/>
      <c r="X71" s="817"/>
      <c r="Y71" s="817"/>
      <c r="Z71" s="817"/>
      <c r="AA71" s="817">
        <v>-699</v>
      </c>
      <c r="AB71" s="817"/>
      <c r="AC71" s="817"/>
      <c r="AD71" s="817"/>
      <c r="AE71" s="817"/>
      <c r="AF71" s="817">
        <v>2338</v>
      </c>
      <c r="AG71" s="817"/>
      <c r="AH71" s="817"/>
      <c r="AI71" s="817"/>
      <c r="AJ71" s="817"/>
      <c r="AK71" s="817" t="s">
        <v>541</v>
      </c>
      <c r="AL71" s="817"/>
      <c r="AM71" s="817"/>
      <c r="AN71" s="817"/>
      <c r="AO71" s="817"/>
      <c r="AP71" s="817">
        <v>5017</v>
      </c>
      <c r="AQ71" s="817"/>
      <c r="AR71" s="817"/>
      <c r="AS71" s="817"/>
      <c r="AT71" s="817"/>
      <c r="AU71" s="817">
        <v>770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542</v>
      </c>
      <c r="C72" s="860"/>
      <c r="D72" s="860"/>
      <c r="E72" s="860"/>
      <c r="F72" s="860"/>
      <c r="G72" s="860"/>
      <c r="H72" s="860"/>
      <c r="I72" s="860"/>
      <c r="J72" s="860"/>
      <c r="K72" s="860"/>
      <c r="L72" s="860"/>
      <c r="M72" s="860"/>
      <c r="N72" s="860"/>
      <c r="O72" s="860"/>
      <c r="P72" s="861"/>
      <c r="Q72" s="862">
        <v>57</v>
      </c>
      <c r="R72" s="817"/>
      <c r="S72" s="817"/>
      <c r="T72" s="817"/>
      <c r="U72" s="817"/>
      <c r="V72" s="817">
        <v>53</v>
      </c>
      <c r="W72" s="817"/>
      <c r="X72" s="817"/>
      <c r="Y72" s="817"/>
      <c r="Z72" s="817"/>
      <c r="AA72" s="817">
        <v>4</v>
      </c>
      <c r="AB72" s="817"/>
      <c r="AC72" s="817"/>
      <c r="AD72" s="817"/>
      <c r="AE72" s="817"/>
      <c r="AF72" s="817">
        <v>4</v>
      </c>
      <c r="AG72" s="817"/>
      <c r="AH72" s="817"/>
      <c r="AI72" s="817"/>
      <c r="AJ72" s="817"/>
      <c r="AK72" s="817" t="s">
        <v>541</v>
      </c>
      <c r="AL72" s="817"/>
      <c r="AM72" s="817"/>
      <c r="AN72" s="817"/>
      <c r="AO72" s="817"/>
      <c r="AP72" s="817">
        <v>20</v>
      </c>
      <c r="AQ72" s="817"/>
      <c r="AR72" s="817"/>
      <c r="AS72" s="817"/>
      <c r="AT72" s="817"/>
      <c r="AU72" s="817">
        <v>11</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543</v>
      </c>
      <c r="C73" s="860"/>
      <c r="D73" s="860"/>
      <c r="E73" s="860"/>
      <c r="F73" s="860"/>
      <c r="G73" s="860"/>
      <c r="H73" s="860"/>
      <c r="I73" s="860"/>
      <c r="J73" s="860"/>
      <c r="K73" s="860"/>
      <c r="L73" s="860"/>
      <c r="M73" s="860"/>
      <c r="N73" s="860"/>
      <c r="O73" s="860"/>
      <c r="P73" s="861"/>
      <c r="Q73" s="862">
        <v>8651</v>
      </c>
      <c r="R73" s="817"/>
      <c r="S73" s="817"/>
      <c r="T73" s="817"/>
      <c r="U73" s="817"/>
      <c r="V73" s="817">
        <v>7360</v>
      </c>
      <c r="W73" s="817"/>
      <c r="X73" s="817"/>
      <c r="Y73" s="817"/>
      <c r="Z73" s="817"/>
      <c r="AA73" s="817">
        <v>1291</v>
      </c>
      <c r="AB73" s="817"/>
      <c r="AC73" s="817"/>
      <c r="AD73" s="817"/>
      <c r="AE73" s="817"/>
      <c r="AF73" s="817">
        <v>1291</v>
      </c>
      <c r="AG73" s="817"/>
      <c r="AH73" s="817"/>
      <c r="AI73" s="817"/>
      <c r="AJ73" s="817"/>
      <c r="AK73" s="817" t="s">
        <v>552</v>
      </c>
      <c r="AL73" s="817"/>
      <c r="AM73" s="817"/>
      <c r="AN73" s="817"/>
      <c r="AO73" s="817"/>
      <c r="AP73" s="817" t="s">
        <v>541</v>
      </c>
      <c r="AQ73" s="817"/>
      <c r="AR73" s="817"/>
      <c r="AS73" s="817"/>
      <c r="AT73" s="817"/>
      <c r="AU73" s="817" t="s">
        <v>541</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544</v>
      </c>
      <c r="C74" s="860"/>
      <c r="D74" s="860"/>
      <c r="E74" s="860"/>
      <c r="F74" s="860"/>
      <c r="G74" s="860"/>
      <c r="H74" s="860"/>
      <c r="I74" s="860"/>
      <c r="J74" s="860"/>
      <c r="K74" s="860"/>
      <c r="L74" s="860"/>
      <c r="M74" s="860"/>
      <c r="N74" s="860"/>
      <c r="O74" s="860"/>
      <c r="P74" s="861"/>
      <c r="Q74" s="862">
        <v>141</v>
      </c>
      <c r="R74" s="817"/>
      <c r="S74" s="817"/>
      <c r="T74" s="817"/>
      <c r="U74" s="817"/>
      <c r="V74" s="817">
        <v>137</v>
      </c>
      <c r="W74" s="817"/>
      <c r="X74" s="817"/>
      <c r="Y74" s="817"/>
      <c r="Z74" s="817"/>
      <c r="AA74" s="817">
        <v>4</v>
      </c>
      <c r="AB74" s="817"/>
      <c r="AC74" s="817"/>
      <c r="AD74" s="817"/>
      <c r="AE74" s="817"/>
      <c r="AF74" s="817">
        <v>4</v>
      </c>
      <c r="AG74" s="817"/>
      <c r="AH74" s="817"/>
      <c r="AI74" s="817"/>
      <c r="AJ74" s="817"/>
      <c r="AK74" s="817" t="s">
        <v>535</v>
      </c>
      <c r="AL74" s="817"/>
      <c r="AM74" s="817"/>
      <c r="AN74" s="817"/>
      <c r="AO74" s="817"/>
      <c r="AP74" s="817" t="s">
        <v>541</v>
      </c>
      <c r="AQ74" s="817"/>
      <c r="AR74" s="817"/>
      <c r="AS74" s="817"/>
      <c r="AT74" s="817"/>
      <c r="AU74" s="817" t="s">
        <v>541</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545</v>
      </c>
      <c r="C75" s="860"/>
      <c r="D75" s="860"/>
      <c r="E75" s="860"/>
      <c r="F75" s="860"/>
      <c r="G75" s="860"/>
      <c r="H75" s="860"/>
      <c r="I75" s="860"/>
      <c r="J75" s="860"/>
      <c r="K75" s="860"/>
      <c r="L75" s="860"/>
      <c r="M75" s="860"/>
      <c r="N75" s="860"/>
      <c r="O75" s="860"/>
      <c r="P75" s="861"/>
      <c r="Q75" s="865">
        <v>149</v>
      </c>
      <c r="R75" s="866"/>
      <c r="S75" s="866"/>
      <c r="T75" s="866"/>
      <c r="U75" s="816"/>
      <c r="V75" s="867">
        <v>137</v>
      </c>
      <c r="W75" s="866"/>
      <c r="X75" s="866"/>
      <c r="Y75" s="866"/>
      <c r="Z75" s="816"/>
      <c r="AA75" s="867">
        <v>12</v>
      </c>
      <c r="AB75" s="866"/>
      <c r="AC75" s="866"/>
      <c r="AD75" s="866"/>
      <c r="AE75" s="816"/>
      <c r="AF75" s="867">
        <v>12</v>
      </c>
      <c r="AG75" s="866"/>
      <c r="AH75" s="866"/>
      <c r="AI75" s="866"/>
      <c r="AJ75" s="816"/>
      <c r="AK75" s="867">
        <v>20</v>
      </c>
      <c r="AL75" s="866"/>
      <c r="AM75" s="866"/>
      <c r="AN75" s="866"/>
      <c r="AO75" s="816"/>
      <c r="AP75" s="867" t="s">
        <v>541</v>
      </c>
      <c r="AQ75" s="866"/>
      <c r="AR75" s="866"/>
      <c r="AS75" s="866"/>
      <c r="AT75" s="816"/>
      <c r="AU75" s="867" t="s">
        <v>541</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546</v>
      </c>
      <c r="C76" s="860"/>
      <c r="D76" s="860"/>
      <c r="E76" s="860"/>
      <c r="F76" s="860"/>
      <c r="G76" s="860"/>
      <c r="H76" s="860"/>
      <c r="I76" s="860"/>
      <c r="J76" s="860"/>
      <c r="K76" s="860"/>
      <c r="L76" s="860"/>
      <c r="M76" s="860"/>
      <c r="N76" s="860"/>
      <c r="O76" s="860"/>
      <c r="P76" s="861"/>
      <c r="Q76" s="865">
        <v>1219</v>
      </c>
      <c r="R76" s="866"/>
      <c r="S76" s="866"/>
      <c r="T76" s="866"/>
      <c r="U76" s="816"/>
      <c r="V76" s="867">
        <v>1229</v>
      </c>
      <c r="W76" s="866"/>
      <c r="X76" s="866"/>
      <c r="Y76" s="866"/>
      <c r="Z76" s="816"/>
      <c r="AA76" s="867">
        <v>55</v>
      </c>
      <c r="AB76" s="866"/>
      <c r="AC76" s="866"/>
      <c r="AD76" s="866"/>
      <c r="AE76" s="816"/>
      <c r="AF76" s="867">
        <v>55</v>
      </c>
      <c r="AG76" s="866"/>
      <c r="AH76" s="866"/>
      <c r="AI76" s="866"/>
      <c r="AJ76" s="816"/>
      <c r="AK76" s="867" t="s">
        <v>541</v>
      </c>
      <c r="AL76" s="866"/>
      <c r="AM76" s="866"/>
      <c r="AN76" s="866"/>
      <c r="AO76" s="816"/>
      <c r="AP76" s="867">
        <v>86</v>
      </c>
      <c r="AQ76" s="866"/>
      <c r="AR76" s="866"/>
      <c r="AS76" s="866"/>
      <c r="AT76" s="816"/>
      <c r="AU76" s="867">
        <v>12</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547</v>
      </c>
      <c r="C77" s="860"/>
      <c r="D77" s="860"/>
      <c r="E77" s="860"/>
      <c r="F77" s="860"/>
      <c r="G77" s="860"/>
      <c r="H77" s="860"/>
      <c r="I77" s="860"/>
      <c r="J77" s="860"/>
      <c r="K77" s="860"/>
      <c r="L77" s="860"/>
      <c r="M77" s="860"/>
      <c r="N77" s="860"/>
      <c r="O77" s="860"/>
      <c r="P77" s="861"/>
      <c r="Q77" s="865">
        <v>133401</v>
      </c>
      <c r="R77" s="866"/>
      <c r="S77" s="866"/>
      <c r="T77" s="866"/>
      <c r="U77" s="816"/>
      <c r="V77" s="867">
        <v>129433</v>
      </c>
      <c r="W77" s="866"/>
      <c r="X77" s="866"/>
      <c r="Y77" s="866"/>
      <c r="Z77" s="816"/>
      <c r="AA77" s="867">
        <v>3967</v>
      </c>
      <c r="AB77" s="866"/>
      <c r="AC77" s="866"/>
      <c r="AD77" s="866"/>
      <c r="AE77" s="816"/>
      <c r="AF77" s="867">
        <v>3967</v>
      </c>
      <c r="AG77" s="866"/>
      <c r="AH77" s="866"/>
      <c r="AI77" s="866"/>
      <c r="AJ77" s="816"/>
      <c r="AK77" s="867">
        <v>1884</v>
      </c>
      <c r="AL77" s="866"/>
      <c r="AM77" s="866"/>
      <c r="AN77" s="866"/>
      <c r="AO77" s="816"/>
      <c r="AP77" s="867" t="s">
        <v>541</v>
      </c>
      <c r="AQ77" s="866"/>
      <c r="AR77" s="866"/>
      <c r="AS77" s="866"/>
      <c r="AT77" s="816"/>
      <c r="AU77" s="867" t="s">
        <v>541</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7783</v>
      </c>
      <c r="AG88" s="828"/>
      <c r="AH88" s="828"/>
      <c r="AI88" s="828"/>
      <c r="AJ88" s="828"/>
      <c r="AK88" s="825"/>
      <c r="AL88" s="825"/>
      <c r="AM88" s="825"/>
      <c r="AN88" s="825"/>
      <c r="AO88" s="825"/>
      <c r="AP88" s="828">
        <v>5659</v>
      </c>
      <c r="AQ88" s="828"/>
      <c r="AR88" s="828"/>
      <c r="AS88" s="828"/>
      <c r="AT88" s="828"/>
      <c r="AU88" s="828">
        <v>875</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45</v>
      </c>
      <c r="CS102" s="836"/>
      <c r="CT102" s="836"/>
      <c r="CU102" s="836"/>
      <c r="CV102" s="879"/>
      <c r="CW102" s="878"/>
      <c r="CX102" s="836"/>
      <c r="CY102" s="836"/>
      <c r="CZ102" s="836"/>
      <c r="DA102" s="879"/>
      <c r="DB102" s="878">
        <v>211</v>
      </c>
      <c r="DC102" s="836"/>
      <c r="DD102" s="836"/>
      <c r="DE102" s="836"/>
      <c r="DF102" s="879"/>
      <c r="DG102" s="878"/>
      <c r="DH102" s="836"/>
      <c r="DI102" s="836"/>
      <c r="DJ102" s="836"/>
      <c r="DK102" s="879"/>
      <c r="DL102" s="878">
        <v>14</v>
      </c>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288</v>
      </c>
      <c r="AG109" s="881"/>
      <c r="AH109" s="881"/>
      <c r="AI109" s="881"/>
      <c r="AJ109" s="882"/>
      <c r="AK109" s="880" t="s">
        <v>287</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288</v>
      </c>
      <c r="BW109" s="881"/>
      <c r="BX109" s="881"/>
      <c r="BY109" s="881"/>
      <c r="BZ109" s="882"/>
      <c r="CA109" s="880" t="s">
        <v>287</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288</v>
      </c>
      <c r="DM109" s="881"/>
      <c r="DN109" s="881"/>
      <c r="DO109" s="881"/>
      <c r="DP109" s="882"/>
      <c r="DQ109" s="880" t="s">
        <v>287</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2184426</v>
      </c>
      <c r="AB110" s="888"/>
      <c r="AC110" s="888"/>
      <c r="AD110" s="888"/>
      <c r="AE110" s="889"/>
      <c r="AF110" s="890">
        <v>2060344</v>
      </c>
      <c r="AG110" s="888"/>
      <c r="AH110" s="888"/>
      <c r="AI110" s="888"/>
      <c r="AJ110" s="889"/>
      <c r="AK110" s="890">
        <v>1962079</v>
      </c>
      <c r="AL110" s="888"/>
      <c r="AM110" s="888"/>
      <c r="AN110" s="888"/>
      <c r="AO110" s="889"/>
      <c r="AP110" s="891">
        <v>43</v>
      </c>
      <c r="AQ110" s="892"/>
      <c r="AR110" s="892"/>
      <c r="AS110" s="892"/>
      <c r="AT110" s="893"/>
      <c r="AU110" s="894" t="s">
        <v>61</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13779790</v>
      </c>
      <c r="BR110" s="925"/>
      <c r="BS110" s="925"/>
      <c r="BT110" s="925"/>
      <c r="BU110" s="925"/>
      <c r="BV110" s="925">
        <v>13016834</v>
      </c>
      <c r="BW110" s="925"/>
      <c r="BX110" s="925"/>
      <c r="BY110" s="925"/>
      <c r="BZ110" s="925"/>
      <c r="CA110" s="925">
        <v>12266878</v>
      </c>
      <c r="CB110" s="925"/>
      <c r="CC110" s="925"/>
      <c r="CD110" s="925"/>
      <c r="CE110" s="925"/>
      <c r="CF110" s="939">
        <v>269.10000000000002</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t="s">
        <v>113</v>
      </c>
      <c r="BR111" s="918"/>
      <c r="BS111" s="918"/>
      <c r="BT111" s="918"/>
      <c r="BU111" s="918"/>
      <c r="BV111" s="918" t="s">
        <v>113</v>
      </c>
      <c r="BW111" s="918"/>
      <c r="BX111" s="918"/>
      <c r="BY111" s="918"/>
      <c r="BZ111" s="918"/>
      <c r="CA111" s="918" t="s">
        <v>113</v>
      </c>
      <c r="CB111" s="918"/>
      <c r="CC111" s="918"/>
      <c r="CD111" s="918"/>
      <c r="CE111" s="918"/>
      <c r="CF111" s="912" t="s">
        <v>113</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4626509</v>
      </c>
      <c r="BR112" s="918"/>
      <c r="BS112" s="918"/>
      <c r="BT112" s="918"/>
      <c r="BU112" s="918"/>
      <c r="BV112" s="918">
        <v>4557890</v>
      </c>
      <c r="BW112" s="918"/>
      <c r="BX112" s="918"/>
      <c r="BY112" s="918"/>
      <c r="BZ112" s="918"/>
      <c r="CA112" s="918">
        <v>4627793</v>
      </c>
      <c r="CB112" s="918"/>
      <c r="CC112" s="918"/>
      <c r="CD112" s="918"/>
      <c r="CE112" s="918"/>
      <c r="CF112" s="912">
        <v>101.5</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314711</v>
      </c>
      <c r="AB113" s="932"/>
      <c r="AC113" s="932"/>
      <c r="AD113" s="932"/>
      <c r="AE113" s="933"/>
      <c r="AF113" s="934">
        <v>302090</v>
      </c>
      <c r="AG113" s="932"/>
      <c r="AH113" s="932"/>
      <c r="AI113" s="932"/>
      <c r="AJ113" s="933"/>
      <c r="AK113" s="934">
        <v>354397</v>
      </c>
      <c r="AL113" s="932"/>
      <c r="AM113" s="932"/>
      <c r="AN113" s="932"/>
      <c r="AO113" s="933"/>
      <c r="AP113" s="935">
        <v>7.8</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872008</v>
      </c>
      <c r="BR113" s="918"/>
      <c r="BS113" s="918"/>
      <c r="BT113" s="918"/>
      <c r="BU113" s="918"/>
      <c r="BV113" s="918">
        <v>893203</v>
      </c>
      <c r="BW113" s="918"/>
      <c r="BX113" s="918"/>
      <c r="BY113" s="918"/>
      <c r="BZ113" s="918"/>
      <c r="CA113" s="918">
        <v>873986</v>
      </c>
      <c r="CB113" s="918"/>
      <c r="CC113" s="918"/>
      <c r="CD113" s="918"/>
      <c r="CE113" s="918"/>
      <c r="CF113" s="912">
        <v>19.2</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139633</v>
      </c>
      <c r="AB114" s="957"/>
      <c r="AC114" s="957"/>
      <c r="AD114" s="957"/>
      <c r="AE114" s="958"/>
      <c r="AF114" s="959">
        <v>104205</v>
      </c>
      <c r="AG114" s="957"/>
      <c r="AH114" s="957"/>
      <c r="AI114" s="957"/>
      <c r="AJ114" s="958"/>
      <c r="AK114" s="959">
        <v>80992</v>
      </c>
      <c r="AL114" s="957"/>
      <c r="AM114" s="957"/>
      <c r="AN114" s="957"/>
      <c r="AO114" s="958"/>
      <c r="AP114" s="960">
        <v>1.8</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2285838</v>
      </c>
      <c r="BR114" s="918"/>
      <c r="BS114" s="918"/>
      <c r="BT114" s="918"/>
      <c r="BU114" s="918"/>
      <c r="BV114" s="918">
        <v>2264002</v>
      </c>
      <c r="BW114" s="918"/>
      <c r="BX114" s="918"/>
      <c r="BY114" s="918"/>
      <c r="BZ114" s="918"/>
      <c r="CA114" s="918">
        <v>2162866</v>
      </c>
      <c r="CB114" s="918"/>
      <c r="CC114" s="918"/>
      <c r="CD114" s="918"/>
      <c r="CE114" s="918"/>
      <c r="CF114" s="912">
        <v>47.4</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113</v>
      </c>
      <c r="AB115" s="932"/>
      <c r="AC115" s="932"/>
      <c r="AD115" s="932"/>
      <c r="AE115" s="933"/>
      <c r="AF115" s="934" t="s">
        <v>113</v>
      </c>
      <c r="AG115" s="932"/>
      <c r="AH115" s="932"/>
      <c r="AI115" s="932"/>
      <c r="AJ115" s="933"/>
      <c r="AK115" s="934" t="s">
        <v>113</v>
      </c>
      <c r="AL115" s="932"/>
      <c r="AM115" s="932"/>
      <c r="AN115" s="932"/>
      <c r="AO115" s="933"/>
      <c r="AP115" s="935" t="s">
        <v>113</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t="s">
        <v>113</v>
      </c>
      <c r="BR115" s="918"/>
      <c r="BS115" s="918"/>
      <c r="BT115" s="918"/>
      <c r="BU115" s="918"/>
      <c r="BV115" s="918" t="s">
        <v>113</v>
      </c>
      <c r="BW115" s="918"/>
      <c r="BX115" s="918"/>
      <c r="BY115" s="918"/>
      <c r="BZ115" s="918"/>
      <c r="CA115" s="918">
        <v>38105</v>
      </c>
      <c r="CB115" s="918"/>
      <c r="CC115" s="918"/>
      <c r="CD115" s="918"/>
      <c r="CE115" s="918"/>
      <c r="CF115" s="912">
        <v>0.8</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1719</v>
      </c>
      <c r="AB116" s="957"/>
      <c r="AC116" s="957"/>
      <c r="AD116" s="957"/>
      <c r="AE116" s="958"/>
      <c r="AF116" s="959" t="s">
        <v>113</v>
      </c>
      <c r="AG116" s="957"/>
      <c r="AH116" s="957"/>
      <c r="AI116" s="957"/>
      <c r="AJ116" s="958"/>
      <c r="AK116" s="959" t="s">
        <v>113</v>
      </c>
      <c r="AL116" s="957"/>
      <c r="AM116" s="957"/>
      <c r="AN116" s="957"/>
      <c r="AO116" s="958"/>
      <c r="AP116" s="960" t="s">
        <v>113</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c r="A117" s="902" t="s">
        <v>172</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2640489</v>
      </c>
      <c r="AB117" s="964"/>
      <c r="AC117" s="964"/>
      <c r="AD117" s="964"/>
      <c r="AE117" s="965"/>
      <c r="AF117" s="963">
        <v>2466639</v>
      </c>
      <c r="AG117" s="964"/>
      <c r="AH117" s="964"/>
      <c r="AI117" s="964"/>
      <c r="AJ117" s="965"/>
      <c r="AK117" s="963">
        <v>2397468</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288</v>
      </c>
      <c r="AG118" s="881"/>
      <c r="AH118" s="881"/>
      <c r="AI118" s="881"/>
      <c r="AJ118" s="882"/>
      <c r="AK118" s="880" t="s">
        <v>287</v>
      </c>
      <c r="AL118" s="881"/>
      <c r="AM118" s="881"/>
      <c r="AN118" s="881"/>
      <c r="AO118" s="882"/>
      <c r="AP118" s="988" t="s">
        <v>404</v>
      </c>
      <c r="AQ118" s="989"/>
      <c r="AR118" s="989"/>
      <c r="AS118" s="989"/>
      <c r="AT118" s="990"/>
      <c r="AU118" s="900"/>
      <c r="AV118" s="901"/>
      <c r="AW118" s="901"/>
      <c r="AX118" s="901"/>
      <c r="AY118" s="901"/>
      <c r="AZ118" s="228" t="s">
        <v>172</v>
      </c>
      <c r="BA118" s="228"/>
      <c r="BB118" s="228"/>
      <c r="BC118" s="228"/>
      <c r="BD118" s="228"/>
      <c r="BE118" s="228"/>
      <c r="BF118" s="228"/>
      <c r="BG118" s="228"/>
      <c r="BH118" s="228"/>
      <c r="BI118" s="228"/>
      <c r="BJ118" s="228"/>
      <c r="BK118" s="228"/>
      <c r="BL118" s="228"/>
      <c r="BM118" s="228"/>
      <c r="BN118" s="228"/>
      <c r="BO118" s="991" t="s">
        <v>432</v>
      </c>
      <c r="BP118" s="992"/>
      <c r="BQ118" s="983">
        <v>21564145</v>
      </c>
      <c r="BR118" s="984"/>
      <c r="BS118" s="984"/>
      <c r="BT118" s="984"/>
      <c r="BU118" s="984"/>
      <c r="BV118" s="984">
        <v>20731929</v>
      </c>
      <c r="BW118" s="984"/>
      <c r="BX118" s="984"/>
      <c r="BY118" s="984"/>
      <c r="BZ118" s="984"/>
      <c r="CA118" s="984">
        <v>19969628</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4022487</v>
      </c>
      <c r="BR119" s="925"/>
      <c r="BS119" s="925"/>
      <c r="BT119" s="925"/>
      <c r="BU119" s="925"/>
      <c r="BV119" s="925">
        <v>4460354</v>
      </c>
      <c r="BW119" s="925"/>
      <c r="BX119" s="925"/>
      <c r="BY119" s="925"/>
      <c r="BZ119" s="925"/>
      <c r="CA119" s="925">
        <v>5318796</v>
      </c>
      <c r="CB119" s="925"/>
      <c r="CC119" s="925"/>
      <c r="CD119" s="925"/>
      <c r="CE119" s="925"/>
      <c r="CF119" s="939">
        <v>116.7</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113</v>
      </c>
      <c r="DH119" s="996"/>
      <c r="DI119" s="996"/>
      <c r="DJ119" s="996"/>
      <c r="DK119" s="997"/>
      <c r="DL119" s="998" t="s">
        <v>113</v>
      </c>
      <c r="DM119" s="996"/>
      <c r="DN119" s="996"/>
      <c r="DO119" s="996"/>
      <c r="DP119" s="997"/>
      <c r="DQ119" s="998" t="s">
        <v>113</v>
      </c>
      <c r="DR119" s="996"/>
      <c r="DS119" s="996"/>
      <c r="DT119" s="996"/>
      <c r="DU119" s="997"/>
      <c r="DV119" s="999" t="s">
        <v>113</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155795</v>
      </c>
      <c r="BR120" s="918"/>
      <c r="BS120" s="918"/>
      <c r="BT120" s="918"/>
      <c r="BU120" s="918"/>
      <c r="BV120" s="918">
        <v>122142</v>
      </c>
      <c r="BW120" s="918"/>
      <c r="BX120" s="918"/>
      <c r="BY120" s="918"/>
      <c r="BZ120" s="918"/>
      <c r="CA120" s="918">
        <v>90876</v>
      </c>
      <c r="CB120" s="918"/>
      <c r="CC120" s="918"/>
      <c r="CD120" s="918"/>
      <c r="CE120" s="918"/>
      <c r="CF120" s="912">
        <v>2</v>
      </c>
      <c r="CG120" s="913"/>
      <c r="CH120" s="913"/>
      <c r="CI120" s="913"/>
      <c r="CJ120" s="913"/>
      <c r="CK120" s="1011" t="s">
        <v>438</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2074849</v>
      </c>
      <c r="DH120" s="925"/>
      <c r="DI120" s="925"/>
      <c r="DJ120" s="925"/>
      <c r="DK120" s="925"/>
      <c r="DL120" s="925">
        <v>2122570</v>
      </c>
      <c r="DM120" s="925"/>
      <c r="DN120" s="925"/>
      <c r="DO120" s="925"/>
      <c r="DP120" s="925"/>
      <c r="DQ120" s="925">
        <v>2325372</v>
      </c>
      <c r="DR120" s="925"/>
      <c r="DS120" s="925"/>
      <c r="DT120" s="925"/>
      <c r="DU120" s="925"/>
      <c r="DV120" s="926">
        <v>51</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113</v>
      </c>
      <c r="AB121" s="957"/>
      <c r="AC121" s="957"/>
      <c r="AD121" s="957"/>
      <c r="AE121" s="958"/>
      <c r="AF121" s="959" t="s">
        <v>113</v>
      </c>
      <c r="AG121" s="957"/>
      <c r="AH121" s="957"/>
      <c r="AI121" s="957"/>
      <c r="AJ121" s="958"/>
      <c r="AK121" s="959" t="s">
        <v>113</v>
      </c>
      <c r="AL121" s="957"/>
      <c r="AM121" s="957"/>
      <c r="AN121" s="957"/>
      <c r="AO121" s="958"/>
      <c r="AP121" s="960" t="s">
        <v>113</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12918444</v>
      </c>
      <c r="BR121" s="984"/>
      <c r="BS121" s="984"/>
      <c r="BT121" s="984"/>
      <c r="BU121" s="984"/>
      <c r="BV121" s="984">
        <v>12626590</v>
      </c>
      <c r="BW121" s="984"/>
      <c r="BX121" s="984"/>
      <c r="BY121" s="984"/>
      <c r="BZ121" s="984"/>
      <c r="CA121" s="984">
        <v>11400378</v>
      </c>
      <c r="CB121" s="984"/>
      <c r="CC121" s="984"/>
      <c r="CD121" s="984"/>
      <c r="CE121" s="984"/>
      <c r="CF121" s="1022">
        <v>250.1</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2551660</v>
      </c>
      <c r="DH121" s="918"/>
      <c r="DI121" s="918"/>
      <c r="DJ121" s="918"/>
      <c r="DK121" s="918"/>
      <c r="DL121" s="918">
        <v>2435320</v>
      </c>
      <c r="DM121" s="918"/>
      <c r="DN121" s="918"/>
      <c r="DO121" s="918"/>
      <c r="DP121" s="918"/>
      <c r="DQ121" s="918">
        <v>2302421</v>
      </c>
      <c r="DR121" s="918"/>
      <c r="DS121" s="918"/>
      <c r="DT121" s="918"/>
      <c r="DU121" s="918"/>
      <c r="DV121" s="919">
        <v>50.5</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172</v>
      </c>
      <c r="BA122" s="228"/>
      <c r="BB122" s="228"/>
      <c r="BC122" s="228"/>
      <c r="BD122" s="228"/>
      <c r="BE122" s="228"/>
      <c r="BF122" s="228"/>
      <c r="BG122" s="228"/>
      <c r="BH122" s="228"/>
      <c r="BI122" s="228"/>
      <c r="BJ122" s="228"/>
      <c r="BK122" s="228"/>
      <c r="BL122" s="228"/>
      <c r="BM122" s="228"/>
      <c r="BN122" s="228"/>
      <c r="BO122" s="991" t="s">
        <v>441</v>
      </c>
      <c r="BP122" s="992"/>
      <c r="BQ122" s="1032">
        <v>17096726</v>
      </c>
      <c r="BR122" s="1033"/>
      <c r="BS122" s="1033"/>
      <c r="BT122" s="1033"/>
      <c r="BU122" s="1033"/>
      <c r="BV122" s="1033">
        <v>17209086</v>
      </c>
      <c r="BW122" s="1033"/>
      <c r="BX122" s="1033"/>
      <c r="BY122" s="1033"/>
      <c r="BZ122" s="1033"/>
      <c r="CA122" s="1033">
        <v>16810050</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98.1</v>
      </c>
      <c r="BR123" s="1025"/>
      <c r="BS123" s="1025"/>
      <c r="BT123" s="1025"/>
      <c r="BU123" s="1025"/>
      <c r="BV123" s="1025">
        <v>77.2</v>
      </c>
      <c r="BW123" s="1025"/>
      <c r="BX123" s="1025"/>
      <c r="BY123" s="1025"/>
      <c r="BZ123" s="1025"/>
      <c r="CA123" s="1025">
        <v>69.3</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t="s">
        <v>113</v>
      </c>
      <c r="DH124" s="996"/>
      <c r="DI124" s="996"/>
      <c r="DJ124" s="996"/>
      <c r="DK124" s="997"/>
      <c r="DL124" s="998" t="s">
        <v>113</v>
      </c>
      <c r="DM124" s="996"/>
      <c r="DN124" s="996"/>
      <c r="DO124" s="996"/>
      <c r="DP124" s="997"/>
      <c r="DQ124" s="998" t="s">
        <v>113</v>
      </c>
      <c r="DR124" s="996"/>
      <c r="DS124" s="996"/>
      <c r="DT124" s="996"/>
      <c r="DU124" s="997"/>
      <c r="DV124" s="999" t="s">
        <v>113</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113</v>
      </c>
      <c r="AB126" s="957"/>
      <c r="AC126" s="957"/>
      <c r="AD126" s="957"/>
      <c r="AE126" s="958"/>
      <c r="AF126" s="959" t="s">
        <v>113</v>
      </c>
      <c r="AG126" s="957"/>
      <c r="AH126" s="957"/>
      <c r="AI126" s="957"/>
      <c r="AJ126" s="958"/>
      <c r="AK126" s="959" t="s">
        <v>113</v>
      </c>
      <c r="AL126" s="957"/>
      <c r="AM126" s="957"/>
      <c r="AN126" s="957"/>
      <c r="AO126" s="958"/>
      <c r="AP126" s="960" t="s">
        <v>113</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v>38105</v>
      </c>
      <c r="DR126" s="918"/>
      <c r="DS126" s="918"/>
      <c r="DT126" s="918"/>
      <c r="DU126" s="918"/>
      <c r="DV126" s="919">
        <v>0.8</v>
      </c>
      <c r="DW126" s="919"/>
      <c r="DX126" s="919"/>
      <c r="DY126" s="919"/>
      <c r="DZ126" s="920"/>
    </row>
    <row r="127" spans="1:130" s="197" customFormat="1" ht="26.25" customHeight="1" thickBot="1">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113</v>
      </c>
      <c r="AB127" s="957"/>
      <c r="AC127" s="957"/>
      <c r="AD127" s="957"/>
      <c r="AE127" s="958"/>
      <c r="AF127" s="959" t="s">
        <v>113</v>
      </c>
      <c r="AG127" s="957"/>
      <c r="AH127" s="957"/>
      <c r="AI127" s="957"/>
      <c r="AJ127" s="958"/>
      <c r="AK127" s="959" t="s">
        <v>113</v>
      </c>
      <c r="AL127" s="957"/>
      <c r="AM127" s="957"/>
      <c r="AN127" s="957"/>
      <c r="AO127" s="958"/>
      <c r="AP127" s="960" t="s">
        <v>113</v>
      </c>
      <c r="AQ127" s="961"/>
      <c r="AR127" s="961"/>
      <c r="AS127" s="961"/>
      <c r="AT127" s="962"/>
      <c r="AU127" s="233"/>
      <c r="AV127" s="233"/>
      <c r="AW127" s="233"/>
      <c r="AX127" s="884" t="s">
        <v>452</v>
      </c>
      <c r="AY127" s="885"/>
      <c r="AZ127" s="885"/>
      <c r="BA127" s="885"/>
      <c r="BB127" s="885"/>
      <c r="BC127" s="885"/>
      <c r="BD127" s="885"/>
      <c r="BE127" s="886"/>
      <c r="BF127" s="1039" t="s">
        <v>113</v>
      </c>
      <c r="BG127" s="1040"/>
      <c r="BH127" s="1040"/>
      <c r="BI127" s="1040"/>
      <c r="BJ127" s="1040"/>
      <c r="BK127" s="1040"/>
      <c r="BL127" s="1049"/>
      <c r="BM127" s="1039">
        <v>14.37</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t="s">
        <v>113</v>
      </c>
      <c r="DH127" s="1046"/>
      <c r="DI127" s="1046"/>
      <c r="DJ127" s="1046"/>
      <c r="DK127" s="1046"/>
      <c r="DL127" s="1046" t="s">
        <v>113</v>
      </c>
      <c r="DM127" s="1046"/>
      <c r="DN127" s="1046"/>
      <c r="DO127" s="1046"/>
      <c r="DP127" s="1046"/>
      <c r="DQ127" s="1046" t="s">
        <v>113</v>
      </c>
      <c r="DR127" s="1046"/>
      <c r="DS127" s="1046"/>
      <c r="DT127" s="1046"/>
      <c r="DU127" s="1046"/>
      <c r="DV127" s="1047" t="s">
        <v>113</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v>34304</v>
      </c>
      <c r="AB128" s="1088"/>
      <c r="AC128" s="1088"/>
      <c r="AD128" s="1088"/>
      <c r="AE128" s="1089"/>
      <c r="AF128" s="1090">
        <v>37240</v>
      </c>
      <c r="AG128" s="1088"/>
      <c r="AH128" s="1088"/>
      <c r="AI128" s="1088"/>
      <c r="AJ128" s="1089"/>
      <c r="AK128" s="1090">
        <v>31808</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113</v>
      </c>
      <c r="BG128" s="1065"/>
      <c r="BH128" s="1065"/>
      <c r="BI128" s="1065"/>
      <c r="BJ128" s="1065"/>
      <c r="BK128" s="1065"/>
      <c r="BL128" s="1066"/>
      <c r="BM128" s="1064">
        <v>19.37</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6347576</v>
      </c>
      <c r="AB129" s="957"/>
      <c r="AC129" s="957"/>
      <c r="AD129" s="957"/>
      <c r="AE129" s="958"/>
      <c r="AF129" s="959">
        <v>6278675</v>
      </c>
      <c r="AG129" s="957"/>
      <c r="AH129" s="957"/>
      <c r="AI129" s="957"/>
      <c r="AJ129" s="958"/>
      <c r="AK129" s="959">
        <v>6172584</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16.7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1797262</v>
      </c>
      <c r="AB130" s="957"/>
      <c r="AC130" s="957"/>
      <c r="AD130" s="957"/>
      <c r="AE130" s="958"/>
      <c r="AF130" s="959">
        <v>1696248</v>
      </c>
      <c r="AG130" s="957"/>
      <c r="AH130" s="957"/>
      <c r="AI130" s="957"/>
      <c r="AJ130" s="958"/>
      <c r="AK130" s="959">
        <v>1613358</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v>69.3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4550314</v>
      </c>
      <c r="AB131" s="996"/>
      <c r="AC131" s="996"/>
      <c r="AD131" s="996"/>
      <c r="AE131" s="997"/>
      <c r="AF131" s="998">
        <v>4582427</v>
      </c>
      <c r="AG131" s="996"/>
      <c r="AH131" s="996"/>
      <c r="AI131" s="996"/>
      <c r="AJ131" s="997"/>
      <c r="AK131" s="998">
        <v>4559226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17.77730064</v>
      </c>
      <c r="AB132" s="1102"/>
      <c r="AC132" s="1102"/>
      <c r="AD132" s="1102"/>
      <c r="AE132" s="1103"/>
      <c r="AF132" s="1104">
        <v>15.999185580000001</v>
      </c>
      <c r="AG132" s="1102"/>
      <c r="AH132" s="1102"/>
      <c r="AI132" s="1102"/>
      <c r="AJ132" s="1103"/>
      <c r="AK132" s="1104">
        <v>16.500651649999998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17.899999999999999</v>
      </c>
      <c r="AB133" s="1109"/>
      <c r="AC133" s="1109"/>
      <c r="AD133" s="1109"/>
      <c r="AE133" s="1110"/>
      <c r="AF133" s="1108">
        <v>17.2</v>
      </c>
      <c r="AG133" s="1109"/>
      <c r="AH133" s="1109"/>
      <c r="AI133" s="1109"/>
      <c r="AJ133" s="1110"/>
      <c r="AK133" s="1108">
        <v>16.7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3" zoomScaleNormal="85" zoomScaleSheetLayoutView="55" workbookViewId="0">
      <selection activeCell="AH93" sqref="AH9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7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58"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1352806</v>
      </c>
      <c r="L9" s="264">
        <v>127359</v>
      </c>
      <c r="M9" s="265">
        <v>97117</v>
      </c>
      <c r="N9" s="266">
        <v>31.1</v>
      </c>
    </row>
    <row r="10" spans="1:16">
      <c r="A10" s="248"/>
      <c r="B10" s="244"/>
      <c r="C10" s="244"/>
      <c r="D10" s="244"/>
      <c r="E10" s="244"/>
      <c r="F10" s="244"/>
      <c r="G10" s="1117" t="s">
        <v>474</v>
      </c>
      <c r="H10" s="1118"/>
      <c r="I10" s="1118"/>
      <c r="J10" s="1119"/>
      <c r="K10" s="267">
        <v>117956</v>
      </c>
      <c r="L10" s="268">
        <v>11105</v>
      </c>
      <c r="M10" s="269">
        <v>9839</v>
      </c>
      <c r="N10" s="270">
        <v>12.9</v>
      </c>
    </row>
    <row r="11" spans="1:16" ht="13.5" customHeight="1">
      <c r="A11" s="248"/>
      <c r="B11" s="244"/>
      <c r="C11" s="244"/>
      <c r="D11" s="244"/>
      <c r="E11" s="244"/>
      <c r="F11" s="244"/>
      <c r="G11" s="1117" t="s">
        <v>475</v>
      </c>
      <c r="H11" s="1118"/>
      <c r="I11" s="1118"/>
      <c r="J11" s="1119"/>
      <c r="K11" s="267">
        <v>242433</v>
      </c>
      <c r="L11" s="268">
        <v>22824</v>
      </c>
      <c r="M11" s="269">
        <v>18048</v>
      </c>
      <c r="N11" s="270">
        <v>26.5</v>
      </c>
    </row>
    <row r="12" spans="1:16" ht="13.5" customHeight="1">
      <c r="A12" s="248"/>
      <c r="B12" s="244"/>
      <c r="C12" s="244"/>
      <c r="D12" s="244"/>
      <c r="E12" s="244"/>
      <c r="F12" s="244"/>
      <c r="G12" s="1117" t="s">
        <v>476</v>
      </c>
      <c r="H12" s="1118"/>
      <c r="I12" s="1118"/>
      <c r="J12" s="1119"/>
      <c r="K12" s="267">
        <v>49020</v>
      </c>
      <c r="L12" s="268">
        <v>4615</v>
      </c>
      <c r="M12" s="269">
        <v>2186</v>
      </c>
      <c r="N12" s="270">
        <v>111.1</v>
      </c>
    </row>
    <row r="13" spans="1:16" ht="13.5" customHeight="1">
      <c r="A13" s="248"/>
      <c r="B13" s="244"/>
      <c r="C13" s="244"/>
      <c r="D13" s="244"/>
      <c r="E13" s="244"/>
      <c r="F13" s="244"/>
      <c r="G13" s="1117" t="s">
        <v>477</v>
      </c>
      <c r="H13" s="1118"/>
      <c r="I13" s="1118"/>
      <c r="J13" s="1119"/>
      <c r="K13" s="267" t="s">
        <v>478</v>
      </c>
      <c r="L13" s="268" t="s">
        <v>478</v>
      </c>
      <c r="M13" s="269" t="s">
        <v>478</v>
      </c>
      <c r="N13" s="270" t="s">
        <v>478</v>
      </c>
    </row>
    <row r="14" spans="1:16" ht="13.5" customHeight="1">
      <c r="A14" s="248"/>
      <c r="B14" s="244"/>
      <c r="C14" s="244"/>
      <c r="D14" s="244"/>
      <c r="E14" s="244"/>
      <c r="F14" s="244"/>
      <c r="G14" s="1117" t="s">
        <v>479</v>
      </c>
      <c r="H14" s="1118"/>
      <c r="I14" s="1118"/>
      <c r="J14" s="1119"/>
      <c r="K14" s="267">
        <v>27219</v>
      </c>
      <c r="L14" s="268">
        <v>2563</v>
      </c>
      <c r="M14" s="269">
        <v>5044</v>
      </c>
      <c r="N14" s="270">
        <v>-49.2</v>
      </c>
    </row>
    <row r="15" spans="1:16" ht="13.5" customHeight="1">
      <c r="A15" s="248"/>
      <c r="B15" s="244"/>
      <c r="C15" s="244"/>
      <c r="D15" s="244"/>
      <c r="E15" s="244"/>
      <c r="F15" s="244"/>
      <c r="G15" s="1117" t="s">
        <v>480</v>
      </c>
      <c r="H15" s="1118"/>
      <c r="I15" s="1118"/>
      <c r="J15" s="1119"/>
      <c r="K15" s="267">
        <v>74227</v>
      </c>
      <c r="L15" s="268">
        <v>6988</v>
      </c>
      <c r="M15" s="269">
        <v>2764</v>
      </c>
      <c r="N15" s="270">
        <v>152.80000000000001</v>
      </c>
    </row>
    <row r="16" spans="1:16">
      <c r="A16" s="248"/>
      <c r="B16" s="244"/>
      <c r="C16" s="244"/>
      <c r="D16" s="244"/>
      <c r="E16" s="244"/>
      <c r="F16" s="244"/>
      <c r="G16" s="1120" t="s">
        <v>481</v>
      </c>
      <c r="H16" s="1121"/>
      <c r="I16" s="1121"/>
      <c r="J16" s="1122"/>
      <c r="K16" s="268">
        <v>-155509</v>
      </c>
      <c r="L16" s="268">
        <v>-14640</v>
      </c>
      <c r="M16" s="269">
        <v>-12014</v>
      </c>
      <c r="N16" s="270">
        <v>21.9</v>
      </c>
    </row>
    <row r="17" spans="1:16">
      <c r="A17" s="248"/>
      <c r="B17" s="244"/>
      <c r="C17" s="244"/>
      <c r="D17" s="244"/>
      <c r="E17" s="244"/>
      <c r="F17" s="244"/>
      <c r="G17" s="1120" t="s">
        <v>172</v>
      </c>
      <c r="H17" s="1121"/>
      <c r="I17" s="1121"/>
      <c r="J17" s="1122"/>
      <c r="K17" s="268">
        <v>1708152</v>
      </c>
      <c r="L17" s="268">
        <v>160813</v>
      </c>
      <c r="M17" s="269">
        <v>122985</v>
      </c>
      <c r="N17" s="270">
        <v>30.8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16.190000000000001</v>
      </c>
      <c r="L21" s="281">
        <v>11.27</v>
      </c>
      <c r="M21" s="282">
        <v>4.92</v>
      </c>
      <c r="N21" s="249"/>
      <c r="O21" s="283"/>
      <c r="P21" s="279"/>
    </row>
    <row r="22" spans="1:16" s="284" customFormat="1">
      <c r="A22" s="279"/>
      <c r="B22" s="249"/>
      <c r="C22" s="249"/>
      <c r="D22" s="249"/>
      <c r="E22" s="249"/>
      <c r="F22" s="249"/>
      <c r="G22" s="1112" t="s">
        <v>487</v>
      </c>
      <c r="H22" s="1113"/>
      <c r="I22" s="1113"/>
      <c r="J22" s="1114"/>
      <c r="K22" s="285">
        <v>91.5</v>
      </c>
      <c r="L22" s="286">
        <v>94.8</v>
      </c>
      <c r="M22" s="287">
        <v>-3.3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1962079</v>
      </c>
      <c r="L32" s="294">
        <v>184718</v>
      </c>
      <c r="M32" s="295">
        <v>91831</v>
      </c>
      <c r="N32" s="296">
        <v>101.1</v>
      </c>
    </row>
    <row r="33" spans="1:16" ht="13.5" customHeight="1">
      <c r="A33" s="248"/>
      <c r="B33" s="244"/>
      <c r="C33" s="244"/>
      <c r="D33" s="244"/>
      <c r="E33" s="244"/>
      <c r="F33" s="244"/>
      <c r="G33" s="1128" t="s">
        <v>492</v>
      </c>
      <c r="H33" s="1129"/>
      <c r="I33" s="1129"/>
      <c r="J33" s="1130"/>
      <c r="K33" s="294" t="s">
        <v>478</v>
      </c>
      <c r="L33" s="294" t="s">
        <v>478</v>
      </c>
      <c r="M33" s="295" t="s">
        <v>478</v>
      </c>
      <c r="N33" s="296" t="s">
        <v>478</v>
      </c>
    </row>
    <row r="34" spans="1:16" ht="27" customHeight="1">
      <c r="A34" s="248"/>
      <c r="B34" s="244"/>
      <c r="C34" s="244"/>
      <c r="D34" s="244"/>
      <c r="E34" s="244"/>
      <c r="F34" s="244"/>
      <c r="G34" s="1128" t="s">
        <v>493</v>
      </c>
      <c r="H34" s="1129"/>
      <c r="I34" s="1129"/>
      <c r="J34" s="1130"/>
      <c r="K34" s="294" t="s">
        <v>478</v>
      </c>
      <c r="L34" s="294" t="s">
        <v>478</v>
      </c>
      <c r="M34" s="295" t="s">
        <v>478</v>
      </c>
      <c r="N34" s="296" t="s">
        <v>478</v>
      </c>
    </row>
    <row r="35" spans="1:16" ht="27" customHeight="1">
      <c r="A35" s="248"/>
      <c r="B35" s="244"/>
      <c r="C35" s="244"/>
      <c r="D35" s="244"/>
      <c r="E35" s="244"/>
      <c r="F35" s="244"/>
      <c r="G35" s="1128" t="s">
        <v>494</v>
      </c>
      <c r="H35" s="1129"/>
      <c r="I35" s="1129"/>
      <c r="J35" s="1130"/>
      <c r="K35" s="294">
        <v>354397</v>
      </c>
      <c r="L35" s="294">
        <v>33364</v>
      </c>
      <c r="M35" s="295">
        <v>23665</v>
      </c>
      <c r="N35" s="296">
        <v>41</v>
      </c>
    </row>
    <row r="36" spans="1:16" ht="27" customHeight="1">
      <c r="A36" s="248"/>
      <c r="B36" s="244"/>
      <c r="C36" s="244"/>
      <c r="D36" s="244"/>
      <c r="E36" s="244"/>
      <c r="F36" s="244"/>
      <c r="G36" s="1128" t="s">
        <v>495</v>
      </c>
      <c r="H36" s="1129"/>
      <c r="I36" s="1129"/>
      <c r="J36" s="1130"/>
      <c r="K36" s="294">
        <v>80992</v>
      </c>
      <c r="L36" s="294">
        <v>7625</v>
      </c>
      <c r="M36" s="295">
        <v>4185</v>
      </c>
      <c r="N36" s="296">
        <v>82.2</v>
      </c>
    </row>
    <row r="37" spans="1:16" ht="13.5" customHeight="1">
      <c r="A37" s="248"/>
      <c r="B37" s="244"/>
      <c r="C37" s="244"/>
      <c r="D37" s="244"/>
      <c r="E37" s="244"/>
      <c r="F37" s="244"/>
      <c r="G37" s="1128" t="s">
        <v>496</v>
      </c>
      <c r="H37" s="1129"/>
      <c r="I37" s="1129"/>
      <c r="J37" s="1130"/>
      <c r="K37" s="294" t="s">
        <v>478</v>
      </c>
      <c r="L37" s="294" t="s">
        <v>478</v>
      </c>
      <c r="M37" s="295">
        <v>1887</v>
      </c>
      <c r="N37" s="296" t="s">
        <v>478</v>
      </c>
    </row>
    <row r="38" spans="1:16" ht="27" customHeight="1">
      <c r="A38" s="248"/>
      <c r="B38" s="244"/>
      <c r="C38" s="244"/>
      <c r="D38" s="244"/>
      <c r="E38" s="244"/>
      <c r="F38" s="244"/>
      <c r="G38" s="1131" t="s">
        <v>497</v>
      </c>
      <c r="H38" s="1132"/>
      <c r="I38" s="1132"/>
      <c r="J38" s="1133"/>
      <c r="K38" s="297" t="s">
        <v>478</v>
      </c>
      <c r="L38" s="297" t="s">
        <v>478</v>
      </c>
      <c r="M38" s="298">
        <v>24</v>
      </c>
      <c r="N38" s="299" t="s">
        <v>478</v>
      </c>
      <c r="O38" s="293"/>
    </row>
    <row r="39" spans="1:16">
      <c r="A39" s="248"/>
      <c r="B39" s="244"/>
      <c r="C39" s="244"/>
      <c r="D39" s="244"/>
      <c r="E39" s="244"/>
      <c r="F39" s="244"/>
      <c r="G39" s="1131" t="s">
        <v>498</v>
      </c>
      <c r="H39" s="1132"/>
      <c r="I39" s="1132"/>
      <c r="J39" s="1133"/>
      <c r="K39" s="300">
        <v>-31808</v>
      </c>
      <c r="L39" s="300">
        <v>-2995</v>
      </c>
      <c r="M39" s="301">
        <v>-3963</v>
      </c>
      <c r="N39" s="302">
        <v>-24.4</v>
      </c>
      <c r="O39" s="293"/>
    </row>
    <row r="40" spans="1:16" ht="27" customHeight="1">
      <c r="A40" s="248"/>
      <c r="B40" s="244"/>
      <c r="C40" s="244"/>
      <c r="D40" s="244"/>
      <c r="E40" s="244"/>
      <c r="F40" s="244"/>
      <c r="G40" s="1128" t="s">
        <v>499</v>
      </c>
      <c r="H40" s="1129"/>
      <c r="I40" s="1129"/>
      <c r="J40" s="1130"/>
      <c r="K40" s="300">
        <v>-1613358</v>
      </c>
      <c r="L40" s="300">
        <v>-151888</v>
      </c>
      <c r="M40" s="301">
        <v>-77210</v>
      </c>
      <c r="N40" s="302">
        <v>96.7</v>
      </c>
      <c r="O40" s="293"/>
    </row>
    <row r="41" spans="1:16">
      <c r="A41" s="248"/>
      <c r="B41" s="244"/>
      <c r="C41" s="244"/>
      <c r="D41" s="244"/>
      <c r="E41" s="244"/>
      <c r="F41" s="244"/>
      <c r="G41" s="1134" t="s">
        <v>282</v>
      </c>
      <c r="H41" s="1135"/>
      <c r="I41" s="1135"/>
      <c r="J41" s="1136"/>
      <c r="K41" s="294">
        <v>752302</v>
      </c>
      <c r="L41" s="300">
        <v>70825</v>
      </c>
      <c r="M41" s="301">
        <v>40420</v>
      </c>
      <c r="N41" s="302">
        <v>75.2</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2645275</v>
      </c>
      <c r="J51" s="320">
        <v>239804</v>
      </c>
      <c r="K51" s="321">
        <v>21.8</v>
      </c>
      <c r="L51" s="322">
        <v>127151</v>
      </c>
      <c r="M51" s="323">
        <v>51.8</v>
      </c>
      <c r="N51" s="324">
        <v>-30</v>
      </c>
    </row>
    <row r="52" spans="1:14">
      <c r="A52" s="248"/>
      <c r="B52" s="244"/>
      <c r="C52" s="244"/>
      <c r="D52" s="244"/>
      <c r="E52" s="244"/>
      <c r="F52" s="244"/>
      <c r="G52" s="325"/>
      <c r="H52" s="326" t="s">
        <v>510</v>
      </c>
      <c r="I52" s="327">
        <v>1285945</v>
      </c>
      <c r="J52" s="328">
        <v>116576</v>
      </c>
      <c r="K52" s="329">
        <v>134.19999999999999</v>
      </c>
      <c r="L52" s="330">
        <v>72559</v>
      </c>
      <c r="M52" s="331">
        <v>74.900000000000006</v>
      </c>
      <c r="N52" s="332">
        <v>59.3</v>
      </c>
    </row>
    <row r="53" spans="1:14">
      <c r="A53" s="248"/>
      <c r="B53" s="244"/>
      <c r="C53" s="244"/>
      <c r="D53" s="244"/>
      <c r="E53" s="244"/>
      <c r="F53" s="244"/>
      <c r="G53" s="310" t="s">
        <v>511</v>
      </c>
      <c r="H53" s="311"/>
      <c r="I53" s="319">
        <v>2413141</v>
      </c>
      <c r="J53" s="320">
        <v>221572</v>
      </c>
      <c r="K53" s="321">
        <v>-7.6</v>
      </c>
      <c r="L53" s="322">
        <v>147869</v>
      </c>
      <c r="M53" s="323">
        <v>16.3</v>
      </c>
      <c r="N53" s="324">
        <v>-23.9</v>
      </c>
    </row>
    <row r="54" spans="1:14">
      <c r="A54" s="248"/>
      <c r="B54" s="244"/>
      <c r="C54" s="244"/>
      <c r="D54" s="244"/>
      <c r="E54" s="244"/>
      <c r="F54" s="244"/>
      <c r="G54" s="325"/>
      <c r="H54" s="326" t="s">
        <v>510</v>
      </c>
      <c r="I54" s="327">
        <v>1030646</v>
      </c>
      <c r="J54" s="328">
        <v>94633</v>
      </c>
      <c r="K54" s="329">
        <v>-18.8</v>
      </c>
      <c r="L54" s="330">
        <v>63271</v>
      </c>
      <c r="M54" s="331">
        <v>-12.8</v>
      </c>
      <c r="N54" s="332">
        <v>-6</v>
      </c>
    </row>
    <row r="55" spans="1:14">
      <c r="A55" s="248"/>
      <c r="B55" s="244"/>
      <c r="C55" s="244"/>
      <c r="D55" s="244"/>
      <c r="E55" s="244"/>
      <c r="F55" s="244"/>
      <c r="G55" s="310" t="s">
        <v>512</v>
      </c>
      <c r="H55" s="311"/>
      <c r="I55" s="319">
        <v>1434198</v>
      </c>
      <c r="J55" s="320">
        <v>132870</v>
      </c>
      <c r="K55" s="321">
        <v>-40</v>
      </c>
      <c r="L55" s="322">
        <v>117242</v>
      </c>
      <c r="M55" s="323">
        <v>-20.7</v>
      </c>
      <c r="N55" s="324">
        <v>-19.3</v>
      </c>
    </row>
    <row r="56" spans="1:14">
      <c r="A56" s="248"/>
      <c r="B56" s="244"/>
      <c r="C56" s="244"/>
      <c r="D56" s="244"/>
      <c r="E56" s="244"/>
      <c r="F56" s="244"/>
      <c r="G56" s="325"/>
      <c r="H56" s="326" t="s">
        <v>510</v>
      </c>
      <c r="I56" s="327">
        <v>527624</v>
      </c>
      <c r="J56" s="328">
        <v>48881</v>
      </c>
      <c r="K56" s="329">
        <v>-48.3</v>
      </c>
      <c r="L56" s="330">
        <v>59388</v>
      </c>
      <c r="M56" s="331">
        <v>-6.1</v>
      </c>
      <c r="N56" s="332">
        <v>-42.2</v>
      </c>
    </row>
    <row r="57" spans="1:14">
      <c r="A57" s="248"/>
      <c r="B57" s="244"/>
      <c r="C57" s="244"/>
      <c r="D57" s="244"/>
      <c r="E57" s="244"/>
      <c r="F57" s="244"/>
      <c r="G57" s="310" t="s">
        <v>513</v>
      </c>
      <c r="H57" s="311"/>
      <c r="I57" s="319">
        <v>1242957</v>
      </c>
      <c r="J57" s="320">
        <v>116142</v>
      </c>
      <c r="K57" s="321">
        <v>-12.6</v>
      </c>
      <c r="L57" s="322">
        <v>114097</v>
      </c>
      <c r="M57" s="323">
        <v>-2.7</v>
      </c>
      <c r="N57" s="324">
        <v>-9.9</v>
      </c>
    </row>
    <row r="58" spans="1:14">
      <c r="A58" s="248"/>
      <c r="B58" s="244"/>
      <c r="C58" s="244"/>
      <c r="D58" s="244"/>
      <c r="E58" s="244"/>
      <c r="F58" s="244"/>
      <c r="G58" s="325"/>
      <c r="H58" s="326" t="s">
        <v>510</v>
      </c>
      <c r="I58" s="327">
        <v>298621</v>
      </c>
      <c r="J58" s="328">
        <v>27903</v>
      </c>
      <c r="K58" s="329">
        <v>-42.9</v>
      </c>
      <c r="L58" s="330">
        <v>61630</v>
      </c>
      <c r="M58" s="331">
        <v>3.8</v>
      </c>
      <c r="N58" s="332">
        <v>-46.7</v>
      </c>
    </row>
    <row r="59" spans="1:14">
      <c r="A59" s="248"/>
      <c r="B59" s="244"/>
      <c r="C59" s="244"/>
      <c r="D59" s="244"/>
      <c r="E59" s="244"/>
      <c r="F59" s="244"/>
      <c r="G59" s="310" t="s">
        <v>514</v>
      </c>
      <c r="H59" s="311"/>
      <c r="I59" s="319">
        <v>1788892</v>
      </c>
      <c r="J59" s="320">
        <v>168414</v>
      </c>
      <c r="K59" s="321">
        <v>45</v>
      </c>
      <c r="L59" s="322">
        <v>136577</v>
      </c>
      <c r="M59" s="323">
        <v>19.7</v>
      </c>
      <c r="N59" s="324">
        <v>25.3</v>
      </c>
    </row>
    <row r="60" spans="1:14">
      <c r="A60" s="248"/>
      <c r="B60" s="244"/>
      <c r="C60" s="244"/>
      <c r="D60" s="244"/>
      <c r="E60" s="244"/>
      <c r="F60" s="244"/>
      <c r="G60" s="325"/>
      <c r="H60" s="326" t="s">
        <v>510</v>
      </c>
      <c r="I60" s="333">
        <v>452243</v>
      </c>
      <c r="J60" s="328">
        <v>42576</v>
      </c>
      <c r="K60" s="329">
        <v>52.6</v>
      </c>
      <c r="L60" s="330">
        <v>59645</v>
      </c>
      <c r="M60" s="331">
        <v>-3.2</v>
      </c>
      <c r="N60" s="332">
        <v>55.8</v>
      </c>
    </row>
    <row r="61" spans="1:14">
      <c r="A61" s="248"/>
      <c r="B61" s="244"/>
      <c r="C61" s="244"/>
      <c r="D61" s="244"/>
      <c r="E61" s="244"/>
      <c r="F61" s="244"/>
      <c r="G61" s="310" t="s">
        <v>515</v>
      </c>
      <c r="H61" s="334"/>
      <c r="I61" s="335">
        <v>1904893</v>
      </c>
      <c r="J61" s="336">
        <v>175760</v>
      </c>
      <c r="K61" s="337">
        <v>1.3</v>
      </c>
      <c r="L61" s="338">
        <v>128587</v>
      </c>
      <c r="M61" s="339">
        <v>12.9</v>
      </c>
      <c r="N61" s="324">
        <v>-11.6</v>
      </c>
    </row>
    <row r="62" spans="1:14">
      <c r="A62" s="248"/>
      <c r="B62" s="244"/>
      <c r="C62" s="244"/>
      <c r="D62" s="244"/>
      <c r="E62" s="244"/>
      <c r="F62" s="244"/>
      <c r="G62" s="325"/>
      <c r="H62" s="326" t="s">
        <v>510</v>
      </c>
      <c r="I62" s="327">
        <v>719016</v>
      </c>
      <c r="J62" s="328">
        <v>66114</v>
      </c>
      <c r="K62" s="329">
        <v>15.4</v>
      </c>
      <c r="L62" s="330">
        <v>63299</v>
      </c>
      <c r="M62" s="331">
        <v>11.3</v>
      </c>
      <c r="N62" s="332">
        <v>4.0999999999999996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20.07</v>
      </c>
      <c r="G47" s="12">
        <v>33.119999999999997</v>
      </c>
      <c r="H47" s="12">
        <v>37.369999999999997</v>
      </c>
      <c r="I47" s="12">
        <v>42.26</v>
      </c>
      <c r="J47" s="13">
        <v>50.86</v>
      </c>
    </row>
    <row r="48" spans="2:10" ht="57.75" customHeight="1">
      <c r="B48" s="14"/>
      <c r="C48" s="1139" t="s">
        <v>4</v>
      </c>
      <c r="D48" s="1139"/>
      <c r="E48" s="1140"/>
      <c r="F48" s="15">
        <v>6.86</v>
      </c>
      <c r="G48" s="16">
        <v>3.29</v>
      </c>
      <c r="H48" s="16">
        <v>0.91</v>
      </c>
      <c r="I48" s="16">
        <v>7.03</v>
      </c>
      <c r="J48" s="17">
        <v>4.41</v>
      </c>
    </row>
    <row r="49" spans="2:10" ht="57.75" customHeight="1" thickBot="1">
      <c r="B49" s="18"/>
      <c r="C49" s="1141" t="s">
        <v>5</v>
      </c>
      <c r="D49" s="1141"/>
      <c r="E49" s="1142"/>
      <c r="F49" s="19">
        <v>7.88</v>
      </c>
      <c r="G49" s="20">
        <v>10.64</v>
      </c>
      <c r="H49" s="20">
        <v>0.56000000000000005</v>
      </c>
      <c r="I49" s="20">
        <v>10.46</v>
      </c>
      <c r="J49" s="21">
        <v>5.3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4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522</v>
      </c>
      <c r="D34" s="1149"/>
      <c r="E34" s="1150"/>
      <c r="F34" s="32">
        <v>6.86</v>
      </c>
      <c r="G34" s="33">
        <v>3.29</v>
      </c>
      <c r="H34" s="33">
        <v>1.38</v>
      </c>
      <c r="I34" s="33">
        <v>7.28</v>
      </c>
      <c r="J34" s="34">
        <v>4.3499999999999996</v>
      </c>
      <c r="K34" s="22"/>
      <c r="L34" s="22"/>
      <c r="M34" s="22"/>
      <c r="N34" s="22"/>
      <c r="O34" s="22"/>
      <c r="P34" s="22"/>
    </row>
    <row r="35" spans="1:16" ht="39" customHeight="1">
      <c r="A35" s="22"/>
      <c r="B35" s="35"/>
      <c r="C35" s="1143" t="s">
        <v>523</v>
      </c>
      <c r="D35" s="1144"/>
      <c r="E35" s="1145"/>
      <c r="F35" s="36">
        <v>0</v>
      </c>
      <c r="G35" s="37">
        <v>0</v>
      </c>
      <c r="H35" s="37">
        <v>0.74</v>
      </c>
      <c r="I35" s="37">
        <v>0.28999999999999998</v>
      </c>
      <c r="J35" s="38">
        <v>0.19</v>
      </c>
      <c r="K35" s="22"/>
      <c r="L35" s="22"/>
      <c r="M35" s="22"/>
      <c r="N35" s="22"/>
      <c r="O35" s="22"/>
      <c r="P35" s="22"/>
    </row>
    <row r="36" spans="1:16" ht="39" customHeight="1">
      <c r="A36" s="22"/>
      <c r="B36" s="35"/>
      <c r="C36" s="1143" t="s">
        <v>524</v>
      </c>
      <c r="D36" s="1144"/>
      <c r="E36" s="1145"/>
      <c r="F36" s="36">
        <v>0.38</v>
      </c>
      <c r="G36" s="37">
        <v>0.18</v>
      </c>
      <c r="H36" s="37" t="s">
        <v>525</v>
      </c>
      <c r="I36" s="37">
        <v>0.23</v>
      </c>
      <c r="J36" s="38">
        <v>7.0000000000000007E-2</v>
      </c>
      <c r="K36" s="22"/>
      <c r="L36" s="22"/>
      <c r="M36" s="22"/>
      <c r="N36" s="22"/>
      <c r="O36" s="22"/>
      <c r="P36" s="22"/>
    </row>
    <row r="37" spans="1:16" ht="39" customHeight="1">
      <c r="A37" s="22"/>
      <c r="B37" s="35"/>
      <c r="C37" s="1143" t="s">
        <v>526</v>
      </c>
      <c r="D37" s="1144"/>
      <c r="E37" s="1145"/>
      <c r="F37" s="36">
        <v>0.31</v>
      </c>
      <c r="G37" s="37">
        <v>0.11</v>
      </c>
      <c r="H37" s="37">
        <v>0.37</v>
      </c>
      <c r="I37" s="37">
        <v>0.22</v>
      </c>
      <c r="J37" s="38">
        <v>0.05</v>
      </c>
      <c r="K37" s="22"/>
      <c r="L37" s="22"/>
      <c r="M37" s="22"/>
      <c r="N37" s="22"/>
      <c r="O37" s="22"/>
      <c r="P37" s="22"/>
    </row>
    <row r="38" spans="1:16" ht="39" customHeight="1">
      <c r="A38" s="22"/>
      <c r="B38" s="35"/>
      <c r="C38" s="1143" t="s">
        <v>527</v>
      </c>
      <c r="D38" s="1144"/>
      <c r="E38" s="1145"/>
      <c r="F38" s="36">
        <v>0.01</v>
      </c>
      <c r="G38" s="37">
        <v>0.01</v>
      </c>
      <c r="H38" s="37">
        <v>0.02</v>
      </c>
      <c r="I38" s="37">
        <v>0.02</v>
      </c>
      <c r="J38" s="38">
        <v>0.02</v>
      </c>
      <c r="K38" s="22"/>
      <c r="L38" s="22"/>
      <c r="M38" s="22"/>
      <c r="N38" s="22"/>
      <c r="O38" s="22"/>
      <c r="P38" s="22"/>
    </row>
    <row r="39" spans="1:16" ht="39" customHeight="1">
      <c r="A39" s="22"/>
      <c r="B39" s="35"/>
      <c r="C39" s="1143" t="s">
        <v>528</v>
      </c>
      <c r="D39" s="1144"/>
      <c r="E39" s="1145"/>
      <c r="F39" s="36">
        <v>0</v>
      </c>
      <c r="G39" s="37">
        <v>0</v>
      </c>
      <c r="H39" s="37">
        <v>0</v>
      </c>
      <c r="I39" s="37">
        <v>0</v>
      </c>
      <c r="J39" s="38">
        <v>0</v>
      </c>
      <c r="K39" s="22"/>
      <c r="L39" s="22"/>
      <c r="M39" s="22"/>
      <c r="N39" s="22"/>
      <c r="O39" s="22"/>
      <c r="P39" s="22"/>
    </row>
    <row r="40" spans="1:16" ht="39" customHeight="1">
      <c r="A40" s="22"/>
      <c r="B40" s="35"/>
      <c r="C40" s="1143" t="s">
        <v>529</v>
      </c>
      <c r="D40" s="1144"/>
      <c r="E40" s="1145"/>
      <c r="F40" s="36">
        <v>0</v>
      </c>
      <c r="G40" s="37">
        <v>0</v>
      </c>
      <c r="H40" s="37">
        <v>0</v>
      </c>
      <c r="I40" s="37">
        <v>0</v>
      </c>
      <c r="J40" s="38">
        <v>0</v>
      </c>
      <c r="K40" s="22"/>
      <c r="L40" s="22"/>
      <c r="M40" s="22"/>
      <c r="N40" s="22"/>
      <c r="O40" s="22"/>
      <c r="P40" s="22"/>
    </row>
    <row r="41" spans="1:16" ht="39" customHeight="1">
      <c r="A41" s="22"/>
      <c r="B41" s="35"/>
      <c r="C41" s="1143" t="s">
        <v>530</v>
      </c>
      <c r="D41" s="1144"/>
      <c r="E41" s="1145"/>
      <c r="F41" s="36">
        <v>0</v>
      </c>
      <c r="G41" s="37">
        <v>0</v>
      </c>
      <c r="H41" s="37">
        <v>0</v>
      </c>
      <c r="I41" s="37">
        <v>0</v>
      </c>
      <c r="J41" s="38">
        <v>0</v>
      </c>
      <c r="K41" s="22"/>
      <c r="L41" s="22"/>
      <c r="M41" s="22"/>
      <c r="N41" s="22"/>
      <c r="O41" s="22"/>
      <c r="P41" s="22"/>
    </row>
    <row r="42" spans="1:16" ht="39" customHeight="1">
      <c r="A42" s="22"/>
      <c r="B42" s="39"/>
      <c r="C42" s="1143" t="s">
        <v>531</v>
      </c>
      <c r="D42" s="1144"/>
      <c r="E42" s="1145"/>
      <c r="F42" s="36" t="s">
        <v>532</v>
      </c>
      <c r="G42" s="37" t="s">
        <v>533</v>
      </c>
      <c r="H42" s="37" t="s">
        <v>478</v>
      </c>
      <c r="I42" s="37" t="s">
        <v>478</v>
      </c>
      <c r="J42" s="38" t="s">
        <v>478</v>
      </c>
      <c r="K42" s="22"/>
      <c r="L42" s="22"/>
      <c r="M42" s="22"/>
      <c r="N42" s="22"/>
      <c r="O42" s="22"/>
      <c r="P42" s="22"/>
    </row>
    <row r="43" spans="1:16" ht="39" customHeight="1" thickBot="1">
      <c r="A43" s="22"/>
      <c r="B43" s="40"/>
      <c r="C43" s="1146" t="s">
        <v>534</v>
      </c>
      <c r="D43" s="1147"/>
      <c r="E43" s="1148"/>
      <c r="F43" s="41">
        <v>0.35</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2350</v>
      </c>
      <c r="L45" s="60">
        <v>2325</v>
      </c>
      <c r="M45" s="60">
        <v>2184</v>
      </c>
      <c r="N45" s="60">
        <v>2060</v>
      </c>
      <c r="O45" s="61">
        <v>1962</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293</v>
      </c>
      <c r="L48" s="64">
        <v>285</v>
      </c>
      <c r="M48" s="64">
        <v>315</v>
      </c>
      <c r="N48" s="64">
        <v>302</v>
      </c>
      <c r="O48" s="65">
        <v>354</v>
      </c>
      <c r="P48" s="48"/>
      <c r="Q48" s="48"/>
      <c r="R48" s="48"/>
      <c r="S48" s="48"/>
      <c r="T48" s="48"/>
      <c r="U48" s="48"/>
    </row>
    <row r="49" spans="1:21" ht="30.75" customHeight="1">
      <c r="A49" s="48"/>
      <c r="B49" s="1161"/>
      <c r="C49" s="1162"/>
      <c r="D49" s="62"/>
      <c r="E49" s="1153" t="s">
        <v>16</v>
      </c>
      <c r="F49" s="1153"/>
      <c r="G49" s="1153"/>
      <c r="H49" s="1153"/>
      <c r="I49" s="1153"/>
      <c r="J49" s="1154"/>
      <c r="K49" s="63">
        <v>50</v>
      </c>
      <c r="L49" s="64">
        <v>125</v>
      </c>
      <c r="M49" s="64">
        <v>140</v>
      </c>
      <c r="N49" s="64">
        <v>104</v>
      </c>
      <c r="O49" s="65">
        <v>81</v>
      </c>
      <c r="P49" s="48"/>
      <c r="Q49" s="48"/>
      <c r="R49" s="48"/>
      <c r="S49" s="48"/>
      <c r="T49" s="48"/>
      <c r="U49" s="48"/>
    </row>
    <row r="50" spans="1:21" ht="30.75" customHeight="1">
      <c r="A50" s="48"/>
      <c r="B50" s="1161"/>
      <c r="C50" s="1162"/>
      <c r="D50" s="62"/>
      <c r="E50" s="1153" t="s">
        <v>17</v>
      </c>
      <c r="F50" s="1153"/>
      <c r="G50" s="1153"/>
      <c r="H50" s="1153"/>
      <c r="I50" s="1153"/>
      <c r="J50" s="1154"/>
      <c r="K50" s="63" t="s">
        <v>478</v>
      </c>
      <c r="L50" s="64" t="s">
        <v>478</v>
      </c>
      <c r="M50" s="64" t="s">
        <v>478</v>
      </c>
      <c r="N50" s="64" t="s">
        <v>478</v>
      </c>
      <c r="O50" s="65" t="s">
        <v>478</v>
      </c>
      <c r="P50" s="48"/>
      <c r="Q50" s="48"/>
      <c r="R50" s="48"/>
      <c r="S50" s="48"/>
      <c r="T50" s="48"/>
      <c r="U50" s="48"/>
    </row>
    <row r="51" spans="1:21" ht="30.75" customHeight="1">
      <c r="A51" s="48"/>
      <c r="B51" s="1163"/>
      <c r="C51" s="1164"/>
      <c r="D51" s="66"/>
      <c r="E51" s="1153" t="s">
        <v>18</v>
      </c>
      <c r="F51" s="1153"/>
      <c r="G51" s="1153"/>
      <c r="H51" s="1153"/>
      <c r="I51" s="1153"/>
      <c r="J51" s="1154"/>
      <c r="K51" s="63" t="s">
        <v>478</v>
      </c>
      <c r="L51" s="64" t="s">
        <v>478</v>
      </c>
      <c r="M51" s="64">
        <v>2</v>
      </c>
      <c r="N51" s="64" t="s">
        <v>478</v>
      </c>
      <c r="O51" s="65" t="s">
        <v>478</v>
      </c>
      <c r="P51" s="48"/>
      <c r="Q51" s="48"/>
      <c r="R51" s="48"/>
      <c r="S51" s="48"/>
      <c r="T51" s="48"/>
      <c r="U51" s="48"/>
    </row>
    <row r="52" spans="1:21" ht="30.75" customHeight="1">
      <c r="A52" s="48"/>
      <c r="B52" s="1151" t="s">
        <v>19</v>
      </c>
      <c r="C52" s="1152"/>
      <c r="D52" s="66"/>
      <c r="E52" s="1153" t="s">
        <v>20</v>
      </c>
      <c r="F52" s="1153"/>
      <c r="G52" s="1153"/>
      <c r="H52" s="1153"/>
      <c r="I52" s="1153"/>
      <c r="J52" s="1154"/>
      <c r="K52" s="63">
        <v>1888</v>
      </c>
      <c r="L52" s="64">
        <v>1890</v>
      </c>
      <c r="M52" s="64">
        <v>1830</v>
      </c>
      <c r="N52" s="64">
        <v>1733</v>
      </c>
      <c r="O52" s="65">
        <v>1645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805</v>
      </c>
      <c r="L53" s="69">
        <v>845</v>
      </c>
      <c r="M53" s="69">
        <v>811</v>
      </c>
      <c r="N53" s="69">
        <v>733</v>
      </c>
      <c r="O53" s="70">
        <v>752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election activeCell="L41" sqref="L4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7" t="s">
        <v>24</v>
      </c>
      <c r="C41" s="1168"/>
      <c r="D41" s="81"/>
      <c r="E41" s="1173" t="s">
        <v>25</v>
      </c>
      <c r="F41" s="1173"/>
      <c r="G41" s="1173"/>
      <c r="H41" s="1174"/>
      <c r="I41" s="82">
        <v>15369</v>
      </c>
      <c r="J41" s="83">
        <v>14561</v>
      </c>
      <c r="K41" s="83">
        <v>13780</v>
      </c>
      <c r="L41" s="83">
        <v>13017</v>
      </c>
      <c r="M41" s="84">
        <v>12267</v>
      </c>
    </row>
    <row r="42" spans="2:13" ht="27.75" customHeight="1">
      <c r="B42" s="1169"/>
      <c r="C42" s="1170"/>
      <c r="D42" s="85"/>
      <c r="E42" s="1175" t="s">
        <v>26</v>
      </c>
      <c r="F42" s="1175"/>
      <c r="G42" s="1175"/>
      <c r="H42" s="1176"/>
      <c r="I42" s="86" t="s">
        <v>478</v>
      </c>
      <c r="J42" s="87" t="s">
        <v>478</v>
      </c>
      <c r="K42" s="87" t="s">
        <v>478</v>
      </c>
      <c r="L42" s="87" t="s">
        <v>478</v>
      </c>
      <c r="M42" s="88" t="s">
        <v>478</v>
      </c>
    </row>
    <row r="43" spans="2:13" ht="27.75" customHeight="1">
      <c r="B43" s="1169"/>
      <c r="C43" s="1170"/>
      <c r="D43" s="85"/>
      <c r="E43" s="1175" t="s">
        <v>27</v>
      </c>
      <c r="F43" s="1175"/>
      <c r="G43" s="1175"/>
      <c r="H43" s="1176"/>
      <c r="I43" s="86">
        <v>4660</v>
      </c>
      <c r="J43" s="87">
        <v>4654</v>
      </c>
      <c r="K43" s="87">
        <v>4627</v>
      </c>
      <c r="L43" s="87">
        <v>4558</v>
      </c>
      <c r="M43" s="88">
        <v>4628</v>
      </c>
    </row>
    <row r="44" spans="2:13" ht="27.75" customHeight="1">
      <c r="B44" s="1169"/>
      <c r="C44" s="1170"/>
      <c r="D44" s="85"/>
      <c r="E44" s="1175" t="s">
        <v>28</v>
      </c>
      <c r="F44" s="1175"/>
      <c r="G44" s="1175"/>
      <c r="H44" s="1176"/>
      <c r="I44" s="86">
        <v>1132</v>
      </c>
      <c r="J44" s="87">
        <v>1003</v>
      </c>
      <c r="K44" s="87">
        <v>872</v>
      </c>
      <c r="L44" s="87">
        <v>893</v>
      </c>
      <c r="M44" s="88">
        <v>874</v>
      </c>
    </row>
    <row r="45" spans="2:13" ht="27.75" customHeight="1">
      <c r="B45" s="1169"/>
      <c r="C45" s="1170"/>
      <c r="D45" s="85"/>
      <c r="E45" s="1175" t="s">
        <v>29</v>
      </c>
      <c r="F45" s="1175"/>
      <c r="G45" s="1175"/>
      <c r="H45" s="1176"/>
      <c r="I45" s="86">
        <v>2337</v>
      </c>
      <c r="J45" s="87">
        <v>2285</v>
      </c>
      <c r="K45" s="87">
        <v>2286</v>
      </c>
      <c r="L45" s="87">
        <v>2264</v>
      </c>
      <c r="M45" s="88">
        <v>2163</v>
      </c>
    </row>
    <row r="46" spans="2:13" ht="27.75" customHeight="1">
      <c r="B46" s="1169"/>
      <c r="C46" s="1170"/>
      <c r="D46" s="85"/>
      <c r="E46" s="1175" t="s">
        <v>30</v>
      </c>
      <c r="F46" s="1175"/>
      <c r="G46" s="1175"/>
      <c r="H46" s="1176"/>
      <c r="I46" s="86" t="s">
        <v>478</v>
      </c>
      <c r="J46" s="87" t="s">
        <v>478</v>
      </c>
      <c r="K46" s="87" t="s">
        <v>478</v>
      </c>
      <c r="L46" s="87" t="s">
        <v>478</v>
      </c>
      <c r="M46" s="88">
        <v>38</v>
      </c>
    </row>
    <row r="47" spans="2:13" ht="27.75" customHeight="1">
      <c r="B47" s="1169"/>
      <c r="C47" s="1170"/>
      <c r="D47" s="85"/>
      <c r="E47" s="1175" t="s">
        <v>31</v>
      </c>
      <c r="F47" s="1175"/>
      <c r="G47" s="1175"/>
      <c r="H47" s="1176"/>
      <c r="I47" s="86" t="s">
        <v>478</v>
      </c>
      <c r="J47" s="87" t="s">
        <v>478</v>
      </c>
      <c r="K47" s="87" t="s">
        <v>478</v>
      </c>
      <c r="L47" s="87" t="s">
        <v>478</v>
      </c>
      <c r="M47" s="88" t="s">
        <v>478</v>
      </c>
    </row>
    <row r="48" spans="2:13" ht="27.75" customHeight="1">
      <c r="B48" s="1171"/>
      <c r="C48" s="1172"/>
      <c r="D48" s="85"/>
      <c r="E48" s="1175" t="s">
        <v>32</v>
      </c>
      <c r="F48" s="1175"/>
      <c r="G48" s="1175"/>
      <c r="H48" s="1176"/>
      <c r="I48" s="86" t="s">
        <v>478</v>
      </c>
      <c r="J48" s="87" t="s">
        <v>478</v>
      </c>
      <c r="K48" s="87" t="s">
        <v>478</v>
      </c>
      <c r="L48" s="87" t="s">
        <v>478</v>
      </c>
      <c r="M48" s="88" t="s">
        <v>478</v>
      </c>
    </row>
    <row r="49" spans="2:13" ht="27.75" customHeight="1">
      <c r="B49" s="1177" t="s">
        <v>33</v>
      </c>
      <c r="C49" s="1178"/>
      <c r="D49" s="89"/>
      <c r="E49" s="1175" t="s">
        <v>34</v>
      </c>
      <c r="F49" s="1175"/>
      <c r="G49" s="1175"/>
      <c r="H49" s="1176"/>
      <c r="I49" s="86">
        <v>2565</v>
      </c>
      <c r="J49" s="87">
        <v>3744</v>
      </c>
      <c r="K49" s="87">
        <v>4022</v>
      </c>
      <c r="L49" s="87">
        <v>4460</v>
      </c>
      <c r="M49" s="88">
        <v>5319</v>
      </c>
    </row>
    <row r="50" spans="2:13" ht="27.75" customHeight="1">
      <c r="B50" s="1169"/>
      <c r="C50" s="1170"/>
      <c r="D50" s="85"/>
      <c r="E50" s="1175" t="s">
        <v>35</v>
      </c>
      <c r="F50" s="1175"/>
      <c r="G50" s="1175"/>
      <c r="H50" s="1176"/>
      <c r="I50" s="86">
        <v>228</v>
      </c>
      <c r="J50" s="87">
        <v>195</v>
      </c>
      <c r="K50" s="87">
        <v>156</v>
      </c>
      <c r="L50" s="87">
        <v>122</v>
      </c>
      <c r="M50" s="88">
        <v>91</v>
      </c>
    </row>
    <row r="51" spans="2:13" ht="27.75" customHeight="1">
      <c r="B51" s="1171"/>
      <c r="C51" s="1172"/>
      <c r="D51" s="85"/>
      <c r="E51" s="1175" t="s">
        <v>36</v>
      </c>
      <c r="F51" s="1175"/>
      <c r="G51" s="1175"/>
      <c r="H51" s="1176"/>
      <c r="I51" s="86">
        <v>14304</v>
      </c>
      <c r="J51" s="87">
        <v>13333</v>
      </c>
      <c r="K51" s="87">
        <v>12918</v>
      </c>
      <c r="L51" s="87">
        <v>12627</v>
      </c>
      <c r="M51" s="88">
        <v>11400</v>
      </c>
    </row>
    <row r="52" spans="2:13" ht="27.75" customHeight="1" thickBot="1">
      <c r="B52" s="1179" t="s">
        <v>37</v>
      </c>
      <c r="C52" s="1180"/>
      <c r="D52" s="90"/>
      <c r="E52" s="1181" t="s">
        <v>38</v>
      </c>
      <c r="F52" s="1181"/>
      <c r="G52" s="1181"/>
      <c r="H52" s="1182"/>
      <c r="I52" s="91">
        <v>6401</v>
      </c>
      <c r="J52" s="92">
        <v>5232</v>
      </c>
      <c r="K52" s="92">
        <v>4467</v>
      </c>
      <c r="L52" s="92">
        <v>3523</v>
      </c>
      <c r="M52" s="93">
        <v>3160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239804</v>
      </c>
      <c r="E3" s="116"/>
      <c r="F3" s="117">
        <v>127151</v>
      </c>
      <c r="G3" s="118"/>
      <c r="H3" s="119"/>
    </row>
    <row r="4" spans="1:8">
      <c r="A4" s="120"/>
      <c r="B4" s="121"/>
      <c r="C4" s="122"/>
      <c r="D4" s="123">
        <v>116576</v>
      </c>
      <c r="E4" s="124"/>
      <c r="F4" s="125">
        <v>72559</v>
      </c>
      <c r="G4" s="126"/>
      <c r="H4" s="127"/>
    </row>
    <row r="5" spans="1:8">
      <c r="A5" s="108" t="s">
        <v>511</v>
      </c>
      <c r="B5" s="113"/>
      <c r="C5" s="114"/>
      <c r="D5" s="115">
        <v>221572</v>
      </c>
      <c r="E5" s="116"/>
      <c r="F5" s="117">
        <v>147869</v>
      </c>
      <c r="G5" s="118"/>
      <c r="H5" s="119"/>
    </row>
    <row r="6" spans="1:8">
      <c r="A6" s="120"/>
      <c r="B6" s="121"/>
      <c r="C6" s="122"/>
      <c r="D6" s="123">
        <v>94633</v>
      </c>
      <c r="E6" s="124"/>
      <c r="F6" s="125">
        <v>63271</v>
      </c>
      <c r="G6" s="126"/>
      <c r="H6" s="127"/>
    </row>
    <row r="7" spans="1:8">
      <c r="A7" s="108" t="s">
        <v>512</v>
      </c>
      <c r="B7" s="113"/>
      <c r="C7" s="114"/>
      <c r="D7" s="115">
        <v>132870</v>
      </c>
      <c r="E7" s="116"/>
      <c r="F7" s="117">
        <v>117242</v>
      </c>
      <c r="G7" s="118"/>
      <c r="H7" s="119"/>
    </row>
    <row r="8" spans="1:8">
      <c r="A8" s="120"/>
      <c r="B8" s="121"/>
      <c r="C8" s="122"/>
      <c r="D8" s="123">
        <v>48881</v>
      </c>
      <c r="E8" s="124"/>
      <c r="F8" s="125">
        <v>59388</v>
      </c>
      <c r="G8" s="126"/>
      <c r="H8" s="127"/>
    </row>
    <row r="9" spans="1:8">
      <c r="A9" s="108" t="s">
        <v>513</v>
      </c>
      <c r="B9" s="113"/>
      <c r="C9" s="114"/>
      <c r="D9" s="115">
        <v>116142</v>
      </c>
      <c r="E9" s="116"/>
      <c r="F9" s="117">
        <v>114097</v>
      </c>
      <c r="G9" s="118"/>
      <c r="H9" s="119"/>
    </row>
    <row r="10" spans="1:8">
      <c r="A10" s="120"/>
      <c r="B10" s="121"/>
      <c r="C10" s="122"/>
      <c r="D10" s="123">
        <v>27903</v>
      </c>
      <c r="E10" s="124"/>
      <c r="F10" s="125">
        <v>61630</v>
      </c>
      <c r="G10" s="126"/>
      <c r="H10" s="127"/>
    </row>
    <row r="11" spans="1:8">
      <c r="A11" s="108" t="s">
        <v>514</v>
      </c>
      <c r="B11" s="113"/>
      <c r="C11" s="114"/>
      <c r="D11" s="115">
        <v>168414</v>
      </c>
      <c r="E11" s="116"/>
      <c r="F11" s="117">
        <v>136577</v>
      </c>
      <c r="G11" s="118"/>
      <c r="H11" s="119"/>
    </row>
    <row r="12" spans="1:8">
      <c r="A12" s="120"/>
      <c r="B12" s="121"/>
      <c r="C12" s="128"/>
      <c r="D12" s="123">
        <v>42576</v>
      </c>
      <c r="E12" s="124"/>
      <c r="F12" s="125">
        <v>59645</v>
      </c>
      <c r="G12" s="126"/>
      <c r="H12" s="127"/>
    </row>
    <row r="13" spans="1:8">
      <c r="A13" s="108"/>
      <c r="B13" s="113"/>
      <c r="C13" s="129"/>
      <c r="D13" s="130">
        <v>175760</v>
      </c>
      <c r="E13" s="131"/>
      <c r="F13" s="132">
        <v>128587</v>
      </c>
      <c r="G13" s="133"/>
      <c r="H13" s="119"/>
    </row>
    <row r="14" spans="1:8">
      <c r="A14" s="120"/>
      <c r="B14" s="121"/>
      <c r="C14" s="122"/>
      <c r="D14" s="123">
        <v>66114</v>
      </c>
      <c r="E14" s="124"/>
      <c r="F14" s="125">
        <v>63299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6.86</v>
      </c>
      <c r="C19" s="134">
        <f>ROUND(VALUE(SUBSTITUTE(実質収支比率等に係る経年分析!G$48,"▲","-")),2)</f>
        <v>3.29</v>
      </c>
      <c r="D19" s="134">
        <f>ROUND(VALUE(SUBSTITUTE(実質収支比率等に係る経年分析!H$48,"▲","-")),2)</f>
        <v>0.91</v>
      </c>
      <c r="E19" s="134">
        <f>ROUND(VALUE(SUBSTITUTE(実質収支比率等に係る経年分析!I$48,"▲","-")),2)</f>
        <v>7.03</v>
      </c>
      <c r="F19" s="134">
        <f>ROUND(VALUE(SUBSTITUTE(実質収支比率等に係る経年分析!J$48,"▲","-")),2)</f>
        <v>4.41</v>
      </c>
    </row>
    <row r="20" spans="1:11">
      <c r="A20" s="134" t="s">
        <v>43</v>
      </c>
      <c r="B20" s="134">
        <f>ROUND(VALUE(SUBSTITUTE(実質収支比率等に係る経年分析!F$47,"▲","-")),2)</f>
        <v>20.07</v>
      </c>
      <c r="C20" s="134">
        <f>ROUND(VALUE(SUBSTITUTE(実質収支比率等に係る経年分析!G$47,"▲","-")),2)</f>
        <v>33.119999999999997</v>
      </c>
      <c r="D20" s="134">
        <f>ROUND(VALUE(SUBSTITUTE(実質収支比率等に係る経年分析!H$47,"▲","-")),2)</f>
        <v>37.369999999999997</v>
      </c>
      <c r="E20" s="134">
        <f>ROUND(VALUE(SUBSTITUTE(実質収支比率等に係る経年分析!I$47,"▲","-")),2)</f>
        <v>42.26</v>
      </c>
      <c r="F20" s="134">
        <f>ROUND(VALUE(SUBSTITUTE(実質収支比率等に係る経年分析!J$47,"▲","-")),2)</f>
        <v>50.86</v>
      </c>
    </row>
    <row r="21" spans="1:11">
      <c r="A21" s="134" t="s">
        <v>44</v>
      </c>
      <c r="B21" s="134">
        <f>IF(ISNUMBER(VALUE(SUBSTITUTE(実質収支比率等に係る経年分析!F$49,"▲","-"))),ROUND(VALUE(SUBSTITUTE(実質収支比率等に係る経年分析!F$49,"▲","-")),2),NA())</f>
        <v>7.88</v>
      </c>
      <c r="C21" s="134">
        <f>IF(ISNUMBER(VALUE(SUBSTITUTE(実質収支比率等に係る経年分析!G$49,"▲","-"))),ROUND(VALUE(SUBSTITUTE(実質収支比率等に係る経年分析!G$49,"▲","-")),2),NA())</f>
        <v>10.64</v>
      </c>
      <c r="D21" s="134">
        <f>IF(ISNUMBER(VALUE(SUBSTITUTE(実質収支比率等に係る経年分析!H$49,"▲","-"))),ROUND(VALUE(SUBSTITUTE(実質収支比率等に係る経年分析!H$49,"▲","-")),2),NA())</f>
        <v>0.56000000000000005</v>
      </c>
      <c r="E21" s="134">
        <f>IF(ISNUMBER(VALUE(SUBSTITUTE(実質収支比率等に係る経年分析!I$49,"▲","-"))),ROUND(VALUE(SUBSTITUTE(実質収支比率等に係る経年分析!I$49,"▲","-")),2),NA())</f>
        <v>10.46</v>
      </c>
      <c r="F21" s="134">
        <f>IF(ISNUMBER(VALUE(SUBSTITUTE(実質収支比率等に係る経年分析!J$49,"▲","-"))),ROUND(VALUE(SUBSTITUTE(実質収支比率等に係る経年分析!J$49,"▲","-")),2),NA())</f>
        <v>5.3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f>IF(ROUND(VALUE(SUBSTITUTE(連結実質赤字比率に係る赤字・黒字の構成分析!G$42,"▲", "-")), 2) &lt; 0, ABS(ROUND(VALUE(SUBSTITUTE(連結実質赤字比率に係る赤字・黒字の構成分析!G$42,"▲", "-")), 2)), NA())</f>
        <v>0.03</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国民健康保険事業川上診療所特別会計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笠松農業用水及び公共用水管理運営特別会計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0.05</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0.18</v>
      </c>
      <c r="F34" s="135">
        <f>IF(ROUND(VALUE(SUBSTITUTE(連結実質赤字比率に係る赤字・黒字の構成分析!H$36,"▲", "-")), 2) &lt; 0, ABS(ROUND(VALUE(SUBSTITUTE(連結実質赤字比率に係る赤字・黒字の構成分析!H$36,"▲", "-")), 2)), NA())</f>
        <v>0.37</v>
      </c>
      <c r="G34" s="135" t="e">
        <f>IF(ROUND(VALUE(SUBSTITUTE(連結実質赤字比率に係る赤字・黒字の構成分析!H$36,"▲", "-")), 2) &gt;= 0, ABS(ROUND(VALUE(SUBSTITUTE(連結実質赤字比率に係る赤字・黒字の構成分析!H$36,"▲", "-")), 2)), NA())</f>
        <v>#N/A</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7.0000000000000007E-2</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0.28999999999999998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7.28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4.3499999999999996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1888</v>
      </c>
      <c r="E42" s="136"/>
      <c r="F42" s="136"/>
      <c r="G42" s="136">
        <f>'実質公債費比率（分子）の構造'!L$52</f>
        <v>1890</v>
      </c>
      <c r="H42" s="136"/>
      <c r="I42" s="136"/>
      <c r="J42" s="136">
        <f>'実質公債費比率（分子）の構造'!M$52</f>
        <v>1830</v>
      </c>
      <c r="K42" s="136"/>
      <c r="L42" s="136"/>
      <c r="M42" s="136">
        <f>'実質公債費比率（分子）の構造'!N$52</f>
        <v>1733</v>
      </c>
      <c r="N42" s="136"/>
      <c r="O42" s="136"/>
      <c r="P42" s="136">
        <f>'実質公債費比率（分子）の構造'!O$52</f>
        <v>1645</v>
      </c>
    </row>
    <row r="43" spans="1:16">
      <c r="A43" s="136" t="s">
        <v>52</v>
      </c>
      <c r="B43" s="136" t="str">
        <f>'実質公債費比率（分子）の構造'!K$51</f>
        <v>-</v>
      </c>
      <c r="C43" s="136"/>
      <c r="D43" s="136"/>
      <c r="E43" s="136" t="str">
        <f>'実質公債費比率（分子）の構造'!L$51</f>
        <v>-</v>
      </c>
      <c r="F43" s="136"/>
      <c r="G43" s="136"/>
      <c r="H43" s="136">
        <f>'実質公債費比率（分子）の構造'!M$51</f>
        <v>2</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50</v>
      </c>
      <c r="C45" s="136"/>
      <c r="D45" s="136"/>
      <c r="E45" s="136">
        <f>'実質公債費比率（分子）の構造'!L$49</f>
        <v>125</v>
      </c>
      <c r="F45" s="136"/>
      <c r="G45" s="136"/>
      <c r="H45" s="136">
        <f>'実質公債費比率（分子）の構造'!M$49</f>
        <v>140</v>
      </c>
      <c r="I45" s="136"/>
      <c r="J45" s="136"/>
      <c r="K45" s="136">
        <f>'実質公債費比率（分子）の構造'!N$49</f>
        <v>104</v>
      </c>
      <c r="L45" s="136"/>
      <c r="M45" s="136"/>
      <c r="N45" s="136">
        <f>'実質公債費比率（分子）の構造'!O$49</f>
        <v>81</v>
      </c>
      <c r="O45" s="136"/>
      <c r="P45" s="136"/>
    </row>
    <row r="46" spans="1:16">
      <c r="A46" s="136" t="s">
        <v>55</v>
      </c>
      <c r="B46" s="136">
        <f>'実質公債費比率（分子）の構造'!K$48</f>
        <v>293</v>
      </c>
      <c r="C46" s="136"/>
      <c r="D46" s="136"/>
      <c r="E46" s="136">
        <f>'実質公債費比率（分子）の構造'!L$48</f>
        <v>285</v>
      </c>
      <c r="F46" s="136"/>
      <c r="G46" s="136"/>
      <c r="H46" s="136">
        <f>'実質公債費比率（分子）の構造'!M$48</f>
        <v>315</v>
      </c>
      <c r="I46" s="136"/>
      <c r="J46" s="136"/>
      <c r="K46" s="136">
        <f>'実質公債費比率（分子）の構造'!N$48</f>
        <v>302</v>
      </c>
      <c r="L46" s="136"/>
      <c r="M46" s="136"/>
      <c r="N46" s="136">
        <f>'実質公債費比率（分子）の構造'!O$48</f>
        <v>354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2350</v>
      </c>
      <c r="C49" s="136"/>
      <c r="D49" s="136"/>
      <c r="E49" s="136">
        <f>'実質公債費比率（分子）の構造'!L$45</f>
        <v>2325</v>
      </c>
      <c r="F49" s="136"/>
      <c r="G49" s="136"/>
      <c r="H49" s="136">
        <f>'実質公債費比率（分子）の構造'!M$45</f>
        <v>2184</v>
      </c>
      <c r="I49" s="136"/>
      <c r="J49" s="136"/>
      <c r="K49" s="136">
        <f>'実質公債費比率（分子）の構造'!N$45</f>
        <v>2060</v>
      </c>
      <c r="L49" s="136"/>
      <c r="M49" s="136"/>
      <c r="N49" s="136">
        <f>'実質公債費比率（分子）の構造'!O$45</f>
        <v>1962</v>
      </c>
      <c r="O49" s="136"/>
      <c r="P49" s="136"/>
    </row>
    <row r="50" spans="1:16">
      <c r="A50" s="136" t="s">
        <v>59</v>
      </c>
      <c r="B50" s="136" t="e">
        <f>NA()</f>
        <v>#N/A</v>
      </c>
      <c r="C50" s="136">
        <f>IF(ISNUMBER('実質公債費比率（分子）の構造'!K$53),'実質公債費比率（分子）の構造'!K$53,NA())</f>
        <v>805</v>
      </c>
      <c r="D50" s="136" t="e">
        <f>NA()</f>
        <v>#N/A</v>
      </c>
      <c r="E50" s="136" t="e">
        <f>NA()</f>
        <v>#N/A</v>
      </c>
      <c r="F50" s="136">
        <f>IF(ISNUMBER('実質公債費比率（分子）の構造'!L$53),'実質公債費比率（分子）の構造'!L$53,NA())</f>
        <v>845</v>
      </c>
      <c r="G50" s="136" t="e">
        <f>NA()</f>
        <v>#N/A</v>
      </c>
      <c r="H50" s="136" t="e">
        <f>NA()</f>
        <v>#N/A</v>
      </c>
      <c r="I50" s="136">
        <f>IF(ISNUMBER('実質公債費比率（分子）の構造'!M$53),'実質公債費比率（分子）の構造'!M$53,NA())</f>
        <v>811</v>
      </c>
      <c r="J50" s="136" t="e">
        <f>NA()</f>
        <v>#N/A</v>
      </c>
      <c r="K50" s="136" t="e">
        <f>NA()</f>
        <v>#N/A</v>
      </c>
      <c r="L50" s="136">
        <f>IF(ISNUMBER('実質公債費比率（分子）の構造'!N$53),'実質公債費比率（分子）の構造'!N$53,NA())</f>
        <v>733</v>
      </c>
      <c r="M50" s="136" t="e">
        <f>NA()</f>
        <v>#N/A</v>
      </c>
      <c r="N50" s="136" t="e">
        <f>NA()</f>
        <v>#N/A</v>
      </c>
      <c r="O50" s="136">
        <f>IF(ISNUMBER('実質公債費比率（分子）の構造'!O$53),'実質公債費比率（分子）の構造'!O$53,NA())</f>
        <v>752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14304</v>
      </c>
      <c r="E56" s="135"/>
      <c r="F56" s="135"/>
      <c r="G56" s="135">
        <f>'将来負担比率（分子）の構造'!J$51</f>
        <v>13333</v>
      </c>
      <c r="H56" s="135"/>
      <c r="I56" s="135"/>
      <c r="J56" s="135">
        <f>'将来負担比率（分子）の構造'!K$51</f>
        <v>12918</v>
      </c>
      <c r="K56" s="135"/>
      <c r="L56" s="135"/>
      <c r="M56" s="135">
        <f>'将来負担比率（分子）の構造'!L$51</f>
        <v>12627</v>
      </c>
      <c r="N56" s="135"/>
      <c r="O56" s="135"/>
      <c r="P56" s="135">
        <f>'将来負担比率（分子）の構造'!M$51</f>
        <v>11400</v>
      </c>
    </row>
    <row r="57" spans="1:16">
      <c r="A57" s="135" t="s">
        <v>35</v>
      </c>
      <c r="B57" s="135"/>
      <c r="C57" s="135"/>
      <c r="D57" s="135">
        <f>'将来負担比率（分子）の構造'!I$50</f>
        <v>228</v>
      </c>
      <c r="E57" s="135"/>
      <c r="F57" s="135"/>
      <c r="G57" s="135">
        <f>'将来負担比率（分子）の構造'!J$50</f>
        <v>195</v>
      </c>
      <c r="H57" s="135"/>
      <c r="I57" s="135"/>
      <c r="J57" s="135">
        <f>'将来負担比率（分子）の構造'!K$50</f>
        <v>156</v>
      </c>
      <c r="K57" s="135"/>
      <c r="L57" s="135"/>
      <c r="M57" s="135">
        <f>'将来負担比率（分子）の構造'!L$50</f>
        <v>122</v>
      </c>
      <c r="N57" s="135"/>
      <c r="O57" s="135"/>
      <c r="P57" s="135">
        <f>'将来負担比率（分子）の構造'!M$50</f>
        <v>91</v>
      </c>
    </row>
    <row r="58" spans="1:16">
      <c r="A58" s="135" t="s">
        <v>34</v>
      </c>
      <c r="B58" s="135"/>
      <c r="C58" s="135"/>
      <c r="D58" s="135">
        <f>'将来負担比率（分子）の構造'!I$49</f>
        <v>2565</v>
      </c>
      <c r="E58" s="135"/>
      <c r="F58" s="135"/>
      <c r="G58" s="135">
        <f>'将来負担比率（分子）の構造'!J$49</f>
        <v>3744</v>
      </c>
      <c r="H58" s="135"/>
      <c r="I58" s="135"/>
      <c r="J58" s="135">
        <f>'将来負担比率（分子）の構造'!K$49</f>
        <v>4022</v>
      </c>
      <c r="K58" s="135"/>
      <c r="L58" s="135"/>
      <c r="M58" s="135">
        <f>'将来負担比率（分子）の構造'!L$49</f>
        <v>4460</v>
      </c>
      <c r="N58" s="135"/>
      <c r="O58" s="135"/>
      <c r="P58" s="135">
        <f>'将来負担比率（分子）の構造'!M$49</f>
        <v>5319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f>'将来負担比率（分子）の構造'!M$46</f>
        <v>38</v>
      </c>
      <c r="O61" s="135"/>
      <c r="P61" s="135"/>
    </row>
    <row r="62" spans="1:16">
      <c r="A62" s="135" t="s">
        <v>29</v>
      </c>
      <c r="B62" s="135">
        <f>'将来負担比率（分子）の構造'!I$45</f>
        <v>2337</v>
      </c>
      <c r="C62" s="135"/>
      <c r="D62" s="135"/>
      <c r="E62" s="135">
        <f>'将来負担比率（分子）の構造'!J$45</f>
        <v>2285</v>
      </c>
      <c r="F62" s="135"/>
      <c r="G62" s="135"/>
      <c r="H62" s="135">
        <f>'将来負担比率（分子）の構造'!K$45</f>
        <v>2286</v>
      </c>
      <c r="I62" s="135"/>
      <c r="J62" s="135"/>
      <c r="K62" s="135">
        <f>'将来負担比率（分子）の構造'!L$45</f>
        <v>2264</v>
      </c>
      <c r="L62" s="135"/>
      <c r="M62" s="135"/>
      <c r="N62" s="135">
        <f>'将来負担比率（分子）の構造'!M$45</f>
        <v>2163</v>
      </c>
      <c r="O62" s="135"/>
      <c r="P62" s="135"/>
    </row>
    <row r="63" spans="1:16">
      <c r="A63" s="135" t="s">
        <v>28</v>
      </c>
      <c r="B63" s="135">
        <f>'将来負担比率（分子）の構造'!I$44</f>
        <v>1132</v>
      </c>
      <c r="C63" s="135"/>
      <c r="D63" s="135"/>
      <c r="E63" s="135">
        <f>'将来負担比率（分子）の構造'!J$44</f>
        <v>1003</v>
      </c>
      <c r="F63" s="135"/>
      <c r="G63" s="135"/>
      <c r="H63" s="135">
        <f>'将来負担比率（分子）の構造'!K$44</f>
        <v>872</v>
      </c>
      <c r="I63" s="135"/>
      <c r="J63" s="135"/>
      <c r="K63" s="135">
        <f>'将来負担比率（分子）の構造'!L$44</f>
        <v>893</v>
      </c>
      <c r="L63" s="135"/>
      <c r="M63" s="135"/>
      <c r="N63" s="135">
        <f>'将来負担比率（分子）の構造'!M$44</f>
        <v>874</v>
      </c>
      <c r="O63" s="135"/>
      <c r="P63" s="135"/>
    </row>
    <row r="64" spans="1:16">
      <c r="A64" s="135" t="s">
        <v>27</v>
      </c>
      <c r="B64" s="135">
        <f>'将来負担比率（分子）の構造'!I$43</f>
        <v>4660</v>
      </c>
      <c r="C64" s="135"/>
      <c r="D64" s="135"/>
      <c r="E64" s="135">
        <f>'将来負担比率（分子）の構造'!J$43</f>
        <v>4654</v>
      </c>
      <c r="F64" s="135"/>
      <c r="G64" s="135"/>
      <c r="H64" s="135">
        <f>'将来負担比率（分子）の構造'!K$43</f>
        <v>4627</v>
      </c>
      <c r="I64" s="135"/>
      <c r="J64" s="135"/>
      <c r="K64" s="135">
        <f>'将来負担比率（分子）の構造'!L$43</f>
        <v>4558</v>
      </c>
      <c r="L64" s="135"/>
      <c r="M64" s="135"/>
      <c r="N64" s="135">
        <f>'将来負担比率（分子）の構造'!M$43</f>
        <v>4628</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15369</v>
      </c>
      <c r="C66" s="135"/>
      <c r="D66" s="135"/>
      <c r="E66" s="135">
        <f>'将来負担比率（分子）の構造'!J$41</f>
        <v>14561</v>
      </c>
      <c r="F66" s="135"/>
      <c r="G66" s="135"/>
      <c r="H66" s="135">
        <f>'将来負担比率（分子）の構造'!K$41</f>
        <v>13780</v>
      </c>
      <c r="I66" s="135"/>
      <c r="J66" s="135"/>
      <c r="K66" s="135">
        <f>'将来負担比率（分子）の構造'!L$41</f>
        <v>13017</v>
      </c>
      <c r="L66" s="135"/>
      <c r="M66" s="135"/>
      <c r="N66" s="135">
        <f>'将来負担比率（分子）の構造'!M$41</f>
        <v>12267</v>
      </c>
      <c r="O66" s="135"/>
      <c r="P66" s="135"/>
    </row>
    <row r="67" spans="1:16">
      <c r="A67" s="135" t="s">
        <v>63</v>
      </c>
      <c r="B67" s="135" t="e">
        <f>NA()</f>
        <v>#N/A</v>
      </c>
      <c r="C67" s="135">
        <f>IF(ISNUMBER('将来負担比率（分子）の構造'!I$52), IF('将来負担比率（分子）の構造'!I$52 &lt; 0, 0, '将来負担比率（分子）の構造'!I$52), NA())</f>
        <v>6401</v>
      </c>
      <c r="D67" s="135" t="e">
        <f>NA()</f>
        <v>#N/A</v>
      </c>
      <c r="E67" s="135" t="e">
        <f>NA()</f>
        <v>#N/A</v>
      </c>
      <c r="F67" s="135">
        <f>IF(ISNUMBER('将来負担比率（分子）の構造'!J$52), IF('将来負担比率（分子）の構造'!J$52 &lt; 0, 0, '将来負担比率（分子）の構造'!J$52), NA())</f>
        <v>5232</v>
      </c>
      <c r="G67" s="135" t="e">
        <f>NA()</f>
        <v>#N/A</v>
      </c>
      <c r="H67" s="135" t="e">
        <f>NA()</f>
        <v>#N/A</v>
      </c>
      <c r="I67" s="135">
        <f>IF(ISNUMBER('将来負担比率（分子）の構造'!K$52), IF('将来負担比率（分子）の構造'!K$52 &lt; 0, 0, '将来負担比率（分子）の構造'!K$52), NA())</f>
        <v>4467</v>
      </c>
      <c r="J67" s="135" t="e">
        <f>NA()</f>
        <v>#N/A</v>
      </c>
      <c r="K67" s="135" t="e">
        <f>NA()</f>
        <v>#N/A</v>
      </c>
      <c r="L67" s="135">
        <f>IF(ISNUMBER('将来負担比率（分子）の構造'!L$52), IF('将来負担比率（分子）の構造'!L$52 &lt; 0, 0, '将来負担比率（分子）の構造'!L$52), NA())</f>
        <v>3523</v>
      </c>
      <c r="M67" s="135" t="e">
        <f>NA()</f>
        <v>#N/A</v>
      </c>
      <c r="N67" s="135" t="e">
        <f>NA()</f>
        <v>#N/A</v>
      </c>
      <c r="O67" s="135">
        <f>IF(ISNUMBER('将来負担比率（分子）の構造'!M$52), IF('将来負担比率（分子）の構造'!M$52 &lt; 0, 0, '将来負担比率（分子）の構造'!M$52), NA())</f>
        <v>3160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126331</cp:lastModifiedBy>
  <dcterms:created xsi:type="dcterms:W3CDTF">2015-02-17T07:21:54Z</dcterms:created>
  <dcterms:modified xsi:type="dcterms:W3CDTF">2016-02-16T02:10:27Z</dcterms:modified>
  <cp:category/>
</cp:coreProperties>
</file>