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BE63" i="11"/>
  <c r="AP63" i="1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<sst xmlns="http://schemas.openxmlformats.org/spreadsheetml/2006/main" count="1001" uniqueCount="549">
  <si>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</si>
  <si>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</si>
  <si>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</si>
  <si>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</si>
  <si>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</si>
  <si>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</si>
  <si>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</si>
  <si>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</si>
  <si>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</si>
  <si>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</si>
  <si>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</si>
  <si>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</si>
  <si>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</si>
  <si>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</si>
  <si>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</si>
  <si>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</si>
  <si>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</si>
  <si>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</si>
  <si>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</si>
  <si>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</si>
  <si>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</si>
  <si>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</si>
  <si>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</si>
  <si>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</si>
  <si>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</si>
  <si>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</si>
  <si>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</si>
  <si>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</si>
  <si>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</si>
  <si>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</si>
  <si>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</si>
  <si>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</si>
  <si>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</si>
  <si>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</si>
  <si>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</si>
  <si>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</si>
  <si>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</si>
  <si>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</si>
  <si>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</si>
  <si>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</si>
  <si>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</si>
  <si>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</si>
  <si>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</si>
  <si>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</si>
  <si>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</si>
  <si>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</si>
  <si>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</si>
  <si>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</si>
  <si>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</si>
  <si>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</si>
  <si>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</si>
  <si>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</si>
  <si>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</si>
  <si>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</si>
  <si>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</si>
  <si>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</si>
  <si>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</si>
  <si>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</si>
  <si>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</si>
  <si>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</si>
  <si>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</si>
  <si>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</si>
  <si>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</si>
  <si>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</si>
  <si>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</si>
  <si>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</si>
  <si>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</si>
  <si>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</si>
  <si>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</si>
  <si>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</si>
  <si>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</si>
  <si>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</si>
  <si>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</si>
  <si>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</si>
  <si>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</si>
  <si>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</si>
  <si>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</si>
  <si>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</si>
  <si>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</si>
  <si>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</si>
  <si>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</si>
  <si>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</si>
  <si>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</si>
  <si>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</si>
  <si>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</si>
  <si>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</si>
  <si>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</si>
  <si>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</si>
  <si>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</si>
  <si>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</si>
  <si>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</si>
  <si>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</si>
  <si>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</si>
  <si>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</si>
  <si>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</si>
  <si>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</si>
  <si>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</si>
  <si>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</si>
  <si>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</si>
  <si>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</si>
  <si>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</si>
  <si>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</si>
  <si>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</si>
  <si>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</si>
  <si>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</si>
  <si>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</si>
  <si>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</si>
  <si>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</si>
  <si>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</si>
  <si>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</si>
  <si>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</si>
  <si>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</si>
  <si>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</si>
  <si>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</si>
  <si>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</si>
  <si>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</si>
  <si>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</si>
  <si>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</si>
  <si>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</si>
  <si>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</si>
  <si>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</si>
  <si>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</si>
  <si>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</si>
  <si>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</si>
  <si>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</si>
  <si>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</si>
  <si>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</si>
  <si>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</si>
  <si>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</si>
  <si>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</si>
  <si>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</si>
  <si>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</si>
  <si>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</si>
  <si>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</si>
  <si>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</si>
  <si>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</si>
  <si>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</si>
  <si>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</si>
  <si>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</si>
  <si>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</si>
  <si>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</si>
  <si>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</si>
  <si>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</si>
  <si>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</si>
  <si>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</si>
  <si>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</si>
  <si>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</si>
  <si>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</si>
  <si>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</si>
  <si>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</si>
  <si>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</si>
  <si>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</si>
  <si>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</si>
  <si>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</si>
  <si>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</si>
  <si>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</si>
  <si>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</si>
  <si>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</si>
  <si>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</si>
  <si>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</si>
  <si>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</si>
  <si>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</si>
  <si>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</si>
  <si>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</si>
  <si>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</si>
  <si>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</si>
  <si>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</si>
  <si>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</si>
  <si>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</si>
  <si>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</si>
  <si>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</si>
  <si>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</si>
  <si>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</si>
  <si>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</si>
  <si>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</si>
  <si>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</si>
  <si>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</si>
  <si>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</si>
  <si>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</si>
  <si>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</si>
  <si>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</si>
  <si>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</si>
  <si>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</si>
  <si>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</si>
  <si>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</si>
  <si>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</si>
  <si>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</si>
  <si>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</si>
  <si>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</si>
  <si>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</si>
  <si>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</si>
  <si>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</si>
  <si>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</si>
  <si>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</si>
  <si>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</si>
  <si>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</si>
  <si>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</si>
  <si>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</si>
  <si>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</si>
  <si>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</si>
  <si>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</si>
  <si>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</si>
  <si>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</si>
  <si>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</si>
  <si>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</si>
  <si>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</si>
  <si>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</si>
  <si>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</si>
  <si>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</si>
  <si>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</si>
  <si>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</si>
  <si>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</si>
  <si>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</si>
  <si>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</si>
  <si>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</si>
  <si>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</si>
  <si>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</si>
  <si>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</si>
  <si>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</si>
  <si>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</si>
  <si>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</si>
  <si>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</si>
  <si>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</si>
  <si>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</si>
  <si>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</si>
  <si>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</si>
  <si>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</si>
  <si>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</si>
  <si>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</si>
  <si>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</si>
  <si>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</si>
  <si>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</si>
  <si>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</si>
  <si>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</si>
  <si>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</si>
  <si>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</si>
  <si>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</si>
  <si>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</si>
  <si>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</si>
  <si>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</si>
  <si>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</si>
  <si>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</si>
  <si>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</si>
  <si>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</si>
  <si>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</si>
  <si>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</si>
  <si>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</si>
  <si>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</si>
  <si>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</si>
  <si>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</si>
  <si>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</si>
  <si>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</si>
  <si>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</si>
  <si>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</si>
  <si>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</si>
  <si>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</si>
  <si>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</si>
  <si>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</si>
  <si>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</si>
  <si>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</si>
  <si>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</si>
  <si>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</si>
  <si>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</si>
  <si>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</si>
  <si>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</si>
  <si>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</si>
  <si>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</si>
  <si>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</si>
  <si>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</si>
  <si>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</si>
  <si>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</si>
  <si>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</si>
  <si>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</si>
  <si>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</si>
  <si>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</si>
  <si>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</si>
  <si>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</si>
  <si>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</si>
  <si>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</si>
  <si>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</si>
  <si>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</si>
  <si>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</si>
  <si>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</si>
  <si>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</si>
  <si>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</si>
  <si>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</si>
  <si>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</si>
  <si>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</si>
  <si>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</si>
  <si>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</si>
  <si>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</si>
  <si>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</si>
  <si>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</si>
  <si>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</si>
  <si>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</si>
  <si>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</si>
  <si>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</si>
  <si>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</si>
  <si>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</si>
  <si>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</si>
  <si>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</si>
  <si>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</si>
  <si>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</si>
  <si>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</si>
  <si>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</si>
  <si>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</si>
  <si>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</si>
  <si>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</si>
  <si>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</si>
  <si>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</si>
  <si>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</si>
  <si>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</si>
  <si>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</si>
  <si>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</si>
  <si>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</si>
  <si>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</si>
  <si>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</si>
  <si>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</si>
  <si>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</si>
  <si>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</si>
  <si>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</si>
  <si>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</si>
  <si>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</si>
  <si>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</si>
  <si>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</si>
  <si>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</si>
  <si>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</si>
  <si>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</si>
  <si>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</si>
  <si>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</si>
  <si>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</si>
  <si>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</si>
  <si>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</si>
  <si>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</si>
  <si>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</si>
  <si>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</si>
  <si>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</si>
  <si>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</si>
  <si>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</si>
  <si>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</si>
  <si>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</si>
  <si>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</si>
  <si>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</si>
  <si>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</si>
  <si>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</si>
  <si>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</si>
  <si>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</si>
  <si>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</si>
  <si>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</si>
  <si>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</si>
  <si>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</si>
  <si>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</si>
  <si>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</si>
  <si>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</si>
  <si>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</si>
  <si>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</si>
  <si>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</si>
  <si>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</si>
  <si>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</si>
  <si>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</si>
  <si>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</si>
  <si>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</si>
  <si>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</si>
  <si>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</si>
  <si>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</si>
  <si>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</si>
  <si>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</si>
  <si>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</si>
  <si>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</si>
  <si>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</si>
  <si>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</si>
  <si>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</si>
  <si>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</si>
  <si>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</si>
  <si>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</si>
  <si>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</si>
  <si>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</si>
  <si>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</si>
  <si>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</si>
  <si>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</si>
  <si>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</si>
  <si>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</si>
  <si>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</si>
  <si>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</si>
  <si>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</si>
  <si>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</si>
  <si>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</si>
  <si>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</si>
  <si>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</si>
  <si>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</si>
  <si>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</si>
  <si>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</si>
  <si>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</si>
  <si>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</si>
  <si>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</si>
  <si>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</si>
  <si>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</si>
  <si>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</si>
  <si>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</si>
  <si>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</si>
  <si>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</si>
  <si>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</si>
  <si>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</si>
  <si>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</si>
  <si>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</si>
  <si>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</si>
  <si>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</si>
  <si>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</si>
  <si>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</si>
  <si>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</si>
  <si>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</si>
  <si>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</si>
  <si>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</si>
  <si>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</si>
  <si>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</si>
  <si>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</si>
  <si>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</si>
  <si>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</si>
  <si>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</si>
  <si>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</si>
  <si>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</si>
  <si>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</si>
  <si>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</si>
  <si>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</si>
  <si>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</si>
  <si>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</si>
  <si>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</si>
  <si>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</si>
  <si>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</si>
  <si>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</si>
  <si>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</si>
  <si>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</si>
  <si>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</si>
  <si>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</si>
  <si>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</si>
  <si>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</si>
  <si>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</si>
  <si>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</si>
  <si>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</si>
  <si>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</si>
  <si>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</si>
  <si>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</si>
  <si>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</si>
  <si>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</si>
  <si>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</si>
  <si>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</si>
  <si>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</si>
  <si>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</si>
  <si>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</si>
  <si>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</si>
  <si>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</si>
  <si>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</si>
  <si>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</si>
  <si>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</si>
  <si>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</si>
  <si>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</si>
  <si>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</si>
  <si>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</si>
  <si>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</si>
  <si>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</si>
  <si>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</si>
  <si>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</si>
  <si>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</si>
  <si>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</si>
  <si>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</si>
  <si>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</si>
  <si>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</si>
  <si>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</si>
  <si>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</si>
  <si>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</si>
  <si>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</si>
  <si>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</si>
  <si>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</si>
  <si>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</si>
  <si>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</si>
  <si>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</si>
  <si>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</si>
  <si>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</si>
  <si>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</si>
  <si>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</si>
  <si>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</si>
  <si>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</si>
  <si>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</si>
  <si>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</si>
  <si>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</si>
  <si>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</si>
  <si>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</si>
  <si>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</si>
  <si>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</si>
  <si>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</si>
  <si>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</si>
  <si>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</si>
  <si>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</si>
  <si>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</si>
  <si>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</si>
  <si>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</si>
  <si>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</si>
  <si>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</si>
  <si>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</si>
  <si>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</si>
  <si>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</si>
  <si>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</si>
  <si>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</si>
  <si>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</si>
  <si>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</si>
  <si>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</si>
  <si>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</si>
  <si>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</si>
  <si>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</si>
  <si>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</si>
  <si>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</si>
  <si>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</si>
  <si>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</si>
  <si>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</si>
  <si>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</si>
  <si>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</si>
  <si>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</si>
  <si>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</si>
  <si>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</si>
  <si>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</si>
  <si>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</si>
  <si>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</si>
  <si>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</si>
  <si>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</si>
  <si>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</si>
  <si>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</si>
  <si>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</si>
  <si>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</si>
  <si>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介護保険特別会計</t>
  </si>
  <si>
    <t>後期高齢者医療特別会計</t>
  </si>
  <si>
    <t>簡易水道事業特別会計</t>
  </si>
  <si>
    <t>農業集落排水事業特別会計</t>
  </si>
  <si>
    <t>公共下水道事業特別会計</t>
  </si>
  <si>
    <t>その他会計（赤字）</t>
  </si>
  <si>
    <t>その他会計（黒字）</t>
  </si>
  <si>
    <t>みなべ町開発公社</t>
    <rPh sb="3" eb="4">
      <t>チョウ</t>
    </rPh>
    <rPh sb="4" eb="6">
      <t>カイハツ</t>
    </rPh>
    <rPh sb="6" eb="8">
      <t>コウシャ</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</si>
  <si>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</si>
  <si>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</si>
  <si>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</si>
  <si>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</si>
  <si>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</si>
  <si>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</si>
  <si>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</si>
  <si>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広域高齢者医療広域連合</t>
    <rPh sb="0" eb="2">
      <t>コウイキ</t>
    </rPh>
    <rPh sb="2" eb="5">
      <t>コウレイシャ</t>
    </rPh>
    <rPh sb="5" eb="7">
      <t>イリョウ</t>
    </rPh>
    <rPh sb="7" eb="9">
      <t>コウイキ</t>
    </rPh>
    <rPh sb="9" eb="11">
      <t>レンゴウ</t>
    </rPh>
    <phoneticPr fontId="2"/>
  </si>
  <si>
    <t>公立紀南病院組合</t>
    <rPh sb="0" eb="2">
      <t>コウリツ</t>
    </rPh>
    <rPh sb="2" eb="3">
      <t>キ</t>
    </rPh>
    <rPh sb="3" eb="4">
      <t>ナン</t>
    </rPh>
    <rPh sb="4" eb="6">
      <t>ビョウイン</t>
    </rPh>
    <rPh sb="6" eb="8">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</si>
  <si>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</si>
  <si>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和歌山県広域高齢者医療広域連合（特別会計）</t>
    <rPh sb="0" eb="3">
      <t>ワカヤマ</t>
    </rPh>
    <rPh sb="3" eb="4">
      <t>ケン</t>
    </rPh>
    <rPh sb="4" eb="6">
      <t>コウイキ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</si>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</sst>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189571</c:v>
                </c:pt>
                <c:pt idx="1">
                  <c:v>187600</c:v>
                </c:pt>
                <c:pt idx="2">
                  <c:v>115419</c:v>
                </c:pt>
                <c:pt idx="3">
                  <c:v>121413</c:v>
                </c:pt>
                <c:pt idx="4">
                  <c:v>117808</c:v>
                </c:pt>
              </c:numCache>
            </c:numRef>
          </c:val>
          <c:smooth val="0"/>
        </c:ser>
        <c:dLbls>
          <c:showLegendKey val="0"/>
          <c:showVal val="0"/>
          <c:showCatName val="0"/>
          <c:showSerName val="0"/>
          <c:showPercent val="0"/>
          <c:showBubbleSize val="0"/>
        </c:dLbls>
        <c:marker val="1"/>
        <c:smooth val="0"/>
        <c:axId val="129991424"/>
        <c:axId val="129993344"/>
      </c:lineChart>
      <c:catAx>
        <c:axId val="129991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93344"/>
        <c:crosses val="autoZero"/>
        <c:auto val="1"/>
        <c:lblAlgn val="ctr"/>
        <c:lblOffset val="100"/>
        <c:tickLblSkip val="1"/>
        <c:tickMarkSkip val="1"/>
        <c:noMultiLvlLbl val="0"/>
      </c:catAx>
      <c:valAx>
        <c:axId val="1299933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9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12.85</c:v>
                </c:pt>
                <c:pt idx="1">
                  <c:v>11.87</c:v>
                </c:pt>
                <c:pt idx="2">
                  <c:v>13.98</c:v>
                </c:pt>
                <c:pt idx="3">
                  <c:v>11.08</c:v>
                </c:pt>
                <c:pt idx="4">
                  <c:v>11.59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22.13</c:v>
                </c:pt>
                <c:pt idx="1">
                  <c:v>20.38</c:v>
                </c:pt>
                <c:pt idx="2">
                  <c:v>20.67</c:v>
                </c:pt>
                <c:pt idx="3">
                  <c:v>26.61</c:v>
                </c:pt>
                <c:pt idx="4">
                  <c:v>26.28</c:v>
                </c:pt>
              </c:numCache>
            </c:numRef>
          </c:val>
        </c:ser>
        <c:dLbls>
          <c:showLegendKey val="0"/>
          <c:showVal val="0"/>
          <c:showCatName val="0"/>
          <c:showSerName val="0"/>
          <c:showPercent val="0"/>
          <c:showBubbleSize val="0"/>
        </c:dLbls>
        <c:gapWidth val="250"/>
        <c:overlap val="100"/>
        <c:axId val="121635584"/>
        <c:axId val="12163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8.39</c:v>
                </c:pt>
                <c:pt idx="1">
                  <c:v>6.06</c:v>
                </c:pt>
                <c:pt idx="2">
                  <c:v>2.2200000000000002</c:v>
                </c:pt>
                <c:pt idx="3">
                  <c:v>7.8</c:v>
                </c:pt>
                <c:pt idx="4">
                  <c:v>0.66</c:v>
                </c:pt>
              </c:numCache>
            </c:numRef>
          </c:val>
          <c:smooth val="0"/>
        </c:ser>
        <c:dLbls>
          <c:showLegendKey val="0"/>
          <c:showVal val="0"/>
          <c:showCatName val="0"/>
          <c:showSerName val="0"/>
          <c:showPercent val="0"/>
          <c:showBubbleSize val="0"/>
        </c:dLbls>
        <c:marker val="1"/>
        <c:smooth val="0"/>
        <c:axId val="121635584"/>
        <c:axId val="121637504"/>
      </c:lineChart>
      <c:catAx>
        <c:axId val="1216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37504"/>
        <c:crosses val="autoZero"/>
        <c:auto val="1"/>
        <c:lblAlgn val="ctr"/>
        <c:lblOffset val="100"/>
        <c:tickLblSkip val="1"/>
        <c:tickMarkSkip val="1"/>
        <c:noMultiLvlLbl val="0"/>
      </c:catAx>
      <c:valAx>
        <c:axId val="12163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0.25</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0.03</c:v>
                </c:pt>
                <c:pt idx="4">
                  <c:v>#N/A</c:v>
                </c:pt>
                <c:pt idx="5">
                  <c:v>0.26</c:v>
                </c:pt>
                <c:pt idx="6">
                  <c:v>#N/A</c:v>
                </c:pt>
                <c:pt idx="7">
                  <c:v>0.13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0.06</c:v>
                </c:pt>
                <c:pt idx="4">
                  <c:v>#N/A</c:v>
                </c:pt>
                <c:pt idx="5">
                  <c:v>0.03</c:v>
                </c:pt>
                <c:pt idx="6">
                  <c:v>#N/A</c:v>
                </c:pt>
                <c:pt idx="7">
                  <c:v>0.06</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0.55000000000000004</c:v>
                </c:pt>
                <c:pt idx="2">
                  <c:v>#N/A</c:v>
                </c:pt>
                <c:pt idx="3">
                  <c:v>0.16</c:v>
                </c:pt>
                <c:pt idx="4">
                  <c:v>#N/A</c:v>
                </c:pt>
                <c:pt idx="5">
                  <c:v>0.17</c:v>
                </c:pt>
                <c:pt idx="6">
                  <c:v>#N/A</c:v>
                </c:pt>
                <c:pt idx="7">
                  <c:v>0.08</c:v>
                </c:pt>
                <c:pt idx="8">
                  <c:v>#N/A</c:v>
                </c:pt>
                <c:pt idx="9">
                  <c:v>0.08</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0.04</c:v>
                </c:pt>
                <c:pt idx="4">
                  <c:v>#N/A</c:v>
                </c:pt>
                <c:pt idx="5">
                  <c:v>0.05</c:v>
                </c:pt>
                <c:pt idx="6">
                  <c:v>#N/A</c:v>
                </c:pt>
                <c:pt idx="7">
                  <c:v>7.0000000000000007E-2</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1.0900000000000001</c:v>
                </c:pt>
                <c:pt idx="2">
                  <c:v>#N/A</c:v>
                </c:pt>
                <c:pt idx="3">
                  <c:v>0.73</c:v>
                </c:pt>
                <c:pt idx="4">
                  <c:v>#N/A</c:v>
                </c:pt>
                <c:pt idx="5">
                  <c:v>0.74</c:v>
                </c:pt>
                <c:pt idx="6">
                  <c:v>#N/A</c:v>
                </c:pt>
                <c:pt idx="7">
                  <c:v>0.71</c:v>
                </c:pt>
                <c:pt idx="8">
                  <c:v>#N/A</c:v>
                </c:pt>
                <c:pt idx="9">
                  <c:v>0.63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1.33</c:v>
                </c:pt>
                <c:pt idx="2">
                  <c:v>#N/A</c:v>
                </c:pt>
                <c:pt idx="3">
                  <c:v>2.1</c:v>
                </c:pt>
                <c:pt idx="4">
                  <c:v>#N/A</c:v>
                </c:pt>
                <c:pt idx="5">
                  <c:v>1.53</c:v>
                </c:pt>
                <c:pt idx="6">
                  <c:v>#N/A</c:v>
                </c:pt>
                <c:pt idx="7">
                  <c:v>0.97</c:v>
                </c:pt>
                <c:pt idx="8">
                  <c:v>#N/A</c:v>
                </c:pt>
                <c:pt idx="9">
                  <c:v>0.86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9.2200000000000006</c:v>
                </c:pt>
                <c:pt idx="2">
                  <c:v>#N/A</c:v>
                </c:pt>
                <c:pt idx="3">
                  <c:v>7.68</c:v>
                </c:pt>
                <c:pt idx="4">
                  <c:v>#N/A</c:v>
                </c:pt>
                <c:pt idx="5">
                  <c:v>5.29</c:v>
                </c:pt>
                <c:pt idx="6">
                  <c:v>#N/A</c:v>
                </c:pt>
                <c:pt idx="7">
                  <c:v>4.9800000000000004</c:v>
                </c:pt>
                <c:pt idx="8">
                  <c:v>#N/A</c:v>
                </c:pt>
                <c:pt idx="9">
                  <c:v>4.8600000000000003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12.74</c:v>
                </c:pt>
                <c:pt idx="2">
                  <c:v>#N/A</c:v>
                </c:pt>
                <c:pt idx="3">
                  <c:v>11.62</c:v>
                </c:pt>
                <c:pt idx="4">
                  <c:v>#N/A</c:v>
                </c:pt>
                <c:pt idx="5">
                  <c:v>13.98</c:v>
                </c:pt>
                <c:pt idx="6">
                  <c:v>#N/A</c:v>
                </c:pt>
                <c:pt idx="7">
                  <c:v>11.08</c:v>
                </c:pt>
                <c:pt idx="8">
                  <c:v>#N/A</c:v>
                </c:pt>
                <c:pt idx="9">
                  <c:v>11.59</c:v>
                </c:pt>
              </c:numCache>
            </c:numRef>
          </c:val>
        </c:ser>
        <c:dLbls>
          <c:showLegendKey val="0"/>
          <c:showVal val="0"/>
          <c:showCatName val="0"/>
          <c:showSerName val="0"/>
          <c:showPercent val="0"/>
          <c:showBubbleSize val="0"/>
        </c:dLbls>
        <c:gapWidth val="150"/>
        <c:overlap val="100"/>
        <c:axId val="121698944"/>
        <c:axId val="136786304"/>
      </c:barChart>
      <c:catAx>
        <c:axId val="1216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86304"/>
        <c:crosses val="autoZero"/>
        <c:auto val="1"/>
        <c:lblAlgn val="ctr"/>
        <c:lblOffset val="100"/>
        <c:tickLblSkip val="1"/>
        <c:tickMarkSkip val="1"/>
        <c:noMultiLvlLbl val="0"/>
      </c:catAx>
      <c:valAx>
        <c:axId val="13678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1328</c:v>
                </c:pt>
                <c:pt idx="5">
                  <c:v>1419</c:v>
                </c:pt>
                <c:pt idx="8">
                  <c:v>1445</c:v>
                </c:pt>
                <c:pt idx="11">
                  <c:v>1442</c:v>
                </c:pt>
                <c:pt idx="14">
                  <c:v>1441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152</c:v>
                </c:pt>
                <c:pt idx="3">
                  <c:v>88</c:v>
                </c:pt>
                <c:pt idx="6">
                  <c:v>51</c:v>
                </c:pt>
                <c:pt idx="9">
                  <c:v>48</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328</c:v>
                </c:pt>
                <c:pt idx="3">
                  <c:v>334</c:v>
                </c:pt>
                <c:pt idx="6">
                  <c:v>328</c:v>
                </c:pt>
                <c:pt idx="9">
                  <c:v>330</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1745</c:v>
                </c:pt>
                <c:pt idx="3">
                  <c:v>1762</c:v>
                </c:pt>
                <c:pt idx="6">
                  <c:v>1738</c:v>
                </c:pt>
                <c:pt idx="9">
                  <c:v>1731</c:v>
                </c:pt>
                <c:pt idx="12">
                  <c:v>1678</c:v>
                </c:pt>
              </c:numCache>
            </c:numRef>
          </c:val>
        </c:ser>
        <c:dLbls>
          <c:showLegendKey val="0"/>
          <c:showVal val="0"/>
          <c:showCatName val="0"/>
          <c:showSerName val="0"/>
          <c:showPercent val="0"/>
          <c:showBubbleSize val="0"/>
        </c:dLbls>
        <c:gapWidth val="100"/>
        <c:overlap val="100"/>
        <c:axId val="138803072"/>
        <c:axId val="13881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897</c:v>
                </c:pt>
                <c:pt idx="2">
                  <c:v>#N/A</c:v>
                </c:pt>
                <c:pt idx="3">
                  <c:v>#N/A</c:v>
                </c:pt>
                <c:pt idx="4">
                  <c:v>765</c:v>
                </c:pt>
                <c:pt idx="5">
                  <c:v>#N/A</c:v>
                </c:pt>
                <c:pt idx="6">
                  <c:v>#N/A</c:v>
                </c:pt>
                <c:pt idx="7">
                  <c:v>674</c:v>
                </c:pt>
                <c:pt idx="8">
                  <c:v>#N/A</c:v>
                </c:pt>
                <c:pt idx="9">
                  <c:v>#N/A</c:v>
                </c:pt>
                <c:pt idx="10">
                  <c:v>669</c:v>
                </c:pt>
                <c:pt idx="11">
                  <c:v>#N/A</c:v>
                </c:pt>
                <c:pt idx="12">
                  <c:v>#N/A</c:v>
                </c:pt>
                <c:pt idx="13">
                  <c:v>627</c:v>
                </c:pt>
                <c:pt idx="14">
                  <c:v>#N/A</c:v>
                </c:pt>
              </c:numCache>
            </c:numRef>
          </c:val>
          <c:smooth val="0"/>
        </c:ser>
        <c:dLbls>
          <c:showLegendKey val="0"/>
          <c:showVal val="0"/>
          <c:showCatName val="0"/>
          <c:showSerName val="0"/>
          <c:showPercent val="0"/>
          <c:showBubbleSize val="0"/>
        </c:dLbls>
        <c:marker val="1"/>
        <c:smooth val="0"/>
        <c:axId val="138803072"/>
        <c:axId val="138817536"/>
      </c:lineChart>
      <c:catAx>
        <c:axId val="13880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17536"/>
        <c:crosses val="autoZero"/>
        <c:auto val="1"/>
        <c:lblAlgn val="ctr"/>
        <c:lblOffset val="100"/>
        <c:tickLblSkip val="1"/>
        <c:tickMarkSkip val="1"/>
        <c:noMultiLvlLbl val="0"/>
      </c:catAx>
      <c:valAx>
        <c:axId val="13881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0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13904</c:v>
                </c:pt>
                <c:pt idx="5">
                  <c:v>14131</c:v>
                </c:pt>
                <c:pt idx="8">
                  <c:v>13719</c:v>
                </c:pt>
                <c:pt idx="11">
                  <c:v>13581</c:v>
                </c:pt>
                <c:pt idx="14">
                  <c:v>13209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448</c:v>
                </c:pt>
                <c:pt idx="5">
                  <c:v>400</c:v>
                </c:pt>
                <c:pt idx="8">
                  <c:v>294</c:v>
                </c:pt>
                <c:pt idx="11">
                  <c:v>212</c:v>
                </c:pt>
                <c:pt idx="14">
                  <c:v>144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2689</c:v>
                </c:pt>
                <c:pt idx="5">
                  <c:v>2945</c:v>
                </c:pt>
                <c:pt idx="8">
                  <c:v>3348</c:v>
                </c:pt>
                <c:pt idx="11">
                  <c:v>3687</c:v>
                </c:pt>
                <c:pt idx="14">
                  <c:v>4217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1537</c:v>
                </c:pt>
                <c:pt idx="3">
                  <c:v>1552</c:v>
                </c:pt>
                <c:pt idx="6">
                  <c:v>1522</c:v>
                </c:pt>
                <c:pt idx="9">
                  <c:v>1521</c:v>
                </c:pt>
                <c:pt idx="12">
                  <c:v>1474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884</c:v>
                </c:pt>
                <c:pt idx="3">
                  <c:v>779</c:v>
                </c:pt>
                <c:pt idx="6">
                  <c:v>704</c:v>
                </c:pt>
                <c:pt idx="9">
                  <c:v>640</c:v>
                </c:pt>
                <c:pt idx="12">
                  <c:v>673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5930</c:v>
                </c:pt>
                <c:pt idx="3">
                  <c:v>6171</c:v>
                </c:pt>
                <c:pt idx="6">
                  <c:v>6112</c:v>
                </c:pt>
                <c:pt idx="9">
                  <c:v>5966</c:v>
                </c:pt>
                <c:pt idx="12">
                  <c:v>5885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423</c:v>
                </c:pt>
                <c:pt idx="3">
                  <c:v>289</c:v>
                </c:pt>
                <c:pt idx="6">
                  <c:v>175</c:v>
                </c:pt>
                <c:pt idx="9">
                  <c:v>25</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14837</c:v>
                </c:pt>
                <c:pt idx="3">
                  <c:v>14319</c:v>
                </c:pt>
                <c:pt idx="6">
                  <c:v>13800</c:v>
                </c:pt>
                <c:pt idx="9">
                  <c:v>13141</c:v>
                </c:pt>
                <c:pt idx="12">
                  <c:v>12537</c:v>
                </c:pt>
              </c:numCache>
            </c:numRef>
          </c:val>
        </c:ser>
        <c:dLbls>
          <c:showLegendKey val="0"/>
          <c:showVal val="0"/>
          <c:showCatName val="0"/>
          <c:showSerName val="0"/>
          <c:showPercent val="0"/>
          <c:showBubbleSize val="0"/>
        </c:dLbls>
        <c:gapWidth val="100"/>
        <c:overlap val="100"/>
        <c:axId val="139249536"/>
        <c:axId val="13925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6576</c:v>
                </c:pt>
                <c:pt idx="2">
                  <c:v>#N/A</c:v>
                </c:pt>
                <c:pt idx="3">
                  <c:v>#N/A</c:v>
                </c:pt>
                <c:pt idx="4">
                  <c:v>5634</c:v>
                </c:pt>
                <c:pt idx="5">
                  <c:v>#N/A</c:v>
                </c:pt>
                <c:pt idx="6">
                  <c:v>#N/A</c:v>
                </c:pt>
                <c:pt idx="7">
                  <c:v>4951</c:v>
                </c:pt>
                <c:pt idx="8">
                  <c:v>#N/A</c:v>
                </c:pt>
                <c:pt idx="9">
                  <c:v>#N/A</c:v>
                </c:pt>
                <c:pt idx="10">
                  <c:v>3814</c:v>
                </c:pt>
                <c:pt idx="11">
                  <c:v>#N/A</c:v>
                </c:pt>
                <c:pt idx="12">
                  <c:v>#N/A</c:v>
                </c:pt>
                <c:pt idx="13">
                  <c:v>3022</c:v>
                </c:pt>
                <c:pt idx="14">
                  <c:v>#N/A</c:v>
                </c:pt>
              </c:numCache>
            </c:numRef>
          </c:val>
          <c:smooth val="0"/>
        </c:ser>
        <c:dLbls>
          <c:showLegendKey val="0"/>
          <c:showVal val="0"/>
          <c:showCatName val="0"/>
          <c:showSerName val="0"/>
          <c:showPercent val="0"/>
          <c:showBubbleSize val="0"/>
        </c:dLbls>
        <c:marker val="1"/>
        <c:smooth val="0"/>
        <c:axId val="139249536"/>
        <c:axId val="139255808"/>
      </c:lineChart>
      <c:catAx>
        <c:axId val="1392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55808"/>
        <c:crosses val="autoZero"/>
        <c:auto val="1"/>
        <c:lblAlgn val="ctr"/>
        <c:lblOffset val="100"/>
        <c:tickLblSkip val="1"/>
        <c:tickMarkSkip val="1"/>
        <c:noMultiLvlLbl val="0"/>
      </c:catAx>
      <c:valAx>
        <c:axId val="1392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4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13,767
120.26
10,219,899
9,411,149
652,715
5,630,190
12,536,731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71.4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は高いが、全国平均や和歌山県平均より低い数値となっている。昨今特産品である梅の価格が低迷、地価の下落、人口減少により税収が安定しない状況にあるため、財政力が弱くなりつつある。</a:t>
          </a:r>
          <a:endParaRPr kumimoji="1" lang="en-US" altLang="ja-JP" sz="1300">
            <a:latin typeface="ＭＳ Ｐゴシック"/>
          </a:endParaRPr>
        </a:p>
        <a:p>
          <a:r>
            <a:rPr kumimoji="1" lang="ja-JP" altLang="en-US" sz="1300">
              <a:latin typeface="ＭＳ Ｐゴシック"/>
            </a:rPr>
            <a:t>　今後も、最小の経費で最大の効果をあげられるよう事務の効率化を図るとともに、特産品の消費拡大、少子高齢化に歯止めをかけ税収の増加を目指し財政力の向上に努める。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127000</xdr:rowOff>
    </xdr:to>
    <xdr:cxnSp macro="">
      <xdr:nvCxnSpPr>
        <xdr:cNvPr id="68" name="直線コネクタ 67"/>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86783</xdr:rowOff>
    </xdr:to>
    <xdr:cxnSp macro="">
      <xdr:nvCxnSpPr>
        <xdr:cNvPr id="71" name="直線コネクタ 70"/>
        <xdr:cNvCxnSpPr/>
      </xdr:nvCxnSpPr>
      <xdr:spPr>
        <a:xfrm>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46567</xdr:rowOff>
    </xdr:to>
    <xdr:cxnSp macro="">
      <xdr:nvCxnSpPr>
        <xdr:cNvPr id="74" name="直線コネクタ 73"/>
        <xdr:cNvCxnSpPr/>
      </xdr:nvCxnSpPr>
      <xdr:spPr>
        <a:xfrm>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40</xdr:row>
      <xdr:rowOff>6350</xdr:rowOff>
    </xdr:to>
    <xdr:cxnSp macro="">
      <xdr:nvCxnSpPr>
        <xdr:cNvPr id="77" name="直線コネクタ 76"/>
        <xdr:cNvCxnSpPr/>
      </xdr:nvCxnSpPr>
      <xdr:spPr>
        <a:xfrm>
          <a:off x="1447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81" name="テキスト ボックス 80"/>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類似団体、全国平均、和歌山県平均のいずれよりも低い率になっている。</a:t>
          </a:r>
          <a:endParaRPr kumimoji="1" lang="en-US" altLang="ja-JP" sz="1300">
            <a:latin typeface="ＭＳ Ｐゴシック"/>
          </a:endParaRPr>
        </a:p>
        <a:p>
          <a:r>
            <a:rPr kumimoji="1" lang="ja-JP" altLang="en-US" sz="1300">
              <a:latin typeface="ＭＳ Ｐゴシック"/>
            </a:rPr>
            <a:t>合併後、職員の削減、分庁方式の解消、学校の統廃合を進め経常経費の削減に努めてきたが、今後、普通交付税の合併算定替えによる増加額が段階的に減少していくため、今後もより一層経常経費の削減に努め、健全な財政運営を進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52494</xdr:rowOff>
    </xdr:to>
    <xdr:cxnSp macro="">
      <xdr:nvCxnSpPr>
        <xdr:cNvPr id="131" name="直線コネクタ 130"/>
        <xdr:cNvCxnSpPr/>
      </xdr:nvCxnSpPr>
      <xdr:spPr>
        <a:xfrm flipV="1">
          <a:off x="4114800" y="10433050"/>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2"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62</xdr:row>
      <xdr:rowOff>52494</xdr:rowOff>
    </xdr:to>
    <xdr:cxnSp macro="">
      <xdr:nvCxnSpPr>
        <xdr:cNvPr id="134" name="直線コネクタ 133"/>
        <xdr:cNvCxnSpPr/>
      </xdr:nvCxnSpPr>
      <xdr:spPr>
        <a:xfrm>
          <a:off x="3225800" y="1047326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127423</xdr:rowOff>
    </xdr:to>
    <xdr:cxnSp macro="">
      <xdr:nvCxnSpPr>
        <xdr:cNvPr id="137" name="直線コネクタ 136"/>
        <xdr:cNvCxnSpPr/>
      </xdr:nvCxnSpPr>
      <xdr:spPr>
        <a:xfrm flipV="1">
          <a:off x="2336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63</xdr:row>
      <xdr:rowOff>130387</xdr:rowOff>
    </xdr:to>
    <xdr:cxnSp macro="">
      <xdr:nvCxnSpPr>
        <xdr:cNvPr id="140" name="直線コネクタ 139"/>
        <xdr:cNvCxnSpPr/>
      </xdr:nvCxnSpPr>
      <xdr:spPr>
        <a:xfrm flipV="1">
          <a:off x="1447800" y="10585873"/>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0" name="円/楕円 149"/>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1"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2" name="円/楕円 151"/>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3" name="テキスト ボックス 152"/>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59" name="テキスト ボックス 158"/>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[154,034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類似団体の金額より低い金額となっているが、全国平均や和歌山県平均より高い金額となっている。</a:t>
          </a:r>
          <a:endParaRPr kumimoji="1" lang="en-US" altLang="ja-JP" sz="1300">
            <a:latin typeface="ＭＳ Ｐゴシック"/>
          </a:endParaRPr>
        </a:p>
        <a:p>
          <a:r>
            <a:rPr kumimoji="1" lang="ja-JP" altLang="en-US" sz="1300">
              <a:latin typeface="ＭＳ Ｐゴシック"/>
            </a:rPr>
            <a:t>　人件費については、定員適正化計画どおりに順調に削減してきているが、物件費については、学校介助員や保育所臨時職員の賃金が多額であることが影響している。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82969</xdr:rowOff>
    </xdr:from>
    <xdr:to>
      <xdr:col>7</xdr:col>
      <xdr:colOff>152400</xdr:colOff>
      <xdr:row>82</xdr:row>
      <xdr:rowOff>93653</xdr:rowOff>
    </xdr:to>
    <xdr:cxnSp macro="">
      <xdr:nvCxnSpPr>
        <xdr:cNvPr id="192" name="直線コネクタ 191"/>
        <xdr:cNvCxnSpPr/>
      </xdr:nvCxnSpPr>
      <xdr:spPr>
        <a:xfrm flipV="1">
          <a:off x="4114800" y="14141869"/>
          <a:ext cx="8382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80077</xdr:rowOff>
    </xdr:from>
    <xdr:to>
      <xdr:col>6</xdr:col>
      <xdr:colOff>0</xdr:colOff>
      <xdr:row>82</xdr:row>
      <xdr:rowOff>93653</xdr:rowOff>
    </xdr:to>
    <xdr:cxnSp macro="">
      <xdr:nvCxnSpPr>
        <xdr:cNvPr id="195" name="直線コネクタ 194"/>
        <xdr:cNvCxnSpPr/>
      </xdr:nvCxnSpPr>
      <xdr:spPr>
        <a:xfrm>
          <a:off x="3225800" y="1413897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66275</xdr:rowOff>
    </xdr:from>
    <xdr:to>
      <xdr:col>4</xdr:col>
      <xdr:colOff>482600</xdr:colOff>
      <xdr:row>82</xdr:row>
      <xdr:rowOff>80077</xdr:rowOff>
    </xdr:to>
    <xdr:cxnSp macro="">
      <xdr:nvCxnSpPr>
        <xdr:cNvPr id="198" name="直線コネクタ 197"/>
        <xdr:cNvCxnSpPr/>
      </xdr:nvCxnSpPr>
      <xdr:spPr>
        <a:xfrm>
          <a:off x="2336800" y="14125175"/>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66275</xdr:rowOff>
    </xdr:from>
    <xdr:to>
      <xdr:col>3</xdr:col>
      <xdr:colOff>279400</xdr:colOff>
      <xdr:row>82</xdr:row>
      <xdr:rowOff>90791</xdr:rowOff>
    </xdr:to>
    <xdr:cxnSp macro="">
      <xdr:nvCxnSpPr>
        <xdr:cNvPr id="201" name="直線コネクタ 200"/>
        <xdr:cNvCxnSpPr/>
      </xdr:nvCxnSpPr>
      <xdr:spPr>
        <a:xfrm flipV="1">
          <a:off x="1447800" y="14125175"/>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32169</xdr:rowOff>
    </xdr:from>
    <xdr:to>
      <xdr:col>7</xdr:col>
      <xdr:colOff>203200</xdr:colOff>
      <xdr:row>82</xdr:row>
      <xdr:rowOff>133769</xdr:rowOff>
    </xdr:to>
    <xdr:sp macro="" textlink="">
      <xdr:nvSpPr>
        <xdr:cNvPr id="211" name="円/楕円 210"/>
        <xdr:cNvSpPr/>
      </xdr:nvSpPr>
      <xdr:spPr>
        <a:xfrm>
          <a:off x="4902200" y="140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48696</xdr:rowOff>
    </xdr:from>
    <xdr:ext cx="762000" cy="259045"/>
    <xdr:sp macro="" textlink="">
      <xdr:nvSpPr>
        <xdr:cNvPr id="212" name="人件費・物件費等の状況該当値テキスト"/>
        <xdr:cNvSpPr txBox="1"/>
      </xdr:nvSpPr>
      <xdr:spPr>
        <a:xfrm>
          <a:off x="5041900" y="1393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42853</xdr:rowOff>
    </xdr:from>
    <xdr:to>
      <xdr:col>6</xdr:col>
      <xdr:colOff>50800</xdr:colOff>
      <xdr:row>82</xdr:row>
      <xdr:rowOff>144453</xdr:rowOff>
    </xdr:to>
    <xdr:sp macro="" textlink="">
      <xdr:nvSpPr>
        <xdr:cNvPr id="213" name="円/楕円 212"/>
        <xdr:cNvSpPr/>
      </xdr:nvSpPr>
      <xdr:spPr>
        <a:xfrm>
          <a:off x="4064000" y="141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154630</xdr:rowOff>
    </xdr:from>
    <xdr:ext cx="736600" cy="259045"/>
    <xdr:sp macro="" textlink="">
      <xdr:nvSpPr>
        <xdr:cNvPr id="214" name="テキスト ボックス 213"/>
        <xdr:cNvSpPr txBox="1"/>
      </xdr:nvSpPr>
      <xdr:spPr>
        <a:xfrm>
          <a:off x="3733800" y="1387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29277</xdr:rowOff>
    </xdr:from>
    <xdr:to>
      <xdr:col>4</xdr:col>
      <xdr:colOff>533400</xdr:colOff>
      <xdr:row>82</xdr:row>
      <xdr:rowOff>130877</xdr:rowOff>
    </xdr:to>
    <xdr:sp macro="" textlink="">
      <xdr:nvSpPr>
        <xdr:cNvPr id="215" name="円/楕円 214"/>
        <xdr:cNvSpPr/>
      </xdr:nvSpPr>
      <xdr:spPr>
        <a:xfrm>
          <a:off x="3175000" y="140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141054</xdr:rowOff>
    </xdr:from>
    <xdr:ext cx="762000" cy="259045"/>
    <xdr:sp macro="" textlink="">
      <xdr:nvSpPr>
        <xdr:cNvPr id="216" name="テキスト ボックス 215"/>
        <xdr:cNvSpPr txBox="1"/>
      </xdr:nvSpPr>
      <xdr:spPr>
        <a:xfrm>
          <a:off x="2844800" y="1385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15475</xdr:rowOff>
    </xdr:from>
    <xdr:to>
      <xdr:col>3</xdr:col>
      <xdr:colOff>330200</xdr:colOff>
      <xdr:row>82</xdr:row>
      <xdr:rowOff>117075</xdr:rowOff>
    </xdr:to>
    <xdr:sp macro="" textlink="">
      <xdr:nvSpPr>
        <xdr:cNvPr id="217" name="円/楕円 216"/>
        <xdr:cNvSpPr/>
      </xdr:nvSpPr>
      <xdr:spPr>
        <a:xfrm>
          <a:off x="2286000" y="140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127252</xdr:rowOff>
    </xdr:from>
    <xdr:ext cx="762000" cy="259045"/>
    <xdr:sp macro="" textlink="">
      <xdr:nvSpPr>
        <xdr:cNvPr id="218" name="テキスト ボックス 217"/>
        <xdr:cNvSpPr txBox="1"/>
      </xdr:nvSpPr>
      <xdr:spPr>
        <a:xfrm>
          <a:off x="1955800" y="1384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39991</xdr:rowOff>
    </xdr:from>
    <xdr:to>
      <xdr:col>2</xdr:col>
      <xdr:colOff>127000</xdr:colOff>
      <xdr:row>82</xdr:row>
      <xdr:rowOff>141591</xdr:rowOff>
    </xdr:to>
    <xdr:sp macro="" textlink="">
      <xdr:nvSpPr>
        <xdr:cNvPr id="219" name="円/楕円 218"/>
        <xdr:cNvSpPr/>
      </xdr:nvSpPr>
      <xdr:spPr>
        <a:xfrm>
          <a:off x="1397000" y="140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151768</xdr:rowOff>
    </xdr:from>
    <xdr:ext cx="762000" cy="259045"/>
    <xdr:sp macro="" textlink="">
      <xdr:nvSpPr>
        <xdr:cNvPr id="220" name="テキスト ボックス 219"/>
        <xdr:cNvSpPr txBox="1"/>
      </xdr:nvSpPr>
      <xdr:spPr>
        <a:xfrm>
          <a:off x="1066800" y="1386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全国町村平均、類似団体平均よりも低い数になっているが　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88</xdr:row>
      <xdr:rowOff>6894</xdr:rowOff>
    </xdr:to>
    <xdr:cxnSp macro="">
      <xdr:nvCxnSpPr>
        <xdr:cNvPr id="256" name="直線コネクタ 255"/>
        <xdr:cNvCxnSpPr/>
      </xdr:nvCxnSpPr>
      <xdr:spPr>
        <a:xfrm flipV="1">
          <a:off x="16179800" y="14632577"/>
          <a:ext cx="8382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6894</xdr:rowOff>
    </xdr:to>
    <xdr:cxnSp macro="">
      <xdr:nvCxnSpPr>
        <xdr:cNvPr id="259" name="直線コネクタ 258"/>
        <xdr:cNvCxnSpPr/>
      </xdr:nvCxnSpPr>
      <xdr:spPr>
        <a:xfrm>
          <a:off x="15290800" y="150876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88</xdr:row>
      <xdr:rowOff>0</xdr:rowOff>
    </xdr:to>
    <xdr:cxnSp macro="">
      <xdr:nvCxnSpPr>
        <xdr:cNvPr id="262" name="直線コネクタ 261"/>
        <xdr:cNvCxnSpPr/>
      </xdr:nvCxnSpPr>
      <xdr:spPr>
        <a:xfrm>
          <a:off x="14401800" y="1450158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84</xdr:row>
      <xdr:rowOff>141151</xdr:rowOff>
    </xdr:to>
    <xdr:cxnSp macro="">
      <xdr:nvCxnSpPr>
        <xdr:cNvPr id="265" name="直線コネクタ 264"/>
        <xdr:cNvCxnSpPr/>
      </xdr:nvCxnSpPr>
      <xdr:spPr>
        <a:xfrm flipV="1">
          <a:off x="13512800" y="1450158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5" name="円/楕円 274"/>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6" name="給与水準   （国との比較）該当値テキスト"/>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127544</xdr:rowOff>
    </xdr:from>
    <xdr:to>
      <xdr:col>23</xdr:col>
      <xdr:colOff>457200</xdr:colOff>
      <xdr:row>88</xdr:row>
      <xdr:rowOff>57694</xdr:rowOff>
    </xdr:to>
    <xdr:sp macro="" textlink="">
      <xdr:nvSpPr>
        <xdr:cNvPr id="277" name="円/楕円 276"/>
        <xdr:cNvSpPr/>
      </xdr:nvSpPr>
      <xdr:spPr>
        <a:xfrm>
          <a:off x="16129000" y="150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67871</xdr:rowOff>
    </xdr:from>
    <xdr:ext cx="736600" cy="259045"/>
    <xdr:sp macro="" textlink="">
      <xdr:nvSpPr>
        <xdr:cNvPr id="278" name="テキスト ボックス 277"/>
        <xdr:cNvSpPr txBox="1"/>
      </xdr:nvSpPr>
      <xdr:spPr>
        <a:xfrm>
          <a:off x="15798800" y="1481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9" name="円/楕円 278"/>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80" name="テキスト ボックス 279"/>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2" name="テキスト ボックス 28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90351</xdr:rowOff>
    </xdr:from>
    <xdr:to>
      <xdr:col>19</xdr:col>
      <xdr:colOff>533400</xdr:colOff>
      <xdr:row>85</xdr:row>
      <xdr:rowOff>20501</xdr:rowOff>
    </xdr:to>
    <xdr:sp macro="" textlink="">
      <xdr:nvSpPr>
        <xdr:cNvPr id="283" name="円/楕円 282"/>
        <xdr:cNvSpPr/>
      </xdr:nvSpPr>
      <xdr:spPr>
        <a:xfrm>
          <a:off x="13462000" y="144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30678</xdr:rowOff>
    </xdr:from>
    <xdr:ext cx="762000" cy="259045"/>
    <xdr:sp macro="" textlink="">
      <xdr:nvSpPr>
        <xdr:cNvPr id="284" name="テキスト ボックス 283"/>
        <xdr:cNvSpPr txBox="1"/>
      </xdr:nvSpPr>
      <xdr:spPr>
        <a:xfrm>
          <a:off x="13131800" y="142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定員適正化計画に則り、定員管理を実施してきた結果、順調に職員の削減を実現することができ、類似団体、和歌山県平均より低い数になっている。</a:t>
          </a:r>
          <a:endParaRPr kumimoji="1" lang="en-US" altLang="ja-JP" sz="1300">
            <a:latin typeface="ＭＳ Ｐゴシック"/>
          </a:endParaRPr>
        </a:p>
        <a:p>
          <a:r>
            <a:rPr kumimoji="1" lang="ja-JP" altLang="en-US" sz="1300">
              <a:latin typeface="ＭＳ Ｐゴシック"/>
            </a:rPr>
            <a:t>　今後も、事務の効率化を進め、適正な定員管理を実施していく。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84244</xdr:rowOff>
    </xdr:from>
    <xdr:to>
      <xdr:col>24</xdr:col>
      <xdr:colOff>558800</xdr:colOff>
      <xdr:row>59</xdr:row>
      <xdr:rowOff>102628</xdr:rowOff>
    </xdr:to>
    <xdr:cxnSp macro="">
      <xdr:nvCxnSpPr>
        <xdr:cNvPr id="321" name="直線コネクタ 320"/>
        <xdr:cNvCxnSpPr/>
      </xdr:nvCxnSpPr>
      <xdr:spPr>
        <a:xfrm flipV="1">
          <a:off x="16179800" y="10199794"/>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22"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102628</xdr:rowOff>
    </xdr:from>
    <xdr:to>
      <xdr:col>23</xdr:col>
      <xdr:colOff>406400</xdr:colOff>
      <xdr:row>59</xdr:row>
      <xdr:rowOff>118714</xdr:rowOff>
    </xdr:to>
    <xdr:cxnSp macro="">
      <xdr:nvCxnSpPr>
        <xdr:cNvPr id="324" name="直線コネクタ 323"/>
        <xdr:cNvCxnSpPr/>
      </xdr:nvCxnSpPr>
      <xdr:spPr>
        <a:xfrm flipV="1">
          <a:off x="15290800" y="102181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6" name="テキスト ボックス 325"/>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89988</xdr:rowOff>
    </xdr:from>
    <xdr:to>
      <xdr:col>22</xdr:col>
      <xdr:colOff>203200</xdr:colOff>
      <xdr:row>59</xdr:row>
      <xdr:rowOff>118714</xdr:rowOff>
    </xdr:to>
    <xdr:cxnSp macro="">
      <xdr:nvCxnSpPr>
        <xdr:cNvPr id="327" name="直線コネクタ 326"/>
        <xdr:cNvCxnSpPr/>
      </xdr:nvCxnSpPr>
      <xdr:spPr>
        <a:xfrm>
          <a:off x="14401800" y="1020553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89988</xdr:rowOff>
    </xdr:from>
    <xdr:to>
      <xdr:col>21</xdr:col>
      <xdr:colOff>0</xdr:colOff>
      <xdr:row>60</xdr:row>
      <xdr:rowOff>15059</xdr:rowOff>
    </xdr:to>
    <xdr:cxnSp macro="">
      <xdr:nvCxnSpPr>
        <xdr:cNvPr id="330" name="直線コネクタ 329"/>
        <xdr:cNvCxnSpPr/>
      </xdr:nvCxnSpPr>
      <xdr:spPr>
        <a:xfrm flipV="1">
          <a:off x="13512800" y="1020553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2" name="テキスト ボックス 33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4" name="テキスト ボックス 333"/>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33444</xdr:rowOff>
    </xdr:from>
    <xdr:to>
      <xdr:col>24</xdr:col>
      <xdr:colOff>609600</xdr:colOff>
      <xdr:row>59</xdr:row>
      <xdr:rowOff>135044</xdr:rowOff>
    </xdr:to>
    <xdr:sp macro="" textlink="">
      <xdr:nvSpPr>
        <xdr:cNvPr id="340" name="円/楕円 339"/>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49971</xdr:rowOff>
    </xdr:from>
    <xdr:ext cx="762000" cy="259045"/>
    <xdr:sp macro="" textlink="">
      <xdr:nvSpPr>
        <xdr:cNvPr id="341"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51828</xdr:rowOff>
    </xdr:from>
    <xdr:to>
      <xdr:col>23</xdr:col>
      <xdr:colOff>457200</xdr:colOff>
      <xdr:row>59</xdr:row>
      <xdr:rowOff>153428</xdr:rowOff>
    </xdr:to>
    <xdr:sp macro="" textlink="">
      <xdr:nvSpPr>
        <xdr:cNvPr id="342" name="円/楕円 341"/>
        <xdr:cNvSpPr/>
      </xdr:nvSpPr>
      <xdr:spPr>
        <a:xfrm>
          <a:off x="16129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163605</xdr:rowOff>
    </xdr:from>
    <xdr:ext cx="736600" cy="259045"/>
    <xdr:sp macro="" textlink="">
      <xdr:nvSpPr>
        <xdr:cNvPr id="343" name="テキスト ボックス 342"/>
        <xdr:cNvSpPr txBox="1"/>
      </xdr:nvSpPr>
      <xdr:spPr>
        <a:xfrm>
          <a:off x="15798800" y="993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67914</xdr:rowOff>
    </xdr:from>
    <xdr:to>
      <xdr:col>22</xdr:col>
      <xdr:colOff>254000</xdr:colOff>
      <xdr:row>59</xdr:row>
      <xdr:rowOff>169514</xdr:rowOff>
    </xdr:to>
    <xdr:sp macro="" textlink="">
      <xdr:nvSpPr>
        <xdr:cNvPr id="344" name="円/楕円 343"/>
        <xdr:cNvSpPr/>
      </xdr:nvSpPr>
      <xdr:spPr>
        <a:xfrm>
          <a:off x="15240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8241</xdr:rowOff>
    </xdr:from>
    <xdr:ext cx="762000" cy="259045"/>
    <xdr:sp macro="" textlink="">
      <xdr:nvSpPr>
        <xdr:cNvPr id="345" name="テキスト ボックス 344"/>
        <xdr:cNvSpPr txBox="1"/>
      </xdr:nvSpPr>
      <xdr:spPr>
        <a:xfrm>
          <a:off x="14909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39188</xdr:rowOff>
    </xdr:from>
    <xdr:to>
      <xdr:col>21</xdr:col>
      <xdr:colOff>50800</xdr:colOff>
      <xdr:row>59</xdr:row>
      <xdr:rowOff>140788</xdr:rowOff>
    </xdr:to>
    <xdr:sp macro="" textlink="">
      <xdr:nvSpPr>
        <xdr:cNvPr id="346" name="円/楕円 345"/>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150965</xdr:rowOff>
    </xdr:from>
    <xdr:ext cx="762000" cy="259045"/>
    <xdr:sp macro="" textlink="">
      <xdr:nvSpPr>
        <xdr:cNvPr id="347" name="テキスト ボックス 346"/>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135709</xdr:rowOff>
    </xdr:from>
    <xdr:to>
      <xdr:col>19</xdr:col>
      <xdr:colOff>533400</xdr:colOff>
      <xdr:row>60</xdr:row>
      <xdr:rowOff>65859</xdr:rowOff>
    </xdr:to>
    <xdr:sp macro="" textlink="">
      <xdr:nvSpPr>
        <xdr:cNvPr id="348" name="円/楕円 347"/>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76036</xdr:rowOff>
    </xdr:from>
    <xdr:ext cx="762000" cy="259045"/>
    <xdr:sp macro="" textlink="">
      <xdr:nvSpPr>
        <xdr:cNvPr id="349" name="テキスト ボックス 348"/>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全国平均、和歌山県平均、類似団体へ金のいずれよりも高い率になっている。</a:t>
          </a:r>
          <a:endParaRPr kumimoji="1" lang="en-US" altLang="ja-JP" sz="1300">
            <a:latin typeface="ＭＳ Ｐゴシック"/>
          </a:endParaRPr>
        </a:p>
        <a:p>
          <a:r>
            <a:rPr kumimoji="1" lang="ja-JP" altLang="en-US" sz="1300">
              <a:latin typeface="ＭＳ Ｐゴシック"/>
            </a:rPr>
            <a:t>　繰上償還の実施や、大型事業の終了により、地方債残高は順調に減少してきているが、下水道事業会計への繰出金増加傾向にある。</a:t>
          </a:r>
          <a:endParaRPr kumimoji="1" lang="en-US" altLang="ja-JP" sz="1300">
            <a:latin typeface="ＭＳ Ｐゴシック"/>
          </a:endParaRPr>
        </a:p>
        <a:p>
          <a:r>
            <a:rPr kumimoji="1" lang="ja-JP" altLang="en-US" sz="1300">
              <a:latin typeface="ＭＳ Ｐゴシック"/>
            </a:rPr>
            <a:t>　今後も、新規事業の着手時期を見極めるとともに、世代負担を考慮しながら、地方債の発行を行い、企業会計の健全経営に努める。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52070</xdr:rowOff>
    </xdr:to>
    <xdr:cxnSp macro="">
      <xdr:nvCxnSpPr>
        <xdr:cNvPr id="384" name="直線コネクタ 383"/>
        <xdr:cNvCxnSpPr/>
      </xdr:nvCxnSpPr>
      <xdr:spPr>
        <a:xfrm flipV="1">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33444</xdr:rowOff>
    </xdr:to>
    <xdr:cxnSp macro="">
      <xdr:nvCxnSpPr>
        <xdr:cNvPr id="387" name="直線コネクタ 386"/>
        <xdr:cNvCxnSpPr/>
      </xdr:nvCxnSpPr>
      <xdr:spPr>
        <a:xfrm flipV="1">
          <a:off x="15290800" y="708152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43</xdr:row>
      <xdr:rowOff>71120</xdr:rowOff>
    </xdr:to>
    <xdr:cxnSp macro="">
      <xdr:nvCxnSpPr>
        <xdr:cNvPr id="390" name="直線コネクタ 389"/>
        <xdr:cNvCxnSpPr/>
      </xdr:nvCxnSpPr>
      <xdr:spPr>
        <a:xfrm flipV="1">
          <a:off x="14401800" y="723434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28363</xdr:rowOff>
    </xdr:to>
    <xdr:cxnSp macro="">
      <xdr:nvCxnSpPr>
        <xdr:cNvPr id="393" name="直線コネクタ 392"/>
        <xdr:cNvCxnSpPr/>
      </xdr:nvCxnSpPr>
      <xdr:spPr>
        <a:xfrm flipV="1">
          <a:off x="13512800" y="74434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403" name="円/楕円 402"/>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80450</xdr:rowOff>
    </xdr:from>
    <xdr:ext cx="762000" cy="259045"/>
    <xdr:sp macro="" textlink="">
      <xdr:nvSpPr>
        <xdr:cNvPr id="404"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5" name="円/楕円 404"/>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6" name="テキスト ボックス 405"/>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407" name="円/楕円 406"/>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408" name="テキスト ボックス 407"/>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9" name="円/楕円 408"/>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10" name="テキスト ボックス 409"/>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1" name="円/楕円 410"/>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2" name="テキスト ボックス 411"/>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和歌山県平均よりは約１３％低くなっているが、全国平均や類似団体と比較すると、約３０％高い数値となっている。</a:t>
          </a:r>
          <a:endParaRPr kumimoji="1" lang="en-US" altLang="ja-JP" sz="1300">
            <a:latin typeface="ＭＳ Ｐゴシック"/>
          </a:endParaRPr>
        </a:p>
        <a:p>
          <a:r>
            <a:rPr kumimoji="1" lang="ja-JP" altLang="en-US" sz="1300">
              <a:latin typeface="ＭＳ Ｐゴシック"/>
            </a:rPr>
            <a:t>　これまで、補償金免除繰上償還の実施してきたことや、近年大型事業の終了に伴い地方債残高は順調に減少し、基金残高は少しずつ増大し将来負担比率を下げる環境が整いつつある。しかしながら下水事業会計への繰出金は今後の増え続けることが予想されるため、事業の優先順位を決め、地方債の発行を抑えるとともに、企業会計の効率経営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52476</xdr:rowOff>
    </xdr:from>
    <xdr:to>
      <xdr:col>24</xdr:col>
      <xdr:colOff>558800</xdr:colOff>
      <xdr:row>16</xdr:row>
      <xdr:rowOff>147549</xdr:rowOff>
    </xdr:to>
    <xdr:cxnSp macro="">
      <xdr:nvCxnSpPr>
        <xdr:cNvPr id="444" name="直線コネクタ 443"/>
        <xdr:cNvCxnSpPr/>
      </xdr:nvCxnSpPr>
      <xdr:spPr>
        <a:xfrm flipV="1">
          <a:off x="16179800" y="2795676"/>
          <a:ext cx="838200" cy="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147549</xdr:rowOff>
    </xdr:from>
    <xdr:to>
      <xdr:col>23</xdr:col>
      <xdr:colOff>406400</xdr:colOff>
      <xdr:row>17</xdr:row>
      <xdr:rowOff>86614</xdr:rowOff>
    </xdr:to>
    <xdr:cxnSp macro="">
      <xdr:nvCxnSpPr>
        <xdr:cNvPr id="447" name="直線コネクタ 446"/>
        <xdr:cNvCxnSpPr/>
      </xdr:nvCxnSpPr>
      <xdr:spPr>
        <a:xfrm flipV="1">
          <a:off x="15290800" y="2890749"/>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86614</xdr:rowOff>
    </xdr:from>
    <xdr:to>
      <xdr:col>22</xdr:col>
      <xdr:colOff>203200</xdr:colOff>
      <xdr:row>17</xdr:row>
      <xdr:rowOff>145974</xdr:rowOff>
    </xdr:to>
    <xdr:cxnSp macro="">
      <xdr:nvCxnSpPr>
        <xdr:cNvPr id="450" name="直線コネクタ 449"/>
        <xdr:cNvCxnSpPr/>
      </xdr:nvCxnSpPr>
      <xdr:spPr>
        <a:xfrm flipV="1">
          <a:off x="14401800" y="3001264"/>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145974</xdr:rowOff>
    </xdr:from>
    <xdr:to>
      <xdr:col>21</xdr:col>
      <xdr:colOff>0</xdr:colOff>
      <xdr:row>18</xdr:row>
      <xdr:rowOff>137643</xdr:rowOff>
    </xdr:to>
    <xdr:cxnSp macro="">
      <xdr:nvCxnSpPr>
        <xdr:cNvPr id="453" name="直線コネクタ 452"/>
        <xdr:cNvCxnSpPr/>
      </xdr:nvCxnSpPr>
      <xdr:spPr>
        <a:xfrm flipV="1">
          <a:off x="13512800" y="3060624"/>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1676</xdr:rowOff>
    </xdr:from>
    <xdr:to>
      <xdr:col>24</xdr:col>
      <xdr:colOff>609600</xdr:colOff>
      <xdr:row>16</xdr:row>
      <xdr:rowOff>103276</xdr:rowOff>
    </xdr:to>
    <xdr:sp macro="" textlink="">
      <xdr:nvSpPr>
        <xdr:cNvPr id="463" name="円/楕円 462"/>
        <xdr:cNvSpPr/>
      </xdr:nvSpPr>
      <xdr:spPr>
        <a:xfrm>
          <a:off x="169672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145203</xdr:rowOff>
    </xdr:from>
    <xdr:ext cx="762000" cy="259045"/>
    <xdr:sp macro="" textlink="">
      <xdr:nvSpPr>
        <xdr:cNvPr id="464" name="将来負担の状況該当値テキスト"/>
        <xdr:cNvSpPr txBox="1"/>
      </xdr:nvSpPr>
      <xdr:spPr>
        <a:xfrm>
          <a:off x="17106900" y="27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96749</xdr:rowOff>
    </xdr:from>
    <xdr:to>
      <xdr:col>23</xdr:col>
      <xdr:colOff>457200</xdr:colOff>
      <xdr:row>17</xdr:row>
      <xdr:rowOff>26899</xdr:rowOff>
    </xdr:to>
    <xdr:sp macro="" textlink="">
      <xdr:nvSpPr>
        <xdr:cNvPr id="465" name="円/楕円 464"/>
        <xdr:cNvSpPr/>
      </xdr:nvSpPr>
      <xdr:spPr>
        <a:xfrm>
          <a:off x="16129000" y="28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11676</xdr:rowOff>
    </xdr:from>
    <xdr:ext cx="736600" cy="259045"/>
    <xdr:sp macro="" textlink="">
      <xdr:nvSpPr>
        <xdr:cNvPr id="466" name="テキスト ボックス 465"/>
        <xdr:cNvSpPr txBox="1"/>
      </xdr:nvSpPr>
      <xdr:spPr>
        <a:xfrm>
          <a:off x="15798800" y="292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35814</xdr:rowOff>
    </xdr:from>
    <xdr:to>
      <xdr:col>22</xdr:col>
      <xdr:colOff>254000</xdr:colOff>
      <xdr:row>17</xdr:row>
      <xdr:rowOff>137414</xdr:rowOff>
    </xdr:to>
    <xdr:sp macro="" textlink="">
      <xdr:nvSpPr>
        <xdr:cNvPr id="467" name="円/楕円 466"/>
        <xdr:cNvSpPr/>
      </xdr:nvSpPr>
      <xdr:spPr>
        <a:xfrm>
          <a:off x="15240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122191</xdr:rowOff>
    </xdr:from>
    <xdr:ext cx="762000" cy="259045"/>
    <xdr:sp macro="" textlink="">
      <xdr:nvSpPr>
        <xdr:cNvPr id="468" name="テキスト ボックス 467"/>
        <xdr:cNvSpPr txBox="1"/>
      </xdr:nvSpPr>
      <xdr:spPr>
        <a:xfrm>
          <a:off x="14909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95174</xdr:rowOff>
    </xdr:from>
    <xdr:to>
      <xdr:col>21</xdr:col>
      <xdr:colOff>50800</xdr:colOff>
      <xdr:row>18</xdr:row>
      <xdr:rowOff>25324</xdr:rowOff>
    </xdr:to>
    <xdr:sp macro="" textlink="">
      <xdr:nvSpPr>
        <xdr:cNvPr id="469" name="円/楕円 468"/>
        <xdr:cNvSpPr/>
      </xdr:nvSpPr>
      <xdr:spPr>
        <a:xfrm>
          <a:off x="14351000" y="30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10101</xdr:rowOff>
    </xdr:from>
    <xdr:ext cx="762000" cy="259045"/>
    <xdr:sp macro="" textlink="">
      <xdr:nvSpPr>
        <xdr:cNvPr id="470" name="テキスト ボックス 469"/>
        <xdr:cNvSpPr txBox="1"/>
      </xdr:nvSpPr>
      <xdr:spPr>
        <a:xfrm>
          <a:off x="14020800" y="309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86843</xdr:rowOff>
    </xdr:from>
    <xdr:to>
      <xdr:col>19</xdr:col>
      <xdr:colOff>533400</xdr:colOff>
      <xdr:row>19</xdr:row>
      <xdr:rowOff>16993</xdr:rowOff>
    </xdr:to>
    <xdr:sp macro="" textlink="">
      <xdr:nvSpPr>
        <xdr:cNvPr id="471" name="円/楕円 470"/>
        <xdr:cNvSpPr/>
      </xdr:nvSpPr>
      <xdr:spPr>
        <a:xfrm>
          <a:off x="13462000" y="31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1770</xdr:rowOff>
    </xdr:from>
    <xdr:ext cx="762000" cy="259045"/>
    <xdr:sp macro="" textlink="">
      <xdr:nvSpPr>
        <xdr:cNvPr id="472" name="テキスト ボックス 471"/>
        <xdr:cNvSpPr txBox="1"/>
      </xdr:nvSpPr>
      <xdr:spPr>
        <a:xfrm>
          <a:off x="13131800" y="32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13,767
120.26
10,219,899
9,411,149
652,715
5,630,190
12,536,731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71.4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新規採用、給与水準を抑制しているため、全国平均、和歌山県平均、類似団体平均より低い数値になっている。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62230</xdr:rowOff>
    </xdr:to>
    <xdr:cxnSp macro="">
      <xdr:nvCxnSpPr>
        <xdr:cNvPr id="65" name="直線コネクタ 64"/>
        <xdr:cNvCxnSpPr/>
      </xdr:nvCxnSpPr>
      <xdr:spPr>
        <a:xfrm flipV="1">
          <a:off x="3987800" y="5986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62230</xdr:rowOff>
    </xdr:to>
    <xdr:cxnSp macro="">
      <xdr:nvCxnSpPr>
        <xdr:cNvPr id="68" name="直線コネクタ 67"/>
        <xdr:cNvCxnSpPr/>
      </xdr:nvCxnSpPr>
      <xdr:spPr>
        <a:xfrm>
          <a:off x="3098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36</xdr:row>
      <xdr:rowOff>20320</xdr:rowOff>
    </xdr:to>
    <xdr:cxnSp macro="">
      <xdr:nvCxnSpPr>
        <xdr:cNvPr id="71" name="直線コネクタ 70"/>
        <xdr:cNvCxnSpPr/>
      </xdr:nvCxnSpPr>
      <xdr:spPr>
        <a:xfrm flipV="1">
          <a:off x="2209800" y="604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119380</xdr:rowOff>
    </xdr:to>
    <xdr:cxnSp macro="">
      <xdr:nvCxnSpPr>
        <xdr:cNvPr id="74" name="直線コネクタ 73"/>
        <xdr:cNvCxnSpPr/>
      </xdr:nvCxnSpPr>
      <xdr:spPr>
        <a:xfrm flipV="1">
          <a:off x="1320800" y="619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4" name="円/楕円 83"/>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5"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6" name="円/楕円 85"/>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7" name="テキスト ボックス 86"/>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8" name="円/楕円 87"/>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9" name="テキスト ボックス 88"/>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0" name="円/楕円 89"/>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1" name="テキスト ボックス 90"/>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2" name="円/楕円 91"/>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3" name="テキスト ボックス 92"/>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全国平均より低いが、和歌山県平均や類似団体平均値より高い数値になっている。</a:t>
          </a:r>
          <a:endParaRPr kumimoji="1" lang="en-US" altLang="ja-JP" sz="1300">
            <a:latin typeface="ＭＳ Ｐゴシック"/>
          </a:endParaRPr>
        </a:p>
        <a:p>
          <a:r>
            <a:rPr kumimoji="1" lang="ja-JP" altLang="en-US" sz="1300">
              <a:latin typeface="ＭＳ Ｐゴシック"/>
            </a:rPr>
            <a:t>　分庁方式の解消や学校の統廃合など事務の整理合理化を進めてきたが、今後も経常経費の削減に努める。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69850</xdr:rowOff>
    </xdr:to>
    <xdr:cxnSp macro="">
      <xdr:nvCxnSpPr>
        <xdr:cNvPr id="128" name="直線コネクタ 127"/>
        <xdr:cNvCxnSpPr/>
      </xdr:nvCxnSpPr>
      <xdr:spPr>
        <a:xfrm>
          <a:off x="15671800" y="29300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69850</xdr:rowOff>
    </xdr:to>
    <xdr:cxnSp macro="">
      <xdr:nvCxnSpPr>
        <xdr:cNvPr id="131" name="直線コネクタ 130"/>
        <xdr:cNvCxnSpPr/>
      </xdr:nvCxnSpPr>
      <xdr:spPr>
        <a:xfrm flipV="1">
          <a:off x="14782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69850</xdr:rowOff>
    </xdr:to>
    <xdr:cxnSp macro="">
      <xdr:nvCxnSpPr>
        <xdr:cNvPr id="134" name="直線コネクタ 133"/>
        <xdr:cNvCxnSpPr/>
      </xdr:nvCxnSpPr>
      <xdr:spPr>
        <a:xfrm>
          <a:off x="13893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154214</xdr:rowOff>
    </xdr:to>
    <xdr:cxnSp macro="">
      <xdr:nvCxnSpPr>
        <xdr:cNvPr id="137" name="直線コネクタ 136"/>
        <xdr:cNvCxnSpPr/>
      </xdr:nvCxnSpPr>
      <xdr:spPr>
        <a:xfrm flipV="1">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7" name="円/楕円 146"/>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8"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49" name="円/楕円 148"/>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0" name="テキスト ボックス 149"/>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1" name="円/楕円 150"/>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2" name="テキスト ボックス 151"/>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3" name="円/楕円 152"/>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4" name="テキスト ボックス 153"/>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5" name="円/楕円 154"/>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6" name="テキスト ボックス 155"/>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全国平均、和歌山県平均、類似団体平均より低い数値になっているが、全国的に社会保障関係の増加が予想されるため、引き続き健全な財政運営に努める。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12700</xdr:rowOff>
    </xdr:to>
    <xdr:cxnSp macro="">
      <xdr:nvCxnSpPr>
        <xdr:cNvPr id="189" name="直線コネクタ 188"/>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55</xdr:row>
      <xdr:rowOff>12700</xdr:rowOff>
    </xdr:to>
    <xdr:cxnSp macro="">
      <xdr:nvCxnSpPr>
        <xdr:cNvPr id="192" name="直線コネクタ 191"/>
        <xdr:cNvCxnSpPr/>
      </xdr:nvCxnSpPr>
      <xdr:spPr>
        <a:xfrm>
          <a:off x="3098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31750</xdr:rowOff>
    </xdr:to>
    <xdr:cxnSp macro="">
      <xdr:nvCxnSpPr>
        <xdr:cNvPr id="195" name="直線コネクタ 194"/>
        <xdr:cNvCxnSpPr/>
      </xdr:nvCxnSpPr>
      <xdr:spPr>
        <a:xfrm>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165100</xdr:rowOff>
    </xdr:to>
    <xdr:cxnSp macro="">
      <xdr:nvCxnSpPr>
        <xdr:cNvPr id="198" name="直線コネクタ 197"/>
        <xdr:cNvCxnSpPr/>
      </xdr:nvCxnSpPr>
      <xdr:spPr>
        <a:xfrm>
          <a:off x="1320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0" name="テキスト ボックス 19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8" name="円/楕円 207"/>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9"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0" name="円/楕円 209"/>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1" name="テキスト ボックス 210"/>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12" name="円/楕円 211"/>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3" name="テキスト ボックス 212"/>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4" name="円/楕円 213"/>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5" name="テキスト ボックス 214"/>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6" name="円/楕円 215"/>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7" name="テキスト ボックス 216"/>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全国平均、類似団体平均、和歌山県平均のいずれよりも低い数値になっている。</a:t>
          </a:r>
          <a:endParaRPr kumimoji="1" lang="en-US" altLang="ja-JP" sz="1300">
            <a:latin typeface="ＭＳ Ｐゴシック"/>
          </a:endParaRPr>
        </a:p>
        <a:p>
          <a:r>
            <a:rPr kumimoji="1" lang="ja-JP" altLang="en-US" sz="1300">
              <a:latin typeface="ＭＳ Ｐゴシック"/>
            </a:rPr>
            <a:t>　しかしながら、公営企業会計の繰出金や介護保険特別会計などへの保険関係会計への繰出金が増加傾向にあるため、今後も、経常経費の削減を図り、健全な財政運営に努める。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75293</xdr:rowOff>
    </xdr:from>
    <xdr:to>
      <xdr:col>24</xdr:col>
      <xdr:colOff>31750</xdr:colOff>
      <xdr:row>55</xdr:row>
      <xdr:rowOff>129722</xdr:rowOff>
    </xdr:to>
    <xdr:cxnSp macro="">
      <xdr:nvCxnSpPr>
        <xdr:cNvPr id="252" name="直線コネクタ 251"/>
        <xdr:cNvCxnSpPr/>
      </xdr:nvCxnSpPr>
      <xdr:spPr>
        <a:xfrm flipV="1">
          <a:off x="15671800" y="9505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53522</xdr:rowOff>
    </xdr:from>
    <xdr:to>
      <xdr:col>22</xdr:col>
      <xdr:colOff>565150</xdr:colOff>
      <xdr:row>55</xdr:row>
      <xdr:rowOff>129722</xdr:rowOff>
    </xdr:to>
    <xdr:cxnSp macro="">
      <xdr:nvCxnSpPr>
        <xdr:cNvPr id="255" name="直線コネクタ 254"/>
        <xdr:cNvCxnSpPr/>
      </xdr:nvCxnSpPr>
      <xdr:spPr>
        <a:xfrm>
          <a:off x="14782800" y="948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53522</xdr:rowOff>
    </xdr:to>
    <xdr:cxnSp macro="">
      <xdr:nvCxnSpPr>
        <xdr:cNvPr id="258" name="直線コネクタ 257"/>
        <xdr:cNvCxnSpPr/>
      </xdr:nvCxnSpPr>
      <xdr:spPr>
        <a:xfrm>
          <a:off x="13893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107950</xdr:rowOff>
    </xdr:to>
    <xdr:cxnSp macro="">
      <xdr:nvCxnSpPr>
        <xdr:cNvPr id="261" name="直線コネクタ 260"/>
        <xdr:cNvCxnSpPr/>
      </xdr:nvCxnSpPr>
      <xdr:spPr>
        <a:xfrm flipV="1">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24493</xdr:rowOff>
    </xdr:from>
    <xdr:to>
      <xdr:col>24</xdr:col>
      <xdr:colOff>82550</xdr:colOff>
      <xdr:row>55</xdr:row>
      <xdr:rowOff>126093</xdr:rowOff>
    </xdr:to>
    <xdr:sp macro="" textlink="">
      <xdr:nvSpPr>
        <xdr:cNvPr id="271" name="円/楕円 270"/>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41020</xdr:rowOff>
    </xdr:from>
    <xdr:ext cx="762000" cy="259045"/>
    <xdr:sp macro="" textlink="">
      <xdr:nvSpPr>
        <xdr:cNvPr id="272"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78922</xdr:rowOff>
    </xdr:from>
    <xdr:to>
      <xdr:col>22</xdr:col>
      <xdr:colOff>615950</xdr:colOff>
      <xdr:row>56</xdr:row>
      <xdr:rowOff>9072</xdr:rowOff>
    </xdr:to>
    <xdr:sp macro="" textlink="">
      <xdr:nvSpPr>
        <xdr:cNvPr id="273" name="円/楕円 272"/>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19249</xdr:rowOff>
    </xdr:from>
    <xdr:ext cx="736600" cy="259045"/>
    <xdr:sp macro="" textlink="">
      <xdr:nvSpPr>
        <xdr:cNvPr id="274" name="テキスト ボックス 273"/>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2722</xdr:rowOff>
    </xdr:from>
    <xdr:to>
      <xdr:col>21</xdr:col>
      <xdr:colOff>412750</xdr:colOff>
      <xdr:row>55</xdr:row>
      <xdr:rowOff>104322</xdr:rowOff>
    </xdr:to>
    <xdr:sp macro="" textlink="">
      <xdr:nvSpPr>
        <xdr:cNvPr id="275" name="円/楕円 274"/>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114499</xdr:rowOff>
    </xdr:from>
    <xdr:ext cx="762000" cy="259045"/>
    <xdr:sp macro="" textlink="">
      <xdr:nvSpPr>
        <xdr:cNvPr id="276" name="テキスト ボックス 275"/>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7" name="円/楕円 276"/>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8" name="テキスト ボックス 277"/>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9" name="円/楕円 278"/>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0" name="テキスト ボックス 27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類似団体平均より低い数値になっているが、全国平均や和歌山県平均と比較すると、高い数値になっている。</a:t>
          </a:r>
          <a:endParaRPr kumimoji="1" lang="en-US" altLang="ja-JP" sz="1300">
            <a:latin typeface="ＭＳ Ｐゴシック"/>
          </a:endParaRPr>
        </a:p>
        <a:p>
          <a:r>
            <a:rPr kumimoji="1" lang="ja-JP" altLang="en-US" sz="1300">
              <a:latin typeface="ＭＳ Ｐゴシック"/>
            </a:rPr>
            <a:t>　今後も、補助金等の内容を精査し健全な財政運営に努める。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53522</xdr:rowOff>
    </xdr:from>
    <xdr:to>
      <xdr:col>24</xdr:col>
      <xdr:colOff>31750</xdr:colOff>
      <xdr:row>35</xdr:row>
      <xdr:rowOff>140607</xdr:rowOff>
    </xdr:to>
    <xdr:cxnSp macro="">
      <xdr:nvCxnSpPr>
        <xdr:cNvPr id="315" name="直線コネクタ 314"/>
        <xdr:cNvCxnSpPr/>
      </xdr:nvCxnSpPr>
      <xdr:spPr>
        <a:xfrm flipV="1">
          <a:off x="15671800" y="6054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6"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140607</xdr:rowOff>
    </xdr:to>
    <xdr:cxnSp macro="">
      <xdr:nvCxnSpPr>
        <xdr:cNvPr id="318" name="直線コネクタ 317"/>
        <xdr:cNvCxnSpPr/>
      </xdr:nvCxnSpPr>
      <xdr:spPr>
        <a:xfrm>
          <a:off x="14782800" y="603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151493</xdr:rowOff>
    </xdr:to>
    <xdr:cxnSp macro="">
      <xdr:nvCxnSpPr>
        <xdr:cNvPr id="321" name="直線コネクタ 320"/>
        <xdr:cNvCxnSpPr/>
      </xdr:nvCxnSpPr>
      <xdr:spPr>
        <a:xfrm flipV="1">
          <a:off x="13893800" y="603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151493</xdr:rowOff>
    </xdr:from>
    <xdr:to>
      <xdr:col>20</xdr:col>
      <xdr:colOff>158750</xdr:colOff>
      <xdr:row>36</xdr:row>
      <xdr:rowOff>110672</xdr:rowOff>
    </xdr:to>
    <xdr:cxnSp macro="">
      <xdr:nvCxnSpPr>
        <xdr:cNvPr id="324" name="直線コネクタ 323"/>
        <xdr:cNvCxnSpPr/>
      </xdr:nvCxnSpPr>
      <xdr:spPr>
        <a:xfrm flipV="1">
          <a:off x="13004800" y="6152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8" name="テキスト ボックス 32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2722</xdr:rowOff>
    </xdr:from>
    <xdr:to>
      <xdr:col>24</xdr:col>
      <xdr:colOff>82550</xdr:colOff>
      <xdr:row>35</xdr:row>
      <xdr:rowOff>104322</xdr:rowOff>
    </xdr:to>
    <xdr:sp macro="" textlink="">
      <xdr:nvSpPr>
        <xdr:cNvPr id="334" name="円/楕円 333"/>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19249</xdr:rowOff>
    </xdr:from>
    <xdr:ext cx="762000" cy="259045"/>
    <xdr:sp macro="" textlink="">
      <xdr:nvSpPr>
        <xdr:cNvPr id="335"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89807</xdr:rowOff>
    </xdr:from>
    <xdr:to>
      <xdr:col>22</xdr:col>
      <xdr:colOff>615950</xdr:colOff>
      <xdr:row>36</xdr:row>
      <xdr:rowOff>19957</xdr:rowOff>
    </xdr:to>
    <xdr:sp macro="" textlink="">
      <xdr:nvSpPr>
        <xdr:cNvPr id="336" name="円/楕円 335"/>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30134</xdr:rowOff>
    </xdr:from>
    <xdr:ext cx="736600" cy="259045"/>
    <xdr:sp macro="" textlink="">
      <xdr:nvSpPr>
        <xdr:cNvPr id="337" name="テキスト ボックス 336"/>
        <xdr:cNvSpPr txBox="1"/>
      </xdr:nvSpPr>
      <xdr:spPr>
        <a:xfrm>
          <a:off x="15290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8" name="円/楕円 337"/>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9" name="テキスト ボックス 338"/>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100693</xdr:rowOff>
    </xdr:from>
    <xdr:to>
      <xdr:col>20</xdr:col>
      <xdr:colOff>209550</xdr:colOff>
      <xdr:row>36</xdr:row>
      <xdr:rowOff>30843</xdr:rowOff>
    </xdr:to>
    <xdr:sp macro="" textlink="">
      <xdr:nvSpPr>
        <xdr:cNvPr id="340" name="円/楕円 339"/>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41020</xdr:rowOff>
    </xdr:from>
    <xdr:ext cx="762000" cy="259045"/>
    <xdr:sp macro="" textlink="">
      <xdr:nvSpPr>
        <xdr:cNvPr id="341" name="テキスト ボックス 340"/>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42" name="円/楕円 341"/>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199</xdr:rowOff>
    </xdr:from>
    <xdr:ext cx="762000" cy="259045"/>
    <xdr:sp macro="" textlink="">
      <xdr:nvSpPr>
        <xdr:cNvPr id="343" name="テキスト ボックス 342"/>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地域の均衡ある発展を目指し、まちづくり計画に則って事業を進めてきた結果、地方債の発行額が増加したため、高い割合になっているが、近年、まちづくり計画に掲げる大型事業が終了したきたため、地方債発行額を抑制することが可能となってきたので、今後は下がっていくものと見込まれ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24130</xdr:rowOff>
    </xdr:from>
    <xdr:to>
      <xdr:col>7</xdr:col>
      <xdr:colOff>15875</xdr:colOff>
      <xdr:row>80</xdr:row>
      <xdr:rowOff>92711</xdr:rowOff>
    </xdr:to>
    <xdr:cxnSp macro="">
      <xdr:nvCxnSpPr>
        <xdr:cNvPr id="372" name="直線コネクタ 371"/>
        <xdr:cNvCxnSpPr/>
      </xdr:nvCxnSpPr>
      <xdr:spPr>
        <a:xfrm flipV="1">
          <a:off x="3987800" y="137401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69850</xdr:rowOff>
    </xdr:from>
    <xdr:to>
      <xdr:col>5</xdr:col>
      <xdr:colOff>549275</xdr:colOff>
      <xdr:row>80</xdr:row>
      <xdr:rowOff>92711</xdr:rowOff>
    </xdr:to>
    <xdr:cxnSp macro="">
      <xdr:nvCxnSpPr>
        <xdr:cNvPr id="375" name="直線コネクタ 374"/>
        <xdr:cNvCxnSpPr/>
      </xdr:nvCxnSpPr>
      <xdr:spPr>
        <a:xfrm>
          <a:off x="3098800" y="13785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64136</xdr:rowOff>
    </xdr:from>
    <xdr:to>
      <xdr:col>4</xdr:col>
      <xdr:colOff>346075</xdr:colOff>
      <xdr:row>80</xdr:row>
      <xdr:rowOff>69850</xdr:rowOff>
    </xdr:to>
    <xdr:cxnSp macro="">
      <xdr:nvCxnSpPr>
        <xdr:cNvPr id="378" name="直線コネクタ 377"/>
        <xdr:cNvCxnSpPr/>
      </xdr:nvCxnSpPr>
      <xdr:spPr>
        <a:xfrm>
          <a:off x="2209800" y="13780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56532</xdr:rowOff>
    </xdr:from>
    <xdr:ext cx="762000" cy="259045"/>
    <xdr:sp macro="" textlink="">
      <xdr:nvSpPr>
        <xdr:cNvPr id="380" name="テキスト ボックス 379"/>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64136</xdr:rowOff>
    </xdr:from>
    <xdr:to>
      <xdr:col>3</xdr:col>
      <xdr:colOff>142875</xdr:colOff>
      <xdr:row>80</xdr:row>
      <xdr:rowOff>132714</xdr:rowOff>
    </xdr:to>
    <xdr:cxnSp macro="">
      <xdr:nvCxnSpPr>
        <xdr:cNvPr id="381" name="直線コネクタ 380"/>
        <xdr:cNvCxnSpPr/>
      </xdr:nvCxnSpPr>
      <xdr:spPr>
        <a:xfrm flipV="1">
          <a:off x="1320800" y="137801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67963</xdr:rowOff>
    </xdr:from>
    <xdr:ext cx="762000" cy="259045"/>
    <xdr:sp macro="" textlink="">
      <xdr:nvSpPr>
        <xdr:cNvPr id="383" name="テキスト ボックス 382"/>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27957</xdr:rowOff>
    </xdr:from>
    <xdr:ext cx="762000" cy="259045"/>
    <xdr:sp macro="" textlink="">
      <xdr:nvSpPr>
        <xdr:cNvPr id="385" name="テキスト ボックス 384"/>
        <xdr:cNvSpPr txBox="1"/>
      </xdr:nvSpPr>
      <xdr:spPr>
        <a:xfrm>
          <a:off x="939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144780</xdr:rowOff>
    </xdr:from>
    <xdr:to>
      <xdr:col>7</xdr:col>
      <xdr:colOff>66675</xdr:colOff>
      <xdr:row>80</xdr:row>
      <xdr:rowOff>74930</xdr:rowOff>
    </xdr:to>
    <xdr:sp macro="" textlink="">
      <xdr:nvSpPr>
        <xdr:cNvPr id="391" name="円/楕円 390"/>
        <xdr:cNvSpPr/>
      </xdr:nvSpPr>
      <xdr:spPr>
        <a:xfrm>
          <a:off x="47752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116857</xdr:rowOff>
    </xdr:from>
    <xdr:ext cx="762000" cy="259045"/>
    <xdr:sp macro="" textlink="">
      <xdr:nvSpPr>
        <xdr:cNvPr id="392" name="公債費該当値テキスト"/>
        <xdr:cNvSpPr txBox="1"/>
      </xdr:nvSpPr>
      <xdr:spPr>
        <a:xfrm>
          <a:off x="4914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41911</xdr:rowOff>
    </xdr:from>
    <xdr:to>
      <xdr:col>5</xdr:col>
      <xdr:colOff>600075</xdr:colOff>
      <xdr:row>80</xdr:row>
      <xdr:rowOff>143511</xdr:rowOff>
    </xdr:to>
    <xdr:sp macro="" textlink="">
      <xdr:nvSpPr>
        <xdr:cNvPr id="393" name="円/楕円 392"/>
        <xdr:cNvSpPr/>
      </xdr:nvSpPr>
      <xdr:spPr>
        <a:xfrm>
          <a:off x="3937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128288</xdr:rowOff>
    </xdr:from>
    <xdr:ext cx="736600" cy="259045"/>
    <xdr:sp macro="" textlink="">
      <xdr:nvSpPr>
        <xdr:cNvPr id="394" name="テキスト ボックス 393"/>
        <xdr:cNvSpPr txBox="1"/>
      </xdr:nvSpPr>
      <xdr:spPr>
        <a:xfrm>
          <a:off x="3606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19050</xdr:rowOff>
    </xdr:from>
    <xdr:to>
      <xdr:col>4</xdr:col>
      <xdr:colOff>396875</xdr:colOff>
      <xdr:row>80</xdr:row>
      <xdr:rowOff>120650</xdr:rowOff>
    </xdr:to>
    <xdr:sp macro="" textlink="">
      <xdr:nvSpPr>
        <xdr:cNvPr id="395" name="円/楕円 394"/>
        <xdr:cNvSpPr/>
      </xdr:nvSpPr>
      <xdr:spPr>
        <a:xfrm>
          <a:off x="3048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105427</xdr:rowOff>
    </xdr:from>
    <xdr:ext cx="762000" cy="259045"/>
    <xdr:sp macro="" textlink="">
      <xdr:nvSpPr>
        <xdr:cNvPr id="396" name="テキスト ボックス 395"/>
        <xdr:cNvSpPr txBox="1"/>
      </xdr:nvSpPr>
      <xdr:spPr>
        <a:xfrm>
          <a:off x="2717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13336</xdr:rowOff>
    </xdr:from>
    <xdr:to>
      <xdr:col>3</xdr:col>
      <xdr:colOff>193675</xdr:colOff>
      <xdr:row>80</xdr:row>
      <xdr:rowOff>114936</xdr:rowOff>
    </xdr:to>
    <xdr:sp macro="" textlink="">
      <xdr:nvSpPr>
        <xdr:cNvPr id="397" name="円/楕円 396"/>
        <xdr:cNvSpPr/>
      </xdr:nvSpPr>
      <xdr:spPr>
        <a:xfrm>
          <a:off x="2159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99713</xdr:rowOff>
    </xdr:from>
    <xdr:ext cx="762000" cy="259045"/>
    <xdr:sp macro="" textlink="">
      <xdr:nvSpPr>
        <xdr:cNvPr id="398" name="テキスト ボックス 397"/>
        <xdr:cNvSpPr txBox="1"/>
      </xdr:nvSpPr>
      <xdr:spPr>
        <a:xfrm>
          <a:off x="1828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81914</xdr:rowOff>
    </xdr:from>
    <xdr:to>
      <xdr:col>1</xdr:col>
      <xdr:colOff>676275</xdr:colOff>
      <xdr:row>81</xdr:row>
      <xdr:rowOff>12064</xdr:rowOff>
    </xdr:to>
    <xdr:sp macro="" textlink="">
      <xdr:nvSpPr>
        <xdr:cNvPr id="399" name="円/楕円 398"/>
        <xdr:cNvSpPr/>
      </xdr:nvSpPr>
      <xdr:spPr>
        <a:xfrm>
          <a:off x="1270000" y="13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168291</xdr:rowOff>
    </xdr:from>
    <xdr:ext cx="762000" cy="259045"/>
    <xdr:sp macro="" textlink="">
      <xdr:nvSpPr>
        <xdr:cNvPr id="400" name="テキスト ボックス 399"/>
        <xdr:cNvSpPr txBox="1"/>
      </xdr:nvSpPr>
      <xdr:spPr>
        <a:xfrm>
          <a:off x="939800" y="138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全国平均、類似団体平均、和歌山県平均のいずれよりも低い数値になっている。</a:t>
          </a:r>
          <a:r>
            <a:rPr kumimoji="1" lang="ja-JP" altLang="en-US" sz="1300">
              <a:solidFill>
                <a:schemeClr val="dk1"/>
              </a:solidFill>
              <a:latin typeface="+mn-lt"/>
              <a:ea typeface="+mn-ea"/>
              <a:cs typeface="+mn-cs"/>
            </a:rPr>
            <a:t>大きな要因としては、人件費の経常収支比率が低いことが挙げられる。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これまでも経常経費の削減を図り、財政運営に努めてきたが、引き続き、最小の経費で最大の効果を生み出すよう努める。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xdr:rowOff>
    </xdr:from>
    <xdr:to>
      <xdr:col>24</xdr:col>
      <xdr:colOff>31750</xdr:colOff>
      <xdr:row>74</xdr:row>
      <xdr:rowOff>90424</xdr:rowOff>
    </xdr:to>
    <xdr:cxnSp macro="">
      <xdr:nvCxnSpPr>
        <xdr:cNvPr id="431" name="直線コネクタ 430"/>
        <xdr:cNvCxnSpPr/>
      </xdr:nvCxnSpPr>
      <xdr:spPr>
        <a:xfrm flipV="1">
          <a:off x="15671800" y="126908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32"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161290</xdr:rowOff>
    </xdr:from>
    <xdr:to>
      <xdr:col>22</xdr:col>
      <xdr:colOff>565150</xdr:colOff>
      <xdr:row>74</xdr:row>
      <xdr:rowOff>90424</xdr:rowOff>
    </xdr:to>
    <xdr:cxnSp macro="">
      <xdr:nvCxnSpPr>
        <xdr:cNvPr id="434" name="直線コネクタ 433"/>
        <xdr:cNvCxnSpPr/>
      </xdr:nvCxnSpPr>
      <xdr:spPr>
        <a:xfrm>
          <a:off x="14782800" y="12677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58420</xdr:rowOff>
    </xdr:to>
    <xdr:cxnSp macro="">
      <xdr:nvCxnSpPr>
        <xdr:cNvPr id="437" name="直線コネクタ 436"/>
        <xdr:cNvCxnSpPr/>
      </xdr:nvCxnSpPr>
      <xdr:spPr>
        <a:xfrm flipV="1">
          <a:off x="13893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75</xdr:row>
      <xdr:rowOff>28702</xdr:rowOff>
    </xdr:to>
    <xdr:cxnSp macro="">
      <xdr:nvCxnSpPr>
        <xdr:cNvPr id="440" name="直線コネクタ 439"/>
        <xdr:cNvCxnSpPr/>
      </xdr:nvCxnSpPr>
      <xdr:spPr>
        <a:xfrm flipV="1">
          <a:off x="13004800" y="127457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80281</xdr:rowOff>
    </xdr:from>
    <xdr:ext cx="762000" cy="259045"/>
    <xdr:sp macro="" textlink="">
      <xdr:nvSpPr>
        <xdr:cNvPr id="442" name="テキスト ボックス 441"/>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124206</xdr:rowOff>
    </xdr:from>
    <xdr:to>
      <xdr:col>24</xdr:col>
      <xdr:colOff>82550</xdr:colOff>
      <xdr:row>74</xdr:row>
      <xdr:rowOff>54356</xdr:rowOff>
    </xdr:to>
    <xdr:sp macro="" textlink="">
      <xdr:nvSpPr>
        <xdr:cNvPr id="450" name="円/楕円 449"/>
        <xdr:cNvSpPr/>
      </xdr:nvSpPr>
      <xdr:spPr>
        <a:xfrm>
          <a:off x="164592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32783</xdr:rowOff>
    </xdr:from>
    <xdr:ext cx="762000" cy="259045"/>
    <xdr:sp macro="" textlink="">
      <xdr:nvSpPr>
        <xdr:cNvPr id="451" name="公債費以外該当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52" name="円/楕円 451"/>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53" name="テキスト ボックス 452"/>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110490</xdr:rowOff>
    </xdr:from>
    <xdr:to>
      <xdr:col>21</xdr:col>
      <xdr:colOff>412750</xdr:colOff>
      <xdr:row>74</xdr:row>
      <xdr:rowOff>40640</xdr:rowOff>
    </xdr:to>
    <xdr:sp macro="" textlink="">
      <xdr:nvSpPr>
        <xdr:cNvPr id="454" name="円/楕円 453"/>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50817</xdr:rowOff>
    </xdr:from>
    <xdr:ext cx="762000" cy="259045"/>
    <xdr:sp macro="" textlink="">
      <xdr:nvSpPr>
        <xdr:cNvPr id="455" name="テキスト ボックス 454"/>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56" name="円/楕円 455"/>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7" name="テキスト ボックス 456"/>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58" name="円/楕円 457"/>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59" name="テキスト ボックス 458"/>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71548</xdr:rowOff>
    </xdr:from>
    <xdr:to>
      <xdr:col>4</xdr:col>
      <xdr:colOff>1117600</xdr:colOff>
      <xdr:row>18</xdr:row>
      <xdr:rowOff>91970</xdr:rowOff>
    </xdr:to>
    <xdr:cxnSp macro="">
      <xdr:nvCxnSpPr>
        <xdr:cNvPr id="52" name="直線コネクタ 51"/>
        <xdr:cNvCxnSpPr/>
      </xdr:nvCxnSpPr>
      <xdr:spPr bwMode="auto">
        <a:xfrm>
          <a:off x="5003800" y="3205273"/>
          <a:ext cx="6477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71548</xdr:rowOff>
    </xdr:from>
    <xdr:to>
      <xdr:col>4</xdr:col>
      <xdr:colOff>469900</xdr:colOff>
      <xdr:row>18</xdr:row>
      <xdr:rowOff>89052</xdr:rowOff>
    </xdr:to>
    <xdr:cxnSp macro="">
      <xdr:nvCxnSpPr>
        <xdr:cNvPr id="55" name="直線コネクタ 54"/>
        <xdr:cNvCxnSpPr/>
      </xdr:nvCxnSpPr>
      <xdr:spPr bwMode="auto">
        <a:xfrm flipV="1">
          <a:off x="4305300" y="3205273"/>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73693</xdr:rowOff>
    </xdr:from>
    <xdr:to>
      <xdr:col>3</xdr:col>
      <xdr:colOff>904875</xdr:colOff>
      <xdr:row>18</xdr:row>
      <xdr:rowOff>89052</xdr:rowOff>
    </xdr:to>
    <xdr:cxnSp macro="">
      <xdr:nvCxnSpPr>
        <xdr:cNvPr id="58" name="直線コネクタ 57"/>
        <xdr:cNvCxnSpPr/>
      </xdr:nvCxnSpPr>
      <xdr:spPr bwMode="auto">
        <a:xfrm>
          <a:off x="3606800" y="3207418"/>
          <a:ext cx="6985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70841</xdr:rowOff>
    </xdr:from>
    <xdr:to>
      <xdr:col>3</xdr:col>
      <xdr:colOff>206375</xdr:colOff>
      <xdr:row>18</xdr:row>
      <xdr:rowOff>73693</xdr:rowOff>
    </xdr:to>
    <xdr:cxnSp macro="">
      <xdr:nvCxnSpPr>
        <xdr:cNvPr id="61" name="直線コネクタ 60"/>
        <xdr:cNvCxnSpPr/>
      </xdr:nvCxnSpPr>
      <xdr:spPr bwMode="auto">
        <a:xfrm>
          <a:off x="2908300" y="3204566"/>
          <a:ext cx="698500" cy="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41170</xdr:rowOff>
    </xdr:from>
    <xdr:to>
      <xdr:col>5</xdr:col>
      <xdr:colOff>34925</xdr:colOff>
      <xdr:row>18</xdr:row>
      <xdr:rowOff>142770</xdr:rowOff>
    </xdr:to>
    <xdr:sp macro="" textlink="">
      <xdr:nvSpPr>
        <xdr:cNvPr id="71" name="円/楕円 70"/>
        <xdr:cNvSpPr/>
      </xdr:nvSpPr>
      <xdr:spPr bwMode="auto">
        <a:xfrm>
          <a:off x="56007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13247</xdr:rowOff>
    </xdr:from>
    <xdr:ext cx="762000" cy="259045"/>
    <xdr:sp macro="" textlink="">
      <xdr:nvSpPr>
        <xdr:cNvPr id="72" name="人口1人当たり決算額の推移該当値テキスト130"/>
        <xdr:cNvSpPr txBox="1"/>
      </xdr:nvSpPr>
      <xdr:spPr>
        <a:xfrm>
          <a:off x="5740400" y="3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20748</xdr:rowOff>
    </xdr:from>
    <xdr:to>
      <xdr:col>4</xdr:col>
      <xdr:colOff>520700</xdr:colOff>
      <xdr:row>18</xdr:row>
      <xdr:rowOff>122348</xdr:rowOff>
    </xdr:to>
    <xdr:sp macro="" textlink="">
      <xdr:nvSpPr>
        <xdr:cNvPr id="73" name="円/楕円 72"/>
        <xdr:cNvSpPr/>
      </xdr:nvSpPr>
      <xdr:spPr bwMode="auto">
        <a:xfrm>
          <a:off x="49530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107125</xdr:rowOff>
    </xdr:from>
    <xdr:ext cx="736600" cy="259045"/>
    <xdr:sp macro="" textlink="">
      <xdr:nvSpPr>
        <xdr:cNvPr id="74" name="テキスト ボックス 73"/>
        <xdr:cNvSpPr txBox="1"/>
      </xdr:nvSpPr>
      <xdr:spPr>
        <a:xfrm>
          <a:off x="4622800" y="324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38252</xdr:rowOff>
    </xdr:from>
    <xdr:to>
      <xdr:col>3</xdr:col>
      <xdr:colOff>955675</xdr:colOff>
      <xdr:row>18</xdr:row>
      <xdr:rowOff>139852</xdr:rowOff>
    </xdr:to>
    <xdr:sp macro="" textlink="">
      <xdr:nvSpPr>
        <xdr:cNvPr id="75" name="円/楕円 74"/>
        <xdr:cNvSpPr/>
      </xdr:nvSpPr>
      <xdr:spPr bwMode="auto">
        <a:xfrm>
          <a:off x="42545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124629</xdr:rowOff>
    </xdr:from>
    <xdr:ext cx="762000" cy="259045"/>
    <xdr:sp macro="" textlink="">
      <xdr:nvSpPr>
        <xdr:cNvPr id="76" name="テキスト ボックス 75"/>
        <xdr:cNvSpPr txBox="1"/>
      </xdr:nvSpPr>
      <xdr:spPr>
        <a:xfrm>
          <a:off x="39243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22893</xdr:rowOff>
    </xdr:from>
    <xdr:to>
      <xdr:col>3</xdr:col>
      <xdr:colOff>257175</xdr:colOff>
      <xdr:row>18</xdr:row>
      <xdr:rowOff>124492</xdr:rowOff>
    </xdr:to>
    <xdr:sp macro="" textlink="">
      <xdr:nvSpPr>
        <xdr:cNvPr id="77" name="円/楕円 76"/>
        <xdr:cNvSpPr/>
      </xdr:nvSpPr>
      <xdr:spPr bwMode="auto">
        <a:xfrm>
          <a:off x="3556000" y="3156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109270</xdr:rowOff>
    </xdr:from>
    <xdr:ext cx="762000" cy="259045"/>
    <xdr:sp macro="" textlink="">
      <xdr:nvSpPr>
        <xdr:cNvPr id="78" name="テキスト ボックス 77"/>
        <xdr:cNvSpPr txBox="1"/>
      </xdr:nvSpPr>
      <xdr:spPr>
        <a:xfrm>
          <a:off x="3225800" y="32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20041</xdr:rowOff>
    </xdr:from>
    <xdr:to>
      <xdr:col>2</xdr:col>
      <xdr:colOff>692150</xdr:colOff>
      <xdr:row>18</xdr:row>
      <xdr:rowOff>121641</xdr:rowOff>
    </xdr:to>
    <xdr:sp macro="" textlink="">
      <xdr:nvSpPr>
        <xdr:cNvPr id="79" name="円/楕円 78"/>
        <xdr:cNvSpPr/>
      </xdr:nvSpPr>
      <xdr:spPr bwMode="auto">
        <a:xfrm>
          <a:off x="2857500" y="315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106418</xdr:rowOff>
    </xdr:from>
    <xdr:ext cx="762000" cy="259045"/>
    <xdr:sp macro="" textlink="">
      <xdr:nvSpPr>
        <xdr:cNvPr id="80" name="テキスト ボックス 79"/>
        <xdr:cNvSpPr txBox="1"/>
      </xdr:nvSpPr>
      <xdr:spPr>
        <a:xfrm>
          <a:off x="2527300" y="324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229778</xdr:rowOff>
    </xdr:from>
    <xdr:to>
      <xdr:col>4</xdr:col>
      <xdr:colOff>1117600</xdr:colOff>
      <xdr:row>35</xdr:row>
      <xdr:rowOff>289946</xdr:rowOff>
    </xdr:to>
    <xdr:cxnSp macro="">
      <xdr:nvCxnSpPr>
        <xdr:cNvPr id="113" name="直線コネクタ 112"/>
        <xdr:cNvCxnSpPr/>
      </xdr:nvCxnSpPr>
      <xdr:spPr bwMode="auto">
        <a:xfrm>
          <a:off x="5003800" y="6840128"/>
          <a:ext cx="647700" cy="6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229778</xdr:rowOff>
    </xdr:from>
    <xdr:to>
      <xdr:col>4</xdr:col>
      <xdr:colOff>469900</xdr:colOff>
      <xdr:row>35</xdr:row>
      <xdr:rowOff>229801</xdr:rowOff>
    </xdr:to>
    <xdr:cxnSp macro="">
      <xdr:nvCxnSpPr>
        <xdr:cNvPr id="116" name="直線コネクタ 115"/>
        <xdr:cNvCxnSpPr/>
      </xdr:nvCxnSpPr>
      <xdr:spPr bwMode="auto">
        <a:xfrm flipV="1">
          <a:off x="4305300" y="6840128"/>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99225</xdr:rowOff>
    </xdr:from>
    <xdr:to>
      <xdr:col>3</xdr:col>
      <xdr:colOff>904875</xdr:colOff>
      <xdr:row>35</xdr:row>
      <xdr:rowOff>229801</xdr:rowOff>
    </xdr:to>
    <xdr:cxnSp macro="">
      <xdr:nvCxnSpPr>
        <xdr:cNvPr id="119" name="直線コネクタ 118"/>
        <xdr:cNvCxnSpPr/>
      </xdr:nvCxnSpPr>
      <xdr:spPr bwMode="auto">
        <a:xfrm>
          <a:off x="3606800" y="6709575"/>
          <a:ext cx="698500" cy="1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236500</xdr:rowOff>
    </xdr:from>
    <xdr:to>
      <xdr:col>3</xdr:col>
      <xdr:colOff>206375</xdr:colOff>
      <xdr:row>35</xdr:row>
      <xdr:rowOff>99225</xdr:rowOff>
    </xdr:to>
    <xdr:cxnSp macro="">
      <xdr:nvCxnSpPr>
        <xdr:cNvPr id="122" name="直線コネクタ 121"/>
        <xdr:cNvCxnSpPr/>
      </xdr:nvCxnSpPr>
      <xdr:spPr bwMode="auto">
        <a:xfrm>
          <a:off x="2908300" y="6503950"/>
          <a:ext cx="698500" cy="20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239146</xdr:rowOff>
    </xdr:from>
    <xdr:to>
      <xdr:col>5</xdr:col>
      <xdr:colOff>34925</xdr:colOff>
      <xdr:row>35</xdr:row>
      <xdr:rowOff>340746</xdr:rowOff>
    </xdr:to>
    <xdr:sp macro="" textlink="">
      <xdr:nvSpPr>
        <xdr:cNvPr id="132" name="円/楕円 131"/>
        <xdr:cNvSpPr/>
      </xdr:nvSpPr>
      <xdr:spPr bwMode="auto">
        <a:xfrm>
          <a:off x="5600700" y="684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84223</xdr:rowOff>
    </xdr:from>
    <xdr:ext cx="762000" cy="259045"/>
    <xdr:sp macro="" textlink="">
      <xdr:nvSpPr>
        <xdr:cNvPr id="133" name="人口1人当たり決算額の推移該当値テキスト445"/>
        <xdr:cNvSpPr txBox="1"/>
      </xdr:nvSpPr>
      <xdr:spPr>
        <a:xfrm>
          <a:off x="5740400" y="669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178978</xdr:rowOff>
    </xdr:from>
    <xdr:to>
      <xdr:col>4</xdr:col>
      <xdr:colOff>520700</xdr:colOff>
      <xdr:row>35</xdr:row>
      <xdr:rowOff>280578</xdr:rowOff>
    </xdr:to>
    <xdr:sp macro="" textlink="">
      <xdr:nvSpPr>
        <xdr:cNvPr id="134" name="円/楕円 133"/>
        <xdr:cNvSpPr/>
      </xdr:nvSpPr>
      <xdr:spPr bwMode="auto">
        <a:xfrm>
          <a:off x="4953000" y="6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290755</xdr:rowOff>
    </xdr:from>
    <xdr:ext cx="736600" cy="259045"/>
    <xdr:sp macro="" textlink="">
      <xdr:nvSpPr>
        <xdr:cNvPr id="135" name="テキスト ボックス 134"/>
        <xdr:cNvSpPr txBox="1"/>
      </xdr:nvSpPr>
      <xdr:spPr>
        <a:xfrm>
          <a:off x="4622800" y="65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179001</xdr:rowOff>
    </xdr:from>
    <xdr:to>
      <xdr:col>3</xdr:col>
      <xdr:colOff>955675</xdr:colOff>
      <xdr:row>35</xdr:row>
      <xdr:rowOff>280601</xdr:rowOff>
    </xdr:to>
    <xdr:sp macro="" textlink="">
      <xdr:nvSpPr>
        <xdr:cNvPr id="136" name="円/楕円 135"/>
        <xdr:cNvSpPr/>
      </xdr:nvSpPr>
      <xdr:spPr bwMode="auto">
        <a:xfrm>
          <a:off x="4254500" y="678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290778</xdr:rowOff>
    </xdr:from>
    <xdr:ext cx="762000" cy="259045"/>
    <xdr:sp macro="" textlink="">
      <xdr:nvSpPr>
        <xdr:cNvPr id="137" name="テキスト ボックス 136"/>
        <xdr:cNvSpPr txBox="1"/>
      </xdr:nvSpPr>
      <xdr:spPr>
        <a:xfrm>
          <a:off x="3924300" y="655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48425</xdr:rowOff>
    </xdr:from>
    <xdr:to>
      <xdr:col>3</xdr:col>
      <xdr:colOff>257175</xdr:colOff>
      <xdr:row>35</xdr:row>
      <xdr:rowOff>150025</xdr:rowOff>
    </xdr:to>
    <xdr:sp macro="" textlink="">
      <xdr:nvSpPr>
        <xdr:cNvPr id="138" name="円/楕円 137"/>
        <xdr:cNvSpPr/>
      </xdr:nvSpPr>
      <xdr:spPr bwMode="auto">
        <a:xfrm>
          <a:off x="3556000" y="665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160202</xdr:rowOff>
    </xdr:from>
    <xdr:ext cx="762000" cy="259045"/>
    <xdr:sp macro="" textlink="">
      <xdr:nvSpPr>
        <xdr:cNvPr id="139" name="テキスト ボックス 138"/>
        <xdr:cNvSpPr txBox="1"/>
      </xdr:nvSpPr>
      <xdr:spPr>
        <a:xfrm>
          <a:off x="3225800" y="64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185700</xdr:rowOff>
    </xdr:from>
    <xdr:to>
      <xdr:col>2</xdr:col>
      <xdr:colOff>692150</xdr:colOff>
      <xdr:row>34</xdr:row>
      <xdr:rowOff>287300</xdr:rowOff>
    </xdr:to>
    <xdr:sp macro="" textlink="">
      <xdr:nvSpPr>
        <xdr:cNvPr id="140" name="円/楕円 139"/>
        <xdr:cNvSpPr/>
      </xdr:nvSpPr>
      <xdr:spPr bwMode="auto">
        <a:xfrm>
          <a:off x="2857500" y="64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297477</xdr:rowOff>
    </xdr:from>
    <xdr:ext cx="762000" cy="259045"/>
    <xdr:sp macro="" textlink="">
      <xdr:nvSpPr>
        <xdr:cNvPr id="141" name="テキスト ボックス 140"/>
        <xdr:cNvSpPr txBox="1"/>
      </xdr:nvSpPr>
      <xdr:spPr>
        <a:xfrm>
          <a:off x="2527300" y="62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財政調整基金残高については、平成２５年度は利子以外の積立は行っていないため、前年度とほぼ同じ数値となった。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実質収支額の標準財政規模比は、ここ数年１０％を超える水準で推移しているため、地方債発行の抑制、積立金の増額を検討していく。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になっているが、今後普通交付税の合併算定替えによる増加措置が段階的に減額され、また扶助費、事業会計への繰出金の増加が予想されるため、引き続き事務の効率化による経常経費の削減、自主財源の確保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の大型事業が終了しつつあり、地方債の残高が減少しているため、実質公債費比率の分子は順調に減少している。組合等が起こした地方債の元利償還金に対する負担金等も減少しているが、公営企業の元利償還金に対する繰入金が増加傾向にあるため、今後も、地方債発行の適正化、公営企業の経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将来負担額については、一般会計に係る地方債の現在高が、大型事業の終了や地方債発行の抑制により減少傾向にある。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充当可能財源等については、特定目的基金への積立を行ったことから、充当可能基金が順調に増加している。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以上のことから、将来負担比率の分子も近年、減少傾向にあるが、国地方ともに先行きが不透明感があるため、今後も健全な財政運営に努めていく。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10219899</v>
      </c>
      <c r="BO4" s="349"/>
      <c r="BP4" s="349"/>
      <c r="BQ4" s="349"/>
      <c r="BR4" s="349"/>
      <c r="BS4" s="349"/>
      <c r="BT4" s="349"/>
      <c r="BU4" s="350"/>
      <c r="BV4" s="348">
        <v>11139868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11.6</v>
      </c>
      <c r="CU4" s="355"/>
      <c r="CV4" s="355"/>
      <c r="CW4" s="355"/>
      <c r="CX4" s="355"/>
      <c r="CY4" s="355"/>
      <c r="CZ4" s="355"/>
      <c r="DA4" s="356"/>
      <c r="DB4" s="354">
        <v>11.1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9411149</v>
      </c>
      <c r="BO5" s="386"/>
      <c r="BP5" s="386"/>
      <c r="BQ5" s="386"/>
      <c r="BR5" s="386"/>
      <c r="BS5" s="386"/>
      <c r="BT5" s="386"/>
      <c r="BU5" s="387"/>
      <c r="BV5" s="385">
        <v>10451108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80.5</v>
      </c>
      <c r="CU5" s="383"/>
      <c r="CV5" s="383"/>
      <c r="CW5" s="383"/>
      <c r="CX5" s="383"/>
      <c r="CY5" s="383"/>
      <c r="CZ5" s="383"/>
      <c r="DA5" s="384"/>
      <c r="DB5" s="382">
        <v>83.6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808750</v>
      </c>
      <c r="BO6" s="386"/>
      <c r="BP6" s="386"/>
      <c r="BQ6" s="386"/>
      <c r="BR6" s="386"/>
      <c r="BS6" s="386"/>
      <c r="BT6" s="386"/>
      <c r="BU6" s="387"/>
      <c r="BV6" s="385">
        <v>688760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85.5</v>
      </c>
      <c r="CU6" s="423"/>
      <c r="CV6" s="423"/>
      <c r="CW6" s="423"/>
      <c r="CX6" s="423"/>
      <c r="CY6" s="423"/>
      <c r="CZ6" s="423"/>
      <c r="DA6" s="424"/>
      <c r="DB6" s="422">
        <v>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156035</v>
      </c>
      <c r="BO7" s="386"/>
      <c r="BP7" s="386"/>
      <c r="BQ7" s="386"/>
      <c r="BR7" s="386"/>
      <c r="BS7" s="386"/>
      <c r="BT7" s="386"/>
      <c r="BU7" s="387"/>
      <c r="BV7" s="385">
        <v>72734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5630190</v>
      </c>
      <c r="CU7" s="386"/>
      <c r="CV7" s="386"/>
      <c r="CW7" s="386"/>
      <c r="CX7" s="386"/>
      <c r="CY7" s="386"/>
      <c r="CZ7" s="386"/>
      <c r="DA7" s="387"/>
      <c r="DB7" s="385">
        <v>5561387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652715</v>
      </c>
      <c r="BO8" s="386"/>
      <c r="BP8" s="386"/>
      <c r="BQ8" s="386"/>
      <c r="BR8" s="386"/>
      <c r="BS8" s="386"/>
      <c r="BT8" s="386"/>
      <c r="BU8" s="387"/>
      <c r="BV8" s="385">
        <v>616026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13470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36689</v>
      </c>
      <c r="BO9" s="386"/>
      <c r="BP9" s="386"/>
      <c r="BQ9" s="386"/>
      <c r="BR9" s="386"/>
      <c r="BS9" s="386"/>
      <c r="BT9" s="386"/>
      <c r="BU9" s="387"/>
      <c r="BV9" s="385">
        <v>-181516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22.2</v>
      </c>
      <c r="CU9" s="383"/>
      <c r="CV9" s="383"/>
      <c r="CW9" s="383"/>
      <c r="CX9" s="383"/>
      <c r="CY9" s="383"/>
      <c r="CZ9" s="383"/>
      <c r="DA9" s="384"/>
      <c r="DB9" s="382">
        <v>27.2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14200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105</v>
      </c>
      <c r="BO10" s="386"/>
      <c r="BP10" s="386"/>
      <c r="BQ10" s="386"/>
      <c r="BR10" s="386"/>
      <c r="BS10" s="386"/>
      <c r="BT10" s="386"/>
      <c r="BU10" s="387"/>
      <c r="BV10" s="385">
        <v>300122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600</v>
      </c>
      <c r="BO11" s="386"/>
      <c r="BP11" s="386"/>
      <c r="BQ11" s="386"/>
      <c r="BR11" s="386"/>
      <c r="BS11" s="386"/>
      <c r="BT11" s="386"/>
      <c r="BU11" s="387"/>
      <c r="BV11" s="385">
        <v>315007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13822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13767</v>
      </c>
      <c r="S13" s="467"/>
      <c r="T13" s="467"/>
      <c r="U13" s="467"/>
      <c r="V13" s="468"/>
      <c r="W13" s="401" t="s">
        <v>124</v>
      </c>
      <c r="X13" s="402"/>
      <c r="Y13" s="402"/>
      <c r="Z13" s="402"/>
      <c r="AA13" s="402"/>
      <c r="AB13" s="392"/>
      <c r="AC13" s="436">
        <v>2834</v>
      </c>
      <c r="AD13" s="437"/>
      <c r="AE13" s="437"/>
      <c r="AF13" s="437"/>
      <c r="AG13" s="476"/>
      <c r="AH13" s="436">
        <v>3101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37394</v>
      </c>
      <c r="BO13" s="386"/>
      <c r="BP13" s="386"/>
      <c r="BQ13" s="386"/>
      <c r="BR13" s="386"/>
      <c r="BS13" s="386"/>
      <c r="BT13" s="386"/>
      <c r="BU13" s="387"/>
      <c r="BV13" s="385">
        <v>433613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15.4</v>
      </c>
      <c r="CU13" s="383"/>
      <c r="CV13" s="383"/>
      <c r="CW13" s="383"/>
      <c r="CX13" s="383"/>
      <c r="CY13" s="383"/>
      <c r="CZ13" s="383"/>
      <c r="DA13" s="384"/>
      <c r="DB13" s="382">
        <v>16.2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13917</v>
      </c>
      <c r="S14" s="467"/>
      <c r="T14" s="467"/>
      <c r="U14" s="467"/>
      <c r="V14" s="468"/>
      <c r="W14" s="375"/>
      <c r="X14" s="376"/>
      <c r="Y14" s="376"/>
      <c r="Z14" s="376"/>
      <c r="AA14" s="376"/>
      <c r="AB14" s="365"/>
      <c r="AC14" s="469">
        <v>38.799999999999997</v>
      </c>
      <c r="AD14" s="470"/>
      <c r="AE14" s="470"/>
      <c r="AF14" s="470"/>
      <c r="AG14" s="471"/>
      <c r="AH14" s="469">
        <v>40.4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71.400000000000006</v>
      </c>
      <c r="CU14" s="481"/>
      <c r="CV14" s="481"/>
      <c r="CW14" s="481"/>
      <c r="CX14" s="481"/>
      <c r="CY14" s="481"/>
      <c r="CZ14" s="481"/>
      <c r="DA14" s="482"/>
      <c r="DB14" s="480">
        <v>91.1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13857</v>
      </c>
      <c r="S15" s="467"/>
      <c r="T15" s="467"/>
      <c r="U15" s="467"/>
      <c r="V15" s="468"/>
      <c r="W15" s="401" t="s">
        <v>130</v>
      </c>
      <c r="X15" s="402"/>
      <c r="Y15" s="402"/>
      <c r="Z15" s="402"/>
      <c r="AA15" s="402"/>
      <c r="AB15" s="392"/>
      <c r="AC15" s="436">
        <v>1508</v>
      </c>
      <c r="AD15" s="437"/>
      <c r="AE15" s="437"/>
      <c r="AF15" s="437"/>
      <c r="AG15" s="476"/>
      <c r="AH15" s="436">
        <v>1713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1322774</v>
      </c>
      <c r="BO15" s="349"/>
      <c r="BP15" s="349"/>
      <c r="BQ15" s="349"/>
      <c r="BR15" s="349"/>
      <c r="BS15" s="349"/>
      <c r="BT15" s="349"/>
      <c r="BU15" s="350"/>
      <c r="BV15" s="348">
        <v>1269746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20.7</v>
      </c>
      <c r="AD16" s="470"/>
      <c r="AE16" s="470"/>
      <c r="AF16" s="470"/>
      <c r="AG16" s="471"/>
      <c r="AH16" s="469">
        <v>22.3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4324477</v>
      </c>
      <c r="BO16" s="386"/>
      <c r="BP16" s="386"/>
      <c r="BQ16" s="386"/>
      <c r="BR16" s="386"/>
      <c r="BS16" s="386"/>
      <c r="BT16" s="386"/>
      <c r="BU16" s="387"/>
      <c r="BV16" s="385">
        <v>4305567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2956</v>
      </c>
      <c r="AD17" s="437"/>
      <c r="AE17" s="437"/>
      <c r="AF17" s="437"/>
      <c r="AG17" s="476"/>
      <c r="AH17" s="436">
        <v>2845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1717453</v>
      </c>
      <c r="BO17" s="386"/>
      <c r="BP17" s="386"/>
      <c r="BQ17" s="386"/>
      <c r="BR17" s="386"/>
      <c r="BS17" s="386"/>
      <c r="BT17" s="386"/>
      <c r="BU17" s="387"/>
      <c r="BV17" s="385">
        <v>1629242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120.26</v>
      </c>
      <c r="M18" s="498"/>
      <c r="N18" s="498"/>
      <c r="O18" s="498"/>
      <c r="P18" s="498"/>
      <c r="Q18" s="498"/>
      <c r="R18" s="499"/>
      <c r="S18" s="499"/>
      <c r="T18" s="499"/>
      <c r="U18" s="499"/>
      <c r="V18" s="500"/>
      <c r="W18" s="403"/>
      <c r="X18" s="404"/>
      <c r="Y18" s="404"/>
      <c r="Z18" s="404"/>
      <c r="AA18" s="404"/>
      <c r="AB18" s="395"/>
      <c r="AC18" s="501">
        <v>40.5</v>
      </c>
      <c r="AD18" s="502"/>
      <c r="AE18" s="502"/>
      <c r="AF18" s="502"/>
      <c r="AG18" s="503"/>
      <c r="AH18" s="501">
        <v>37.1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4666517</v>
      </c>
      <c r="BO18" s="386"/>
      <c r="BP18" s="386"/>
      <c r="BQ18" s="386"/>
      <c r="BR18" s="386"/>
      <c r="BS18" s="386"/>
      <c r="BT18" s="386"/>
      <c r="BU18" s="387"/>
      <c r="BV18" s="385">
        <v>4729952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7364633</v>
      </c>
      <c r="BO19" s="386"/>
      <c r="BP19" s="386"/>
      <c r="BQ19" s="386"/>
      <c r="BR19" s="386"/>
      <c r="BS19" s="386"/>
      <c r="BT19" s="386"/>
      <c r="BU19" s="387"/>
      <c r="BV19" s="385">
        <v>7269006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4395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12536731</v>
      </c>
      <c r="BO23" s="386"/>
      <c r="BP23" s="386"/>
      <c r="BQ23" s="386"/>
      <c r="BR23" s="386"/>
      <c r="BS23" s="386"/>
      <c r="BT23" s="386"/>
      <c r="BU23" s="387"/>
      <c r="BV23" s="385">
        <v>13140856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7200</v>
      </c>
      <c r="R24" s="437"/>
      <c r="S24" s="437"/>
      <c r="T24" s="437"/>
      <c r="U24" s="437"/>
      <c r="V24" s="476"/>
      <c r="W24" s="531"/>
      <c r="X24" s="519"/>
      <c r="Y24" s="520"/>
      <c r="Z24" s="435" t="s">
        <v>154</v>
      </c>
      <c r="AA24" s="415"/>
      <c r="AB24" s="415"/>
      <c r="AC24" s="415"/>
      <c r="AD24" s="415"/>
      <c r="AE24" s="415"/>
      <c r="AF24" s="415"/>
      <c r="AG24" s="416"/>
      <c r="AH24" s="436">
        <v>111</v>
      </c>
      <c r="AI24" s="437"/>
      <c r="AJ24" s="437"/>
      <c r="AK24" s="437"/>
      <c r="AL24" s="476"/>
      <c r="AM24" s="436">
        <v>335997</v>
      </c>
      <c r="AN24" s="437"/>
      <c r="AO24" s="437"/>
      <c r="AP24" s="437"/>
      <c r="AQ24" s="437"/>
      <c r="AR24" s="476"/>
      <c r="AS24" s="436">
        <v>3027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10127519</v>
      </c>
      <c r="BO24" s="386"/>
      <c r="BP24" s="386"/>
      <c r="BQ24" s="386"/>
      <c r="BR24" s="386"/>
      <c r="BS24" s="386"/>
      <c r="BT24" s="386"/>
      <c r="BU24" s="387"/>
      <c r="BV24" s="385">
        <v>10320387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9044</v>
      </c>
      <c r="AN26" s="437"/>
      <c r="AO26" s="437"/>
      <c r="AP26" s="437"/>
      <c r="AQ26" s="437"/>
      <c r="AR26" s="476"/>
      <c r="AS26" s="436">
        <v>2261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2800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11838</v>
      </c>
      <c r="AN27" s="437"/>
      <c r="AO27" s="437"/>
      <c r="AP27" s="437"/>
      <c r="AQ27" s="437"/>
      <c r="AR27" s="476"/>
      <c r="AS27" s="436">
        <v>2960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486722</v>
      </c>
      <c r="BO27" s="553"/>
      <c r="BP27" s="553"/>
      <c r="BQ27" s="553"/>
      <c r="BR27" s="553"/>
      <c r="BS27" s="553"/>
      <c r="BT27" s="553"/>
      <c r="BU27" s="554"/>
      <c r="BV27" s="552">
        <v>486722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1479754</v>
      </c>
      <c r="BO28" s="349"/>
      <c r="BP28" s="349"/>
      <c r="BQ28" s="349"/>
      <c r="BR28" s="349"/>
      <c r="BS28" s="349"/>
      <c r="BT28" s="349"/>
      <c r="BU28" s="350"/>
      <c r="BV28" s="348">
        <v>1479649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2000</v>
      </c>
      <c r="R29" s="437"/>
      <c r="S29" s="437"/>
      <c r="T29" s="437"/>
      <c r="U29" s="437"/>
      <c r="V29" s="476"/>
      <c r="W29" s="531"/>
      <c r="X29" s="519"/>
      <c r="Y29" s="520"/>
      <c r="Z29" s="435" t="s">
        <v>170</v>
      </c>
      <c r="AA29" s="415"/>
      <c r="AB29" s="415"/>
      <c r="AC29" s="415"/>
      <c r="AD29" s="415"/>
      <c r="AE29" s="415"/>
      <c r="AF29" s="415"/>
      <c r="AG29" s="416"/>
      <c r="AH29" s="436">
        <v>115</v>
      </c>
      <c r="AI29" s="437"/>
      <c r="AJ29" s="437"/>
      <c r="AK29" s="437"/>
      <c r="AL29" s="476"/>
      <c r="AM29" s="436">
        <v>347835</v>
      </c>
      <c r="AN29" s="437"/>
      <c r="AO29" s="437"/>
      <c r="AP29" s="437"/>
      <c r="AQ29" s="437"/>
      <c r="AR29" s="476"/>
      <c r="AS29" s="436">
        <v>3025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483118</v>
      </c>
      <c r="BO29" s="386"/>
      <c r="BP29" s="386"/>
      <c r="BQ29" s="386"/>
      <c r="BR29" s="386"/>
      <c r="BS29" s="386"/>
      <c r="BT29" s="386"/>
      <c r="BU29" s="387"/>
      <c r="BV29" s="385">
        <v>483021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2095828</v>
      </c>
      <c r="BO30" s="553"/>
      <c r="BP30" s="553"/>
      <c r="BQ30" s="553"/>
      <c r="BR30" s="553"/>
      <c r="BS30" s="553"/>
      <c r="BT30" s="553"/>
      <c r="BU30" s="554"/>
      <c r="BV30" s="552">
        <v>1513241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和歌山県市町村総合事務組合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みなべ町開発公社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和歌山県地方税回収機構</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簡易水道事業特別会計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田辺周辺広域市町村組合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御坊日高老人福祉施設事務組合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田辺市周辺衛生施設事務組合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和歌山県住宅新築資金等貸付金回収管理組合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日高広域消防事務組合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広域高齢者医療広域連合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公立紀南病院組合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御坊日高老人福祉施設事務組合（公営企業会計）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F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1614481</v>
      </c>
      <c r="S5" s="581"/>
      <c r="T5" s="581"/>
      <c r="U5" s="581"/>
      <c r="V5" s="581"/>
      <c r="W5" s="581"/>
      <c r="X5" s="581"/>
      <c r="Y5" s="582"/>
      <c r="Z5" s="583">
        <v>15.8</v>
      </c>
      <c r="AA5" s="583"/>
      <c r="AB5" s="583"/>
      <c r="AC5" s="583"/>
      <c r="AD5" s="584">
        <v>1614481</v>
      </c>
      <c r="AE5" s="584"/>
      <c r="AF5" s="584"/>
      <c r="AG5" s="584"/>
      <c r="AH5" s="584"/>
      <c r="AI5" s="584"/>
      <c r="AJ5" s="584"/>
      <c r="AK5" s="584"/>
      <c r="AL5" s="585">
        <v>29.6</v>
      </c>
      <c r="AM5" s="586"/>
      <c r="AN5" s="586"/>
      <c r="AO5" s="587"/>
      <c r="AP5" s="577" t="s">
        <v>208</v>
      </c>
      <c r="AQ5" s="578"/>
      <c r="AR5" s="578"/>
      <c r="AS5" s="578"/>
      <c r="AT5" s="578"/>
      <c r="AU5" s="578"/>
      <c r="AV5" s="578"/>
      <c r="AW5" s="578"/>
      <c r="AX5" s="578"/>
      <c r="AY5" s="578"/>
      <c r="AZ5" s="578"/>
      <c r="BA5" s="578"/>
      <c r="BB5" s="578"/>
      <c r="BC5" s="578"/>
      <c r="BD5" s="578"/>
      <c r="BE5" s="578"/>
      <c r="BF5" s="579"/>
      <c r="BG5" s="591">
        <v>1587327</v>
      </c>
      <c r="BH5" s="592"/>
      <c r="BI5" s="592"/>
      <c r="BJ5" s="592"/>
      <c r="BK5" s="592"/>
      <c r="BL5" s="592"/>
      <c r="BM5" s="592"/>
      <c r="BN5" s="593"/>
      <c r="BO5" s="594">
        <v>98.3</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84237</v>
      </c>
      <c r="S6" s="592"/>
      <c r="T6" s="592"/>
      <c r="U6" s="592"/>
      <c r="V6" s="592"/>
      <c r="W6" s="592"/>
      <c r="X6" s="592"/>
      <c r="Y6" s="593"/>
      <c r="Z6" s="594">
        <v>0.8</v>
      </c>
      <c r="AA6" s="594"/>
      <c r="AB6" s="594"/>
      <c r="AC6" s="594"/>
      <c r="AD6" s="595">
        <v>84237</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1587327</v>
      </c>
      <c r="BH6" s="592"/>
      <c r="BI6" s="592"/>
      <c r="BJ6" s="592"/>
      <c r="BK6" s="592"/>
      <c r="BL6" s="592"/>
      <c r="BM6" s="592"/>
      <c r="BN6" s="593"/>
      <c r="BO6" s="594">
        <v>98.3</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82642</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82642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5877</v>
      </c>
      <c r="S7" s="592"/>
      <c r="T7" s="592"/>
      <c r="U7" s="592"/>
      <c r="V7" s="592"/>
      <c r="W7" s="592"/>
      <c r="X7" s="592"/>
      <c r="Y7" s="593"/>
      <c r="Z7" s="594">
        <v>0.1</v>
      </c>
      <c r="AA7" s="594"/>
      <c r="AB7" s="594"/>
      <c r="AC7" s="594"/>
      <c r="AD7" s="595">
        <v>5877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669148</v>
      </c>
      <c r="BH7" s="592"/>
      <c r="BI7" s="592"/>
      <c r="BJ7" s="592"/>
      <c r="BK7" s="592"/>
      <c r="BL7" s="592"/>
      <c r="BM7" s="592"/>
      <c r="BN7" s="593"/>
      <c r="BO7" s="594">
        <v>41.4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1234468</v>
      </c>
      <c r="CS7" s="592"/>
      <c r="CT7" s="592"/>
      <c r="CU7" s="592"/>
      <c r="CV7" s="592"/>
      <c r="CW7" s="592"/>
      <c r="CX7" s="592"/>
      <c r="CY7" s="593"/>
      <c r="CZ7" s="594">
        <v>13.1</v>
      </c>
      <c r="DA7" s="594"/>
      <c r="DB7" s="594"/>
      <c r="DC7" s="594"/>
      <c r="DD7" s="600">
        <v>51290</v>
      </c>
      <c r="DE7" s="592"/>
      <c r="DF7" s="592"/>
      <c r="DG7" s="592"/>
      <c r="DH7" s="592"/>
      <c r="DI7" s="592"/>
      <c r="DJ7" s="592"/>
      <c r="DK7" s="592"/>
      <c r="DL7" s="592"/>
      <c r="DM7" s="592"/>
      <c r="DN7" s="592"/>
      <c r="DO7" s="592"/>
      <c r="DP7" s="593"/>
      <c r="DQ7" s="600">
        <v>1073628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8572</v>
      </c>
      <c r="S8" s="592"/>
      <c r="T8" s="592"/>
      <c r="U8" s="592"/>
      <c r="V8" s="592"/>
      <c r="W8" s="592"/>
      <c r="X8" s="592"/>
      <c r="Y8" s="593"/>
      <c r="Z8" s="594">
        <v>0.1</v>
      </c>
      <c r="AA8" s="594"/>
      <c r="AB8" s="594"/>
      <c r="AC8" s="594"/>
      <c r="AD8" s="595">
        <v>8572</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18560</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1800754</v>
      </c>
      <c r="CS8" s="592"/>
      <c r="CT8" s="592"/>
      <c r="CU8" s="592"/>
      <c r="CV8" s="592"/>
      <c r="CW8" s="592"/>
      <c r="CX8" s="592"/>
      <c r="CY8" s="593"/>
      <c r="CZ8" s="594">
        <v>19.100000000000001</v>
      </c>
      <c r="DA8" s="594"/>
      <c r="DB8" s="594"/>
      <c r="DC8" s="594"/>
      <c r="DD8" s="600">
        <v>49983</v>
      </c>
      <c r="DE8" s="592"/>
      <c r="DF8" s="592"/>
      <c r="DG8" s="592"/>
      <c r="DH8" s="592"/>
      <c r="DI8" s="592"/>
      <c r="DJ8" s="592"/>
      <c r="DK8" s="592"/>
      <c r="DL8" s="592"/>
      <c r="DM8" s="592"/>
      <c r="DN8" s="592"/>
      <c r="DO8" s="592"/>
      <c r="DP8" s="593"/>
      <c r="DQ8" s="600">
        <v>1004474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11076</v>
      </c>
      <c r="S9" s="592"/>
      <c r="T9" s="592"/>
      <c r="U9" s="592"/>
      <c r="V9" s="592"/>
      <c r="W9" s="592"/>
      <c r="X9" s="592"/>
      <c r="Y9" s="593"/>
      <c r="Z9" s="594">
        <v>0.1</v>
      </c>
      <c r="AA9" s="594"/>
      <c r="AB9" s="594"/>
      <c r="AC9" s="594"/>
      <c r="AD9" s="595">
        <v>11076</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578925</v>
      </c>
      <c r="BH9" s="592"/>
      <c r="BI9" s="592"/>
      <c r="BJ9" s="592"/>
      <c r="BK9" s="592"/>
      <c r="BL9" s="592"/>
      <c r="BM9" s="592"/>
      <c r="BN9" s="593"/>
      <c r="BO9" s="594">
        <v>35.9</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514976</v>
      </c>
      <c r="CS9" s="592"/>
      <c r="CT9" s="592"/>
      <c r="CU9" s="592"/>
      <c r="CV9" s="592"/>
      <c r="CW9" s="592"/>
      <c r="CX9" s="592"/>
      <c r="CY9" s="593"/>
      <c r="CZ9" s="594">
        <v>5.5</v>
      </c>
      <c r="DA9" s="594"/>
      <c r="DB9" s="594"/>
      <c r="DC9" s="594"/>
      <c r="DD9" s="600">
        <v>49033</v>
      </c>
      <c r="DE9" s="592"/>
      <c r="DF9" s="592"/>
      <c r="DG9" s="592"/>
      <c r="DH9" s="592"/>
      <c r="DI9" s="592"/>
      <c r="DJ9" s="592"/>
      <c r="DK9" s="592"/>
      <c r="DL9" s="592"/>
      <c r="DM9" s="592"/>
      <c r="DN9" s="592"/>
      <c r="DO9" s="592"/>
      <c r="DP9" s="593"/>
      <c r="DQ9" s="600">
        <v>455986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113617</v>
      </c>
      <c r="S10" s="592"/>
      <c r="T10" s="592"/>
      <c r="U10" s="592"/>
      <c r="V10" s="592"/>
      <c r="W10" s="592"/>
      <c r="X10" s="592"/>
      <c r="Y10" s="593"/>
      <c r="Z10" s="594">
        <v>1.1000000000000001</v>
      </c>
      <c r="AA10" s="594"/>
      <c r="AB10" s="594"/>
      <c r="AC10" s="594"/>
      <c r="AD10" s="595">
        <v>113617</v>
      </c>
      <c r="AE10" s="595"/>
      <c r="AF10" s="595"/>
      <c r="AG10" s="595"/>
      <c r="AH10" s="595"/>
      <c r="AI10" s="595"/>
      <c r="AJ10" s="595"/>
      <c r="AK10" s="595"/>
      <c r="AL10" s="596">
        <v>2.1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32254</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5920</v>
      </c>
      <c r="CS10" s="592"/>
      <c r="CT10" s="592"/>
      <c r="CU10" s="592"/>
      <c r="CV10" s="592"/>
      <c r="CW10" s="592"/>
      <c r="CX10" s="592"/>
      <c r="CY10" s="593"/>
      <c r="CZ10" s="594">
        <v>0.1</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39409</v>
      </c>
      <c r="BH11" s="592"/>
      <c r="BI11" s="592"/>
      <c r="BJ11" s="592"/>
      <c r="BK11" s="592"/>
      <c r="BL11" s="592"/>
      <c r="BM11" s="592"/>
      <c r="BN11" s="593"/>
      <c r="BO11" s="594">
        <v>2.4</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867560</v>
      </c>
      <c r="CS11" s="592"/>
      <c r="CT11" s="592"/>
      <c r="CU11" s="592"/>
      <c r="CV11" s="592"/>
      <c r="CW11" s="592"/>
      <c r="CX11" s="592"/>
      <c r="CY11" s="593"/>
      <c r="CZ11" s="594">
        <v>9.1999999999999993</v>
      </c>
      <c r="DA11" s="594"/>
      <c r="DB11" s="594"/>
      <c r="DC11" s="594"/>
      <c r="DD11" s="600">
        <v>266842</v>
      </c>
      <c r="DE11" s="592"/>
      <c r="DF11" s="592"/>
      <c r="DG11" s="592"/>
      <c r="DH11" s="592"/>
      <c r="DI11" s="592"/>
      <c r="DJ11" s="592"/>
      <c r="DK11" s="592"/>
      <c r="DL11" s="592"/>
      <c r="DM11" s="592"/>
      <c r="DN11" s="592"/>
      <c r="DO11" s="592"/>
      <c r="DP11" s="593"/>
      <c r="DQ11" s="600">
        <v>504722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786234</v>
      </c>
      <c r="BH12" s="592"/>
      <c r="BI12" s="592"/>
      <c r="BJ12" s="592"/>
      <c r="BK12" s="592"/>
      <c r="BL12" s="592"/>
      <c r="BM12" s="592"/>
      <c r="BN12" s="593"/>
      <c r="BO12" s="594">
        <v>48.7</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86407</v>
      </c>
      <c r="CS12" s="592"/>
      <c r="CT12" s="592"/>
      <c r="CU12" s="592"/>
      <c r="CV12" s="592"/>
      <c r="CW12" s="592"/>
      <c r="CX12" s="592"/>
      <c r="CY12" s="593"/>
      <c r="CZ12" s="594">
        <v>0.9</v>
      </c>
      <c r="DA12" s="594"/>
      <c r="DB12" s="594"/>
      <c r="DC12" s="594"/>
      <c r="DD12" s="600">
        <v>31275</v>
      </c>
      <c r="DE12" s="592"/>
      <c r="DF12" s="592"/>
      <c r="DG12" s="592"/>
      <c r="DH12" s="592"/>
      <c r="DI12" s="592"/>
      <c r="DJ12" s="592"/>
      <c r="DK12" s="592"/>
      <c r="DL12" s="592"/>
      <c r="DM12" s="592"/>
      <c r="DN12" s="592"/>
      <c r="DO12" s="592"/>
      <c r="DP12" s="593"/>
      <c r="DQ12" s="600">
        <v>82207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22803</v>
      </c>
      <c r="S13" s="592"/>
      <c r="T13" s="592"/>
      <c r="U13" s="592"/>
      <c r="V13" s="592"/>
      <c r="W13" s="592"/>
      <c r="X13" s="592"/>
      <c r="Y13" s="593"/>
      <c r="Z13" s="594">
        <v>0.2</v>
      </c>
      <c r="AA13" s="594"/>
      <c r="AB13" s="594"/>
      <c r="AC13" s="594"/>
      <c r="AD13" s="595">
        <v>22803</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785930</v>
      </c>
      <c r="BH13" s="592"/>
      <c r="BI13" s="592"/>
      <c r="BJ13" s="592"/>
      <c r="BK13" s="592"/>
      <c r="BL13" s="592"/>
      <c r="BM13" s="592"/>
      <c r="BN13" s="593"/>
      <c r="BO13" s="594">
        <v>48.7</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625969</v>
      </c>
      <c r="CS13" s="592"/>
      <c r="CT13" s="592"/>
      <c r="CU13" s="592"/>
      <c r="CV13" s="592"/>
      <c r="CW13" s="592"/>
      <c r="CX13" s="592"/>
      <c r="CY13" s="593"/>
      <c r="CZ13" s="594">
        <v>6.7</v>
      </c>
      <c r="DA13" s="594"/>
      <c r="DB13" s="594"/>
      <c r="DC13" s="594"/>
      <c r="DD13" s="600">
        <v>286367</v>
      </c>
      <c r="DE13" s="592"/>
      <c r="DF13" s="592"/>
      <c r="DG13" s="592"/>
      <c r="DH13" s="592"/>
      <c r="DI13" s="592"/>
      <c r="DJ13" s="592"/>
      <c r="DK13" s="592"/>
      <c r="DL13" s="592"/>
      <c r="DM13" s="592"/>
      <c r="DN13" s="592"/>
      <c r="DO13" s="592"/>
      <c r="DP13" s="593"/>
      <c r="DQ13" s="600">
        <v>395193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43475</v>
      </c>
      <c r="BH14" s="592"/>
      <c r="BI14" s="592"/>
      <c r="BJ14" s="592"/>
      <c r="BK14" s="592"/>
      <c r="BL14" s="592"/>
      <c r="BM14" s="592"/>
      <c r="BN14" s="593"/>
      <c r="BO14" s="594">
        <v>2.7</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355674</v>
      </c>
      <c r="CS14" s="592"/>
      <c r="CT14" s="592"/>
      <c r="CU14" s="592"/>
      <c r="CV14" s="592"/>
      <c r="CW14" s="592"/>
      <c r="CX14" s="592"/>
      <c r="CY14" s="593"/>
      <c r="CZ14" s="594">
        <v>3.8</v>
      </c>
      <c r="DA14" s="594"/>
      <c r="DB14" s="594"/>
      <c r="DC14" s="594"/>
      <c r="DD14" s="600">
        <v>84764</v>
      </c>
      <c r="DE14" s="592"/>
      <c r="DF14" s="592"/>
      <c r="DG14" s="592"/>
      <c r="DH14" s="592"/>
      <c r="DI14" s="592"/>
      <c r="DJ14" s="592"/>
      <c r="DK14" s="592"/>
      <c r="DL14" s="592"/>
      <c r="DM14" s="592"/>
      <c r="DN14" s="592"/>
      <c r="DO14" s="592"/>
      <c r="DP14" s="593"/>
      <c r="DQ14" s="600">
        <v>278424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4195</v>
      </c>
      <c r="S15" s="592"/>
      <c r="T15" s="592"/>
      <c r="U15" s="592"/>
      <c r="V15" s="592"/>
      <c r="W15" s="592"/>
      <c r="X15" s="592"/>
      <c r="Y15" s="593"/>
      <c r="Z15" s="594">
        <v>0</v>
      </c>
      <c r="AA15" s="594"/>
      <c r="AB15" s="594"/>
      <c r="AC15" s="594"/>
      <c r="AD15" s="595">
        <v>4195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88470</v>
      </c>
      <c r="BH15" s="592"/>
      <c r="BI15" s="592"/>
      <c r="BJ15" s="592"/>
      <c r="BK15" s="592"/>
      <c r="BL15" s="592"/>
      <c r="BM15" s="592"/>
      <c r="BN15" s="593"/>
      <c r="BO15" s="594">
        <v>5.5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1392761</v>
      </c>
      <c r="CS15" s="592"/>
      <c r="CT15" s="592"/>
      <c r="CU15" s="592"/>
      <c r="CV15" s="592"/>
      <c r="CW15" s="592"/>
      <c r="CX15" s="592"/>
      <c r="CY15" s="593"/>
      <c r="CZ15" s="594">
        <v>14.8</v>
      </c>
      <c r="DA15" s="594"/>
      <c r="DB15" s="594"/>
      <c r="DC15" s="594"/>
      <c r="DD15" s="600">
        <v>808782</v>
      </c>
      <c r="DE15" s="592"/>
      <c r="DF15" s="592"/>
      <c r="DG15" s="592"/>
      <c r="DH15" s="592"/>
      <c r="DI15" s="592"/>
      <c r="DJ15" s="592"/>
      <c r="DK15" s="592"/>
      <c r="DL15" s="592"/>
      <c r="DM15" s="592"/>
      <c r="DN15" s="592"/>
      <c r="DO15" s="592"/>
      <c r="DP15" s="593"/>
      <c r="DQ15" s="600">
        <v>873168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4201763</v>
      </c>
      <c r="S16" s="592"/>
      <c r="T16" s="592"/>
      <c r="U16" s="592"/>
      <c r="V16" s="592"/>
      <c r="W16" s="592"/>
      <c r="X16" s="592"/>
      <c r="Y16" s="593"/>
      <c r="Z16" s="594">
        <v>41.1</v>
      </c>
      <c r="AA16" s="594"/>
      <c r="AB16" s="594"/>
      <c r="AC16" s="594"/>
      <c r="AD16" s="595">
        <v>3578289</v>
      </c>
      <c r="AE16" s="595"/>
      <c r="AF16" s="595"/>
      <c r="AG16" s="595"/>
      <c r="AH16" s="595"/>
      <c r="AI16" s="595"/>
      <c r="AJ16" s="595"/>
      <c r="AK16" s="595"/>
      <c r="AL16" s="596">
        <v>65.5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766017</v>
      </c>
      <c r="CS16" s="592"/>
      <c r="CT16" s="592"/>
      <c r="CU16" s="592"/>
      <c r="CV16" s="592"/>
      <c r="CW16" s="592"/>
      <c r="CX16" s="592"/>
      <c r="CY16" s="593"/>
      <c r="CZ16" s="594">
        <v>8.1</v>
      </c>
      <c r="DA16" s="594"/>
      <c r="DB16" s="594"/>
      <c r="DC16" s="594"/>
      <c r="DD16" s="600" t="s">
        <v>113</v>
      </c>
      <c r="DE16" s="592"/>
      <c r="DF16" s="592"/>
      <c r="DG16" s="592"/>
      <c r="DH16" s="592"/>
      <c r="DI16" s="592"/>
      <c r="DJ16" s="592"/>
      <c r="DK16" s="592"/>
      <c r="DL16" s="592"/>
      <c r="DM16" s="592"/>
      <c r="DN16" s="592"/>
      <c r="DO16" s="592"/>
      <c r="DP16" s="593"/>
      <c r="DQ16" s="600">
        <v>170370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3578289</v>
      </c>
      <c r="S17" s="592"/>
      <c r="T17" s="592"/>
      <c r="U17" s="592"/>
      <c r="V17" s="592"/>
      <c r="W17" s="592"/>
      <c r="X17" s="592"/>
      <c r="Y17" s="593"/>
      <c r="Z17" s="594">
        <v>35</v>
      </c>
      <c r="AA17" s="594"/>
      <c r="AB17" s="594"/>
      <c r="AC17" s="594"/>
      <c r="AD17" s="595">
        <v>3578289</v>
      </c>
      <c r="AE17" s="595"/>
      <c r="AF17" s="595"/>
      <c r="AG17" s="595"/>
      <c r="AH17" s="595"/>
      <c r="AI17" s="595"/>
      <c r="AJ17" s="595"/>
      <c r="AK17" s="595"/>
      <c r="AL17" s="596">
        <v>65.5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1678001</v>
      </c>
      <c r="CS17" s="592"/>
      <c r="CT17" s="592"/>
      <c r="CU17" s="592"/>
      <c r="CV17" s="592"/>
      <c r="CW17" s="592"/>
      <c r="CX17" s="592"/>
      <c r="CY17" s="593"/>
      <c r="CZ17" s="594">
        <v>17.8</v>
      </c>
      <c r="DA17" s="594"/>
      <c r="DB17" s="594"/>
      <c r="DC17" s="594"/>
      <c r="DD17" s="600" t="s">
        <v>113</v>
      </c>
      <c r="DE17" s="592"/>
      <c r="DF17" s="592"/>
      <c r="DG17" s="592"/>
      <c r="DH17" s="592"/>
      <c r="DI17" s="592"/>
      <c r="DJ17" s="592"/>
      <c r="DK17" s="592"/>
      <c r="DL17" s="592"/>
      <c r="DM17" s="592"/>
      <c r="DN17" s="592"/>
      <c r="DO17" s="592"/>
      <c r="DP17" s="593"/>
      <c r="DQ17" s="600">
        <v>1635069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623474</v>
      </c>
      <c r="S18" s="592"/>
      <c r="T18" s="592"/>
      <c r="U18" s="592"/>
      <c r="V18" s="592"/>
      <c r="W18" s="592"/>
      <c r="X18" s="592"/>
      <c r="Y18" s="593"/>
      <c r="Z18" s="594">
        <v>6.1</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27154</v>
      </c>
      <c r="BH19" s="592"/>
      <c r="BI19" s="592"/>
      <c r="BJ19" s="592"/>
      <c r="BK19" s="592"/>
      <c r="BL19" s="592"/>
      <c r="BM19" s="592"/>
      <c r="BN19" s="593"/>
      <c r="BO19" s="594">
        <v>1.7</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6066621</v>
      </c>
      <c r="S20" s="592"/>
      <c r="T20" s="592"/>
      <c r="U20" s="592"/>
      <c r="V20" s="592"/>
      <c r="W20" s="592"/>
      <c r="X20" s="592"/>
      <c r="Y20" s="593"/>
      <c r="Z20" s="594">
        <v>59.4</v>
      </c>
      <c r="AA20" s="594"/>
      <c r="AB20" s="594"/>
      <c r="AC20" s="594"/>
      <c r="AD20" s="595">
        <v>5443147</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27154</v>
      </c>
      <c r="BH20" s="592"/>
      <c r="BI20" s="592"/>
      <c r="BJ20" s="592"/>
      <c r="BK20" s="592"/>
      <c r="BL20" s="592"/>
      <c r="BM20" s="592"/>
      <c r="BN20" s="593"/>
      <c r="BO20" s="594">
        <v>1.7</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9411149</v>
      </c>
      <c r="CS20" s="592"/>
      <c r="CT20" s="592"/>
      <c r="CU20" s="592"/>
      <c r="CV20" s="592"/>
      <c r="CW20" s="592"/>
      <c r="CX20" s="592"/>
      <c r="CY20" s="593"/>
      <c r="CZ20" s="594">
        <v>100</v>
      </c>
      <c r="DA20" s="594"/>
      <c r="DB20" s="594"/>
      <c r="DC20" s="594"/>
      <c r="DD20" s="600">
        <v>1628336</v>
      </c>
      <c r="DE20" s="592"/>
      <c r="DF20" s="592"/>
      <c r="DG20" s="592"/>
      <c r="DH20" s="592"/>
      <c r="DI20" s="592"/>
      <c r="DJ20" s="592"/>
      <c r="DK20" s="592"/>
      <c r="DL20" s="592"/>
      <c r="DM20" s="592"/>
      <c r="DN20" s="592"/>
      <c r="DO20" s="592"/>
      <c r="DP20" s="593"/>
      <c r="DQ20" s="600">
        <v>6555883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2009</v>
      </c>
      <c r="S21" s="592"/>
      <c r="T21" s="592"/>
      <c r="U21" s="592"/>
      <c r="V21" s="592"/>
      <c r="W21" s="592"/>
      <c r="X21" s="592"/>
      <c r="Y21" s="593"/>
      <c r="Z21" s="594">
        <v>0</v>
      </c>
      <c r="AA21" s="594"/>
      <c r="AB21" s="594"/>
      <c r="AC21" s="594"/>
      <c r="AD21" s="595">
        <v>2009</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27154</v>
      </c>
      <c r="BH21" s="592"/>
      <c r="BI21" s="592"/>
      <c r="BJ21" s="592"/>
      <c r="BK21" s="592"/>
      <c r="BL21" s="592"/>
      <c r="BM21" s="592"/>
      <c r="BN21" s="593"/>
      <c r="BO21" s="594">
        <v>1.7</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21712</v>
      </c>
      <c r="S22" s="592"/>
      <c r="T22" s="592"/>
      <c r="U22" s="592"/>
      <c r="V22" s="592"/>
      <c r="W22" s="592"/>
      <c r="X22" s="592"/>
      <c r="Y22" s="593"/>
      <c r="Z22" s="594">
        <v>0.2</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133059</v>
      </c>
      <c r="S23" s="592"/>
      <c r="T23" s="592"/>
      <c r="U23" s="592"/>
      <c r="V23" s="592"/>
      <c r="W23" s="592"/>
      <c r="X23" s="592"/>
      <c r="Y23" s="593"/>
      <c r="Z23" s="594">
        <v>1.3</v>
      </c>
      <c r="AA23" s="594"/>
      <c r="AB23" s="594"/>
      <c r="AC23" s="594"/>
      <c r="AD23" s="595">
        <v>10157</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42773</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3424618</v>
      </c>
      <c r="CS24" s="581"/>
      <c r="CT24" s="581"/>
      <c r="CU24" s="581"/>
      <c r="CV24" s="581"/>
      <c r="CW24" s="581"/>
      <c r="CX24" s="581"/>
      <c r="CY24" s="582"/>
      <c r="CZ24" s="620">
        <v>36.4</v>
      </c>
      <c r="DA24" s="621"/>
      <c r="DB24" s="621"/>
      <c r="DC24" s="622"/>
      <c r="DD24" s="619">
        <v>2713063</v>
      </c>
      <c r="DE24" s="581"/>
      <c r="DF24" s="581"/>
      <c r="DG24" s="581"/>
      <c r="DH24" s="581"/>
      <c r="DI24" s="581"/>
      <c r="DJ24" s="581"/>
      <c r="DK24" s="582"/>
      <c r="DL24" s="619">
        <v>2688616</v>
      </c>
      <c r="DM24" s="581"/>
      <c r="DN24" s="581"/>
      <c r="DO24" s="581"/>
      <c r="DP24" s="581"/>
      <c r="DQ24" s="581"/>
      <c r="DR24" s="581"/>
      <c r="DS24" s="581"/>
      <c r="DT24" s="581"/>
      <c r="DU24" s="581"/>
      <c r="DV24" s="582"/>
      <c r="DW24" s="585">
        <v>46.4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982820</v>
      </c>
      <c r="S25" s="592"/>
      <c r="T25" s="592"/>
      <c r="U25" s="592"/>
      <c r="V25" s="592"/>
      <c r="W25" s="592"/>
      <c r="X25" s="592"/>
      <c r="Y25" s="593"/>
      <c r="Z25" s="594">
        <v>9.6</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992925</v>
      </c>
      <c r="CS25" s="611"/>
      <c r="CT25" s="611"/>
      <c r="CU25" s="611"/>
      <c r="CV25" s="611"/>
      <c r="CW25" s="611"/>
      <c r="CX25" s="611"/>
      <c r="CY25" s="612"/>
      <c r="CZ25" s="625">
        <v>10.6</v>
      </c>
      <c r="DA25" s="626"/>
      <c r="DB25" s="626"/>
      <c r="DC25" s="627"/>
      <c r="DD25" s="600">
        <v>860246</v>
      </c>
      <c r="DE25" s="611"/>
      <c r="DF25" s="611"/>
      <c r="DG25" s="611"/>
      <c r="DH25" s="611"/>
      <c r="DI25" s="611"/>
      <c r="DJ25" s="611"/>
      <c r="DK25" s="612"/>
      <c r="DL25" s="600">
        <v>836399</v>
      </c>
      <c r="DM25" s="611"/>
      <c r="DN25" s="611"/>
      <c r="DO25" s="611"/>
      <c r="DP25" s="611"/>
      <c r="DQ25" s="611"/>
      <c r="DR25" s="611"/>
      <c r="DS25" s="611"/>
      <c r="DT25" s="611"/>
      <c r="DU25" s="611"/>
      <c r="DV25" s="612"/>
      <c r="DW25" s="596">
        <v>14.4</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616221</v>
      </c>
      <c r="CS26" s="592"/>
      <c r="CT26" s="592"/>
      <c r="CU26" s="592"/>
      <c r="CV26" s="592"/>
      <c r="CW26" s="592"/>
      <c r="CX26" s="592"/>
      <c r="CY26" s="593"/>
      <c r="CZ26" s="625">
        <v>6.5</v>
      </c>
      <c r="DA26" s="626"/>
      <c r="DB26" s="626"/>
      <c r="DC26" s="627"/>
      <c r="DD26" s="600">
        <v>490627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1060968</v>
      </c>
      <c r="S27" s="592"/>
      <c r="T27" s="592"/>
      <c r="U27" s="592"/>
      <c r="V27" s="592"/>
      <c r="W27" s="592"/>
      <c r="X27" s="592"/>
      <c r="Y27" s="593"/>
      <c r="Z27" s="594">
        <v>10.4</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1614481</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753693</v>
      </c>
      <c r="CS27" s="611"/>
      <c r="CT27" s="611"/>
      <c r="CU27" s="611"/>
      <c r="CV27" s="611"/>
      <c r="CW27" s="611"/>
      <c r="CX27" s="611"/>
      <c r="CY27" s="612"/>
      <c r="CZ27" s="625">
        <v>8</v>
      </c>
      <c r="DA27" s="626"/>
      <c r="DB27" s="626"/>
      <c r="DC27" s="627"/>
      <c r="DD27" s="600">
        <v>217749</v>
      </c>
      <c r="DE27" s="611"/>
      <c r="DF27" s="611"/>
      <c r="DG27" s="611"/>
      <c r="DH27" s="611"/>
      <c r="DI27" s="611"/>
      <c r="DJ27" s="611"/>
      <c r="DK27" s="612"/>
      <c r="DL27" s="600">
        <v>217749</v>
      </c>
      <c r="DM27" s="611"/>
      <c r="DN27" s="611"/>
      <c r="DO27" s="611"/>
      <c r="DP27" s="611"/>
      <c r="DQ27" s="611"/>
      <c r="DR27" s="611"/>
      <c r="DS27" s="611"/>
      <c r="DT27" s="611"/>
      <c r="DU27" s="611"/>
      <c r="DV27" s="612"/>
      <c r="DW27" s="596">
        <v>3.8</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9405</v>
      </c>
      <c r="S28" s="592"/>
      <c r="T28" s="592"/>
      <c r="U28" s="592"/>
      <c r="V28" s="592"/>
      <c r="W28" s="592"/>
      <c r="X28" s="592"/>
      <c r="Y28" s="593"/>
      <c r="Z28" s="594">
        <v>0.1</v>
      </c>
      <c r="AA28" s="594"/>
      <c r="AB28" s="594"/>
      <c r="AC28" s="594"/>
      <c r="AD28" s="595">
        <v>3931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1678000</v>
      </c>
      <c r="CS28" s="592"/>
      <c r="CT28" s="592"/>
      <c r="CU28" s="592"/>
      <c r="CV28" s="592"/>
      <c r="CW28" s="592"/>
      <c r="CX28" s="592"/>
      <c r="CY28" s="593"/>
      <c r="CZ28" s="625">
        <v>17.8</v>
      </c>
      <c r="DA28" s="626"/>
      <c r="DB28" s="626"/>
      <c r="DC28" s="627"/>
      <c r="DD28" s="600">
        <v>1635068</v>
      </c>
      <c r="DE28" s="592"/>
      <c r="DF28" s="592"/>
      <c r="DG28" s="592"/>
      <c r="DH28" s="592"/>
      <c r="DI28" s="592"/>
      <c r="DJ28" s="592"/>
      <c r="DK28" s="593"/>
      <c r="DL28" s="600">
        <v>1634468</v>
      </c>
      <c r="DM28" s="592"/>
      <c r="DN28" s="592"/>
      <c r="DO28" s="592"/>
      <c r="DP28" s="592"/>
      <c r="DQ28" s="592"/>
      <c r="DR28" s="592"/>
      <c r="DS28" s="592"/>
      <c r="DT28" s="592"/>
      <c r="DU28" s="592"/>
      <c r="DV28" s="593"/>
      <c r="DW28" s="596">
        <v>28.2</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7563</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1678000</v>
      </c>
      <c r="CS29" s="611"/>
      <c r="CT29" s="611"/>
      <c r="CU29" s="611"/>
      <c r="CV29" s="611"/>
      <c r="CW29" s="611"/>
      <c r="CX29" s="611"/>
      <c r="CY29" s="612"/>
      <c r="CZ29" s="625">
        <v>17.8</v>
      </c>
      <c r="DA29" s="626"/>
      <c r="DB29" s="626"/>
      <c r="DC29" s="627"/>
      <c r="DD29" s="600">
        <v>1635068</v>
      </c>
      <c r="DE29" s="611"/>
      <c r="DF29" s="611"/>
      <c r="DG29" s="611"/>
      <c r="DH29" s="611"/>
      <c r="DI29" s="611"/>
      <c r="DJ29" s="611"/>
      <c r="DK29" s="612"/>
      <c r="DL29" s="600">
        <v>1634468</v>
      </c>
      <c r="DM29" s="611"/>
      <c r="DN29" s="611"/>
      <c r="DO29" s="611"/>
      <c r="DP29" s="611"/>
      <c r="DQ29" s="611"/>
      <c r="DR29" s="611"/>
      <c r="DS29" s="611"/>
      <c r="DT29" s="611"/>
      <c r="DU29" s="611"/>
      <c r="DV29" s="612"/>
      <c r="DW29" s="596">
        <v>28.2</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36845</v>
      </c>
      <c r="S30" s="592"/>
      <c r="T30" s="592"/>
      <c r="U30" s="592"/>
      <c r="V30" s="592"/>
      <c r="W30" s="592"/>
      <c r="X30" s="592"/>
      <c r="Y30" s="593"/>
      <c r="Z30" s="594">
        <v>0.4</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99.1</v>
      </c>
      <c r="BH30" s="650"/>
      <c r="BI30" s="650"/>
      <c r="BJ30" s="650"/>
      <c r="BK30" s="650"/>
      <c r="BL30" s="650"/>
      <c r="BM30" s="586">
        <v>96.5</v>
      </c>
      <c r="BN30" s="650"/>
      <c r="BO30" s="650"/>
      <c r="BP30" s="650"/>
      <c r="BQ30" s="651"/>
      <c r="BR30" s="649">
        <v>99</v>
      </c>
      <c r="BS30" s="650"/>
      <c r="BT30" s="650"/>
      <c r="BU30" s="650"/>
      <c r="BV30" s="650"/>
      <c r="BW30" s="650"/>
      <c r="BX30" s="586">
        <v>95.7</v>
      </c>
      <c r="BY30" s="650"/>
      <c r="BZ30" s="650"/>
      <c r="CA30" s="650"/>
      <c r="CB30" s="651"/>
      <c r="CD30" s="654"/>
      <c r="CE30" s="655"/>
      <c r="CF30" s="605" t="s">
        <v>291</v>
      </c>
      <c r="CG30" s="606"/>
      <c r="CH30" s="606"/>
      <c r="CI30" s="606"/>
      <c r="CJ30" s="606"/>
      <c r="CK30" s="606"/>
      <c r="CL30" s="606"/>
      <c r="CM30" s="606"/>
      <c r="CN30" s="606"/>
      <c r="CO30" s="606"/>
      <c r="CP30" s="606"/>
      <c r="CQ30" s="607"/>
      <c r="CR30" s="591">
        <v>1507325</v>
      </c>
      <c r="CS30" s="592"/>
      <c r="CT30" s="592"/>
      <c r="CU30" s="592"/>
      <c r="CV30" s="592"/>
      <c r="CW30" s="592"/>
      <c r="CX30" s="592"/>
      <c r="CY30" s="593"/>
      <c r="CZ30" s="625">
        <v>16</v>
      </c>
      <c r="DA30" s="626"/>
      <c r="DB30" s="626"/>
      <c r="DC30" s="627"/>
      <c r="DD30" s="600">
        <v>1466407</v>
      </c>
      <c r="DE30" s="592"/>
      <c r="DF30" s="592"/>
      <c r="DG30" s="592"/>
      <c r="DH30" s="592"/>
      <c r="DI30" s="592"/>
      <c r="DJ30" s="592"/>
      <c r="DK30" s="593"/>
      <c r="DL30" s="600">
        <v>1465807</v>
      </c>
      <c r="DM30" s="592"/>
      <c r="DN30" s="592"/>
      <c r="DO30" s="592"/>
      <c r="DP30" s="592"/>
      <c r="DQ30" s="592"/>
      <c r="DR30" s="592"/>
      <c r="DS30" s="592"/>
      <c r="DT30" s="592"/>
      <c r="DU30" s="592"/>
      <c r="DV30" s="593"/>
      <c r="DW30" s="596">
        <v>25.3</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688760</v>
      </c>
      <c r="S31" s="592"/>
      <c r="T31" s="592"/>
      <c r="U31" s="592"/>
      <c r="V31" s="592"/>
      <c r="W31" s="592"/>
      <c r="X31" s="592"/>
      <c r="Y31" s="593"/>
      <c r="Z31" s="594">
        <v>6.7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11"/>
      <c r="BI31" s="611"/>
      <c r="BJ31" s="611"/>
      <c r="BK31" s="611"/>
      <c r="BL31" s="611"/>
      <c r="BM31" s="597">
        <v>97.3</v>
      </c>
      <c r="BN31" s="647"/>
      <c r="BO31" s="647"/>
      <c r="BP31" s="647"/>
      <c r="BQ31" s="648"/>
      <c r="BR31" s="646">
        <v>99.2</v>
      </c>
      <c r="BS31" s="611"/>
      <c r="BT31" s="611"/>
      <c r="BU31" s="611"/>
      <c r="BV31" s="611"/>
      <c r="BW31" s="611"/>
      <c r="BX31" s="597">
        <v>96.7</v>
      </c>
      <c r="BY31" s="647"/>
      <c r="BZ31" s="647"/>
      <c r="CA31" s="647"/>
      <c r="CB31" s="648"/>
      <c r="CD31" s="654"/>
      <c r="CE31" s="655"/>
      <c r="CF31" s="605" t="s">
        <v>295</v>
      </c>
      <c r="CG31" s="606"/>
      <c r="CH31" s="606"/>
      <c r="CI31" s="606"/>
      <c r="CJ31" s="606"/>
      <c r="CK31" s="606"/>
      <c r="CL31" s="606"/>
      <c r="CM31" s="606"/>
      <c r="CN31" s="606"/>
      <c r="CO31" s="606"/>
      <c r="CP31" s="606"/>
      <c r="CQ31" s="607"/>
      <c r="CR31" s="591">
        <v>170675</v>
      </c>
      <c r="CS31" s="611"/>
      <c r="CT31" s="611"/>
      <c r="CU31" s="611"/>
      <c r="CV31" s="611"/>
      <c r="CW31" s="611"/>
      <c r="CX31" s="611"/>
      <c r="CY31" s="612"/>
      <c r="CZ31" s="625">
        <v>1.8</v>
      </c>
      <c r="DA31" s="626"/>
      <c r="DB31" s="626"/>
      <c r="DC31" s="627"/>
      <c r="DD31" s="600">
        <v>168661</v>
      </c>
      <c r="DE31" s="611"/>
      <c r="DF31" s="611"/>
      <c r="DG31" s="611"/>
      <c r="DH31" s="611"/>
      <c r="DI31" s="611"/>
      <c r="DJ31" s="611"/>
      <c r="DK31" s="612"/>
      <c r="DL31" s="600">
        <v>168661</v>
      </c>
      <c r="DM31" s="611"/>
      <c r="DN31" s="611"/>
      <c r="DO31" s="611"/>
      <c r="DP31" s="611"/>
      <c r="DQ31" s="611"/>
      <c r="DR31" s="611"/>
      <c r="DS31" s="611"/>
      <c r="DT31" s="611"/>
      <c r="DU31" s="611"/>
      <c r="DV31" s="612"/>
      <c r="DW31" s="596">
        <v>2.9</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264164</v>
      </c>
      <c r="S32" s="592"/>
      <c r="T32" s="592"/>
      <c r="U32" s="592"/>
      <c r="V32" s="592"/>
      <c r="W32" s="592"/>
      <c r="X32" s="592"/>
      <c r="Y32" s="593"/>
      <c r="Z32" s="594">
        <v>2.6</v>
      </c>
      <c r="AA32" s="594"/>
      <c r="AB32" s="594"/>
      <c r="AC32" s="594"/>
      <c r="AD32" s="595" t="s">
        <v>113</v>
      </c>
      <c r="AE32" s="595"/>
      <c r="AF32" s="595"/>
      <c r="AG32" s="595"/>
      <c r="AH32" s="595"/>
      <c r="AI32" s="595"/>
      <c r="AJ32" s="595"/>
      <c r="AK32" s="595"/>
      <c r="AL32" s="596" t="s">
        <v>113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95.6</v>
      </c>
      <c r="BN32" s="659"/>
      <c r="BO32" s="659"/>
      <c r="BP32" s="659"/>
      <c r="BQ32" s="661"/>
      <c r="BR32" s="658">
        <v>98.8</v>
      </c>
      <c r="BS32" s="659"/>
      <c r="BT32" s="659"/>
      <c r="BU32" s="659"/>
      <c r="BV32" s="659"/>
      <c r="BW32" s="659"/>
      <c r="BX32" s="660">
        <v>94.7</v>
      </c>
      <c r="BY32" s="659"/>
      <c r="BZ32" s="659"/>
      <c r="CA32" s="659"/>
      <c r="CB32" s="661"/>
      <c r="CD32" s="656"/>
      <c r="CE32" s="657"/>
      <c r="CF32" s="605" t="s">
        <v>298</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903200</v>
      </c>
      <c r="S33" s="592"/>
      <c r="T33" s="592"/>
      <c r="U33" s="592"/>
      <c r="V33" s="592"/>
      <c r="W33" s="592"/>
      <c r="X33" s="592"/>
      <c r="Y33" s="593"/>
      <c r="Z33" s="594">
        <v>8.8000000000000007</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3592178</v>
      </c>
      <c r="CS33" s="611"/>
      <c r="CT33" s="611"/>
      <c r="CU33" s="611"/>
      <c r="CV33" s="611"/>
      <c r="CW33" s="611"/>
      <c r="CX33" s="611"/>
      <c r="CY33" s="612"/>
      <c r="CZ33" s="625">
        <v>38.200000000000003</v>
      </c>
      <c r="DA33" s="626"/>
      <c r="DB33" s="626"/>
      <c r="DC33" s="627"/>
      <c r="DD33" s="600">
        <v>3011985</v>
      </c>
      <c r="DE33" s="611"/>
      <c r="DF33" s="611"/>
      <c r="DG33" s="611"/>
      <c r="DH33" s="611"/>
      <c r="DI33" s="611"/>
      <c r="DJ33" s="611"/>
      <c r="DK33" s="612"/>
      <c r="DL33" s="600">
        <v>1977901</v>
      </c>
      <c r="DM33" s="611"/>
      <c r="DN33" s="611"/>
      <c r="DO33" s="611"/>
      <c r="DP33" s="611"/>
      <c r="DQ33" s="611"/>
      <c r="DR33" s="611"/>
      <c r="DS33" s="611"/>
      <c r="DT33" s="611"/>
      <c r="DU33" s="611"/>
      <c r="DV33" s="612"/>
      <c r="DW33" s="596">
        <v>34.1</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1196060</v>
      </c>
      <c r="CS34" s="592"/>
      <c r="CT34" s="592"/>
      <c r="CU34" s="592"/>
      <c r="CV34" s="592"/>
      <c r="CW34" s="592"/>
      <c r="CX34" s="592"/>
      <c r="CY34" s="593"/>
      <c r="CZ34" s="625">
        <v>12.7</v>
      </c>
      <c r="DA34" s="626"/>
      <c r="DB34" s="626"/>
      <c r="DC34" s="627"/>
      <c r="DD34" s="600">
        <v>930554</v>
      </c>
      <c r="DE34" s="592"/>
      <c r="DF34" s="592"/>
      <c r="DG34" s="592"/>
      <c r="DH34" s="592"/>
      <c r="DI34" s="592"/>
      <c r="DJ34" s="592"/>
      <c r="DK34" s="593"/>
      <c r="DL34" s="600">
        <v>784921</v>
      </c>
      <c r="DM34" s="592"/>
      <c r="DN34" s="592"/>
      <c r="DO34" s="592"/>
      <c r="DP34" s="592"/>
      <c r="DQ34" s="592"/>
      <c r="DR34" s="592"/>
      <c r="DS34" s="592"/>
      <c r="DT34" s="592"/>
      <c r="DU34" s="592"/>
      <c r="DV34" s="593"/>
      <c r="DW34" s="596">
        <v>13.5</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334300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1004435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48422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8640</v>
      </c>
      <c r="CS35" s="611"/>
      <c r="CT35" s="611"/>
      <c r="CU35" s="611"/>
      <c r="CV35" s="611"/>
      <c r="CW35" s="611"/>
      <c r="CX35" s="611"/>
      <c r="CY35" s="612"/>
      <c r="CZ35" s="625">
        <v>0.1</v>
      </c>
      <c r="DA35" s="626"/>
      <c r="DB35" s="626"/>
      <c r="DC35" s="627"/>
      <c r="DD35" s="600">
        <v>7864</v>
      </c>
      <c r="DE35" s="611"/>
      <c r="DF35" s="611"/>
      <c r="DG35" s="611"/>
      <c r="DH35" s="611"/>
      <c r="DI35" s="611"/>
      <c r="DJ35" s="611"/>
      <c r="DK35" s="612"/>
      <c r="DL35" s="600">
        <v>7864</v>
      </c>
      <c r="DM35" s="611"/>
      <c r="DN35" s="611"/>
      <c r="DO35" s="611"/>
      <c r="DP35" s="611"/>
      <c r="DQ35" s="611"/>
      <c r="DR35" s="611"/>
      <c r="DS35" s="611"/>
      <c r="DT35" s="611"/>
      <c r="DU35" s="611"/>
      <c r="DV35" s="612"/>
      <c r="DW35" s="596">
        <v>0.1</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10219899</v>
      </c>
      <c r="S36" s="664"/>
      <c r="T36" s="664"/>
      <c r="U36" s="664"/>
      <c r="V36" s="664"/>
      <c r="W36" s="664"/>
      <c r="X36" s="664"/>
      <c r="Y36" s="665"/>
      <c r="Z36" s="666">
        <v>100</v>
      </c>
      <c r="AA36" s="666"/>
      <c r="AB36" s="666"/>
      <c r="AC36" s="666"/>
      <c r="AD36" s="667">
        <v>5459244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451000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40495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827419</v>
      </c>
      <c r="CS36" s="592"/>
      <c r="CT36" s="592"/>
      <c r="CU36" s="592"/>
      <c r="CV36" s="592"/>
      <c r="CW36" s="592"/>
      <c r="CX36" s="592"/>
      <c r="CY36" s="593"/>
      <c r="CZ36" s="625">
        <v>8.8000000000000007</v>
      </c>
      <c r="DA36" s="626"/>
      <c r="DB36" s="626"/>
      <c r="DC36" s="627"/>
      <c r="DD36" s="600">
        <v>650887</v>
      </c>
      <c r="DE36" s="592"/>
      <c r="DF36" s="592"/>
      <c r="DG36" s="592"/>
      <c r="DH36" s="592"/>
      <c r="DI36" s="592"/>
      <c r="DJ36" s="592"/>
      <c r="DK36" s="593"/>
      <c r="DL36" s="600">
        <v>591936</v>
      </c>
      <c r="DM36" s="592"/>
      <c r="DN36" s="592"/>
      <c r="DO36" s="592"/>
      <c r="DP36" s="592"/>
      <c r="DQ36" s="592"/>
      <c r="DR36" s="592"/>
      <c r="DS36" s="592"/>
      <c r="DT36" s="592"/>
      <c r="DU36" s="592"/>
      <c r="DV36" s="593"/>
      <c r="DW36" s="596">
        <v>10.199999999999999</v>
      </c>
      <c r="DX36" s="623"/>
      <c r="DY36" s="623"/>
      <c r="DZ36" s="623"/>
      <c r="EA36" s="623"/>
      <c r="EB36" s="623"/>
      <c r="EC36" s="624"/>
    </row>
    <row r="37" spans="2:133" ht="11.25" customHeight="1">
      <c r="AQ37" s="670" t="s">
        <v>313</v>
      </c>
      <c r="AR37" s="671"/>
      <c r="AS37" s="671"/>
      <c r="AT37" s="671"/>
      <c r="AU37" s="671"/>
      <c r="AV37" s="671"/>
      <c r="AW37" s="671"/>
      <c r="AX37" s="671"/>
      <c r="AY37" s="672"/>
      <c r="AZ37" s="591">
        <v>61998</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2585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318987</v>
      </c>
      <c r="CS37" s="611"/>
      <c r="CT37" s="611"/>
      <c r="CU37" s="611"/>
      <c r="CV37" s="611"/>
      <c r="CW37" s="611"/>
      <c r="CX37" s="611"/>
      <c r="CY37" s="612"/>
      <c r="CZ37" s="625">
        <v>3.4</v>
      </c>
      <c r="DA37" s="626"/>
      <c r="DB37" s="626"/>
      <c r="DC37" s="627"/>
      <c r="DD37" s="600">
        <v>313626</v>
      </c>
      <c r="DE37" s="611"/>
      <c r="DF37" s="611"/>
      <c r="DG37" s="611"/>
      <c r="DH37" s="611"/>
      <c r="DI37" s="611"/>
      <c r="DJ37" s="611"/>
      <c r="DK37" s="612"/>
      <c r="DL37" s="600">
        <v>310656</v>
      </c>
      <c r="DM37" s="611"/>
      <c r="DN37" s="611"/>
      <c r="DO37" s="611"/>
      <c r="DP37" s="611"/>
      <c r="DQ37" s="611"/>
      <c r="DR37" s="611"/>
      <c r="DS37" s="611"/>
      <c r="DT37" s="611"/>
      <c r="DU37" s="611"/>
      <c r="DV37" s="612"/>
      <c r="DW37" s="596">
        <v>5.4</v>
      </c>
      <c r="DX37" s="623"/>
      <c r="DY37" s="623"/>
      <c r="DZ37" s="623"/>
      <c r="EA37" s="623"/>
      <c r="EB37" s="623"/>
      <c r="EC37" s="624"/>
    </row>
    <row r="38" spans="2:133" ht="11.25" customHeight="1">
      <c r="AQ38" s="670" t="s">
        <v>316</v>
      </c>
      <c r="AR38" s="671"/>
      <c r="AS38" s="671"/>
      <c r="AT38" s="671"/>
      <c r="AU38" s="671"/>
      <c r="AV38" s="671"/>
      <c r="AW38" s="671"/>
      <c r="AX38" s="671"/>
      <c r="AY38" s="672"/>
      <c r="AZ38" s="591">
        <v>5800</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5991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940847</v>
      </c>
      <c r="CS38" s="592"/>
      <c r="CT38" s="592"/>
      <c r="CU38" s="592"/>
      <c r="CV38" s="592"/>
      <c r="CW38" s="592"/>
      <c r="CX38" s="592"/>
      <c r="CY38" s="593"/>
      <c r="CZ38" s="625">
        <v>10</v>
      </c>
      <c r="DA38" s="626"/>
      <c r="DB38" s="626"/>
      <c r="DC38" s="627"/>
      <c r="DD38" s="600">
        <v>866756</v>
      </c>
      <c r="DE38" s="592"/>
      <c r="DF38" s="592"/>
      <c r="DG38" s="592"/>
      <c r="DH38" s="592"/>
      <c r="DI38" s="592"/>
      <c r="DJ38" s="592"/>
      <c r="DK38" s="593"/>
      <c r="DL38" s="600">
        <v>593180</v>
      </c>
      <c r="DM38" s="592"/>
      <c r="DN38" s="592"/>
      <c r="DO38" s="592"/>
      <c r="DP38" s="592"/>
      <c r="DQ38" s="592"/>
      <c r="DR38" s="592"/>
      <c r="DS38" s="592"/>
      <c r="DT38" s="592"/>
      <c r="DU38" s="592"/>
      <c r="DV38" s="593"/>
      <c r="DW38" s="596">
        <v>10.199999999999999</v>
      </c>
      <c r="DX38" s="623"/>
      <c r="DY38" s="623"/>
      <c r="DZ38" s="623"/>
      <c r="EA38" s="623"/>
      <c r="EB38" s="623"/>
      <c r="EC38" s="624"/>
    </row>
    <row r="39" spans="2:133" ht="11.25" customHeight="1">
      <c r="AQ39" s="670" t="s">
        <v>319</v>
      </c>
      <c r="AR39" s="671"/>
      <c r="AS39" s="671"/>
      <c r="AT39" s="671"/>
      <c r="AU39" s="671"/>
      <c r="AV39" s="671"/>
      <c r="AW39" s="671"/>
      <c r="AX39" s="671"/>
      <c r="AY39" s="672"/>
      <c r="AZ39" s="591">
        <v>1590</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108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619212</v>
      </c>
      <c r="CS39" s="611"/>
      <c r="CT39" s="611"/>
      <c r="CU39" s="611"/>
      <c r="CV39" s="611"/>
      <c r="CW39" s="611"/>
      <c r="CX39" s="611"/>
      <c r="CY39" s="612"/>
      <c r="CZ39" s="625">
        <v>6.6</v>
      </c>
      <c r="DA39" s="626"/>
      <c r="DB39" s="626"/>
      <c r="DC39" s="627"/>
      <c r="DD39" s="600">
        <v>555924</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112290</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97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323</v>
      </c>
      <c r="CS40" s="592"/>
      <c r="CT40" s="592"/>
      <c r="CU40" s="592"/>
      <c r="CV40" s="592"/>
      <c r="CW40" s="592"/>
      <c r="CX40" s="592"/>
      <c r="CY40" s="593"/>
      <c r="CZ40" s="625" t="s">
        <v>323</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371757</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211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2394353</v>
      </c>
      <c r="CS42" s="592"/>
      <c r="CT42" s="592"/>
      <c r="CU42" s="592"/>
      <c r="CV42" s="592"/>
      <c r="CW42" s="592"/>
      <c r="CX42" s="592"/>
      <c r="CY42" s="593"/>
      <c r="CZ42" s="625">
        <v>25.4</v>
      </c>
      <c r="DA42" s="674"/>
      <c r="DB42" s="674"/>
      <c r="DC42" s="675"/>
      <c r="DD42" s="600">
        <v>830835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44244</v>
      </c>
      <c r="CS43" s="611"/>
      <c r="CT43" s="611"/>
      <c r="CU43" s="611"/>
      <c r="CV43" s="611"/>
      <c r="CW43" s="611"/>
      <c r="CX43" s="611"/>
      <c r="CY43" s="612"/>
      <c r="CZ43" s="625">
        <v>0.5</v>
      </c>
      <c r="DA43" s="626"/>
      <c r="DB43" s="626"/>
      <c r="DC43" s="627"/>
      <c r="DD43" s="600">
        <v>44244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1628336</v>
      </c>
      <c r="CS44" s="592"/>
      <c r="CT44" s="592"/>
      <c r="CU44" s="592"/>
      <c r="CV44" s="592"/>
      <c r="CW44" s="592"/>
      <c r="CX44" s="592"/>
      <c r="CY44" s="593"/>
      <c r="CZ44" s="625">
        <v>17.3</v>
      </c>
      <c r="DA44" s="674"/>
      <c r="DB44" s="674"/>
      <c r="DC44" s="675"/>
      <c r="DD44" s="600">
        <v>660465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440661</v>
      </c>
      <c r="CS45" s="611"/>
      <c r="CT45" s="611"/>
      <c r="CU45" s="611"/>
      <c r="CV45" s="611"/>
      <c r="CW45" s="611"/>
      <c r="CX45" s="611"/>
      <c r="CY45" s="612"/>
      <c r="CZ45" s="625">
        <v>4.7</v>
      </c>
      <c r="DA45" s="626"/>
      <c r="DB45" s="626"/>
      <c r="DC45" s="627"/>
      <c r="DD45" s="600">
        <v>28057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1163655</v>
      </c>
      <c r="CS46" s="592"/>
      <c r="CT46" s="592"/>
      <c r="CU46" s="592"/>
      <c r="CV46" s="592"/>
      <c r="CW46" s="592"/>
      <c r="CX46" s="592"/>
      <c r="CY46" s="593"/>
      <c r="CZ46" s="625">
        <v>12.4</v>
      </c>
      <c r="DA46" s="674"/>
      <c r="DB46" s="674"/>
      <c r="DC46" s="675"/>
      <c r="DD46" s="600">
        <v>609511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766017</v>
      </c>
      <c r="CS47" s="611"/>
      <c r="CT47" s="611"/>
      <c r="CU47" s="611"/>
      <c r="CV47" s="611"/>
      <c r="CW47" s="611"/>
      <c r="CX47" s="611"/>
      <c r="CY47" s="612"/>
      <c r="CZ47" s="625">
        <v>8.1</v>
      </c>
      <c r="DA47" s="626"/>
      <c r="DB47" s="626"/>
      <c r="DC47" s="627"/>
      <c r="DD47" s="600">
        <v>170370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9411149</v>
      </c>
      <c r="CS49" s="659"/>
      <c r="CT49" s="659"/>
      <c r="CU49" s="659"/>
      <c r="CV49" s="659"/>
      <c r="CW49" s="659"/>
      <c r="CX49" s="659"/>
      <c r="CY49" s="686"/>
      <c r="CZ49" s="687">
        <v>100</v>
      </c>
      <c r="DA49" s="688"/>
      <c r="DB49" s="688"/>
      <c r="DC49" s="689"/>
      <c r="DD49" s="690">
        <v>6555883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F4" zoomScale="70" zoomScaleNormal="25" zoomScaleSheetLayoutView="70" workbookViewId="0">
      <selection activeCell="CW102" sqref="CW102:DA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10220</v>
      </c>
      <c r="R7" s="721"/>
      <c r="S7" s="721"/>
      <c r="T7" s="721"/>
      <c r="U7" s="721"/>
      <c r="V7" s="721">
        <v>9411</v>
      </c>
      <c r="W7" s="721"/>
      <c r="X7" s="721"/>
      <c r="Y7" s="721"/>
      <c r="Z7" s="721"/>
      <c r="AA7" s="721">
        <v>809</v>
      </c>
      <c r="AB7" s="721"/>
      <c r="AC7" s="721"/>
      <c r="AD7" s="721"/>
      <c r="AE7" s="722"/>
      <c r="AF7" s="723">
        <v>653</v>
      </c>
      <c r="AG7" s="724"/>
      <c r="AH7" s="724"/>
      <c r="AI7" s="724"/>
      <c r="AJ7" s="725"/>
      <c r="AK7" s="761">
        <v>0</v>
      </c>
      <c r="AL7" s="762"/>
      <c r="AM7" s="762"/>
      <c r="AN7" s="762"/>
      <c r="AO7" s="762"/>
      <c r="AP7" s="762">
        <v>12537</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535</v>
      </c>
      <c r="BT7" s="766"/>
      <c r="BU7" s="766"/>
      <c r="BV7" s="766"/>
      <c r="BW7" s="766"/>
      <c r="BX7" s="766"/>
      <c r="BY7" s="766"/>
      <c r="BZ7" s="766"/>
      <c r="CA7" s="766"/>
      <c r="CB7" s="766"/>
      <c r="CC7" s="766"/>
      <c r="CD7" s="766"/>
      <c r="CE7" s="766"/>
      <c r="CF7" s="766"/>
      <c r="CG7" s="767"/>
      <c r="CH7" s="757">
        <v>-5</v>
      </c>
      <c r="CI7" s="758"/>
      <c r="CJ7" s="758"/>
      <c r="CK7" s="758"/>
      <c r="CL7" s="759"/>
      <c r="CM7" s="757">
        <v>11</v>
      </c>
      <c r="CN7" s="758"/>
      <c r="CO7" s="758"/>
      <c r="CP7" s="758"/>
      <c r="CQ7" s="759"/>
      <c r="CR7" s="757">
        <v>10</v>
      </c>
      <c r="CS7" s="758"/>
      <c r="CT7" s="758"/>
      <c r="CU7" s="758"/>
      <c r="CV7" s="759"/>
      <c r="CW7" s="760" t="s">
        <v>548</v>
      </c>
      <c r="CX7" s="758"/>
      <c r="CY7" s="758"/>
      <c r="CZ7" s="758"/>
      <c r="DA7" s="759"/>
      <c r="DB7" s="760" t="s">
        <v>548</v>
      </c>
      <c r="DC7" s="758"/>
      <c r="DD7" s="758"/>
      <c r="DE7" s="758"/>
      <c r="DF7" s="759"/>
      <c r="DG7" s="760" t="s">
        <v>548</v>
      </c>
      <c r="DH7" s="758"/>
      <c r="DI7" s="758"/>
      <c r="DJ7" s="758"/>
      <c r="DK7" s="759"/>
      <c r="DL7" s="760" t="s">
        <v>548</v>
      </c>
      <c r="DM7" s="758"/>
      <c r="DN7" s="758"/>
      <c r="DO7" s="758"/>
      <c r="DP7" s="759"/>
      <c r="DQ7" s="760" t="s">
        <v>548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8"/>
      <c r="CI8" s="769"/>
      <c r="CJ8" s="769"/>
      <c r="CK8" s="769"/>
      <c r="CL8" s="770"/>
      <c r="CM8" s="768"/>
      <c r="CN8" s="769"/>
      <c r="CO8" s="769"/>
      <c r="CP8" s="769"/>
      <c r="CQ8" s="770"/>
      <c r="CR8" s="768"/>
      <c r="CS8" s="769"/>
      <c r="CT8" s="769"/>
      <c r="CU8" s="769"/>
      <c r="CV8" s="770"/>
      <c r="CW8" s="768"/>
      <c r="CX8" s="769"/>
      <c r="CY8" s="769"/>
      <c r="CZ8" s="769"/>
      <c r="DA8" s="770"/>
      <c r="DB8" s="768"/>
      <c r="DC8" s="769"/>
      <c r="DD8" s="769"/>
      <c r="DE8" s="769"/>
      <c r="DF8" s="770"/>
      <c r="DG8" s="768"/>
      <c r="DH8" s="769"/>
      <c r="DI8" s="769"/>
      <c r="DJ8" s="769"/>
      <c r="DK8" s="770"/>
      <c r="DL8" s="768"/>
      <c r="DM8" s="769"/>
      <c r="DN8" s="769"/>
      <c r="DO8" s="769"/>
      <c r="DP8" s="770"/>
      <c r="DQ8" s="768"/>
      <c r="DR8" s="769"/>
      <c r="DS8" s="769"/>
      <c r="DT8" s="769"/>
      <c r="DU8" s="770"/>
      <c r="DV8" s="771"/>
      <c r="DW8" s="772"/>
      <c r="DX8" s="772"/>
      <c r="DY8" s="772"/>
      <c r="DZ8" s="773"/>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8"/>
      <c r="CI9" s="769"/>
      <c r="CJ9" s="769"/>
      <c r="CK9" s="769"/>
      <c r="CL9" s="770"/>
      <c r="CM9" s="768"/>
      <c r="CN9" s="769"/>
      <c r="CO9" s="769"/>
      <c r="CP9" s="769"/>
      <c r="CQ9" s="770"/>
      <c r="CR9" s="768"/>
      <c r="CS9" s="769"/>
      <c r="CT9" s="769"/>
      <c r="CU9" s="769"/>
      <c r="CV9" s="770"/>
      <c r="CW9" s="768"/>
      <c r="CX9" s="769"/>
      <c r="CY9" s="769"/>
      <c r="CZ9" s="769"/>
      <c r="DA9" s="770"/>
      <c r="DB9" s="768"/>
      <c r="DC9" s="769"/>
      <c r="DD9" s="769"/>
      <c r="DE9" s="769"/>
      <c r="DF9" s="770"/>
      <c r="DG9" s="768"/>
      <c r="DH9" s="769"/>
      <c r="DI9" s="769"/>
      <c r="DJ9" s="769"/>
      <c r="DK9" s="770"/>
      <c r="DL9" s="768"/>
      <c r="DM9" s="769"/>
      <c r="DN9" s="769"/>
      <c r="DO9" s="769"/>
      <c r="DP9" s="770"/>
      <c r="DQ9" s="768"/>
      <c r="DR9" s="769"/>
      <c r="DS9" s="769"/>
      <c r="DT9" s="769"/>
      <c r="DU9" s="770"/>
      <c r="DV9" s="771"/>
      <c r="DW9" s="772"/>
      <c r="DX9" s="772"/>
      <c r="DY9" s="772"/>
      <c r="DZ9" s="773"/>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8"/>
      <c r="CI10" s="769"/>
      <c r="CJ10" s="769"/>
      <c r="CK10" s="769"/>
      <c r="CL10" s="770"/>
      <c r="CM10" s="768"/>
      <c r="CN10" s="769"/>
      <c r="CO10" s="769"/>
      <c r="CP10" s="769"/>
      <c r="CQ10" s="770"/>
      <c r="CR10" s="768"/>
      <c r="CS10" s="769"/>
      <c r="CT10" s="769"/>
      <c r="CU10" s="769"/>
      <c r="CV10" s="770"/>
      <c r="CW10" s="768"/>
      <c r="CX10" s="769"/>
      <c r="CY10" s="769"/>
      <c r="CZ10" s="769"/>
      <c r="DA10" s="770"/>
      <c r="DB10" s="768"/>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8"/>
      <c r="CI11" s="769"/>
      <c r="CJ11" s="769"/>
      <c r="CK11" s="769"/>
      <c r="CL11" s="770"/>
      <c r="CM11" s="768"/>
      <c r="CN11" s="769"/>
      <c r="CO11" s="769"/>
      <c r="CP11" s="769"/>
      <c r="CQ11" s="770"/>
      <c r="CR11" s="768"/>
      <c r="CS11" s="769"/>
      <c r="CT11" s="769"/>
      <c r="CU11" s="769"/>
      <c r="CV11" s="770"/>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8"/>
      <c r="CI12" s="769"/>
      <c r="CJ12" s="769"/>
      <c r="CK12" s="769"/>
      <c r="CL12" s="770"/>
      <c r="CM12" s="768"/>
      <c r="CN12" s="769"/>
      <c r="CO12" s="769"/>
      <c r="CP12" s="769"/>
      <c r="CQ12" s="770"/>
      <c r="CR12" s="768"/>
      <c r="CS12" s="769"/>
      <c r="CT12" s="769"/>
      <c r="CU12" s="769"/>
      <c r="CV12" s="770"/>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4"/>
      <c r="R22" s="775"/>
      <c r="S22" s="775"/>
      <c r="T22" s="775"/>
      <c r="U22" s="775"/>
      <c r="V22" s="775"/>
      <c r="W22" s="775"/>
      <c r="X22" s="775"/>
      <c r="Y22" s="775"/>
      <c r="Z22" s="775"/>
      <c r="AA22" s="775"/>
      <c r="AB22" s="775"/>
      <c r="AC22" s="775"/>
      <c r="AD22" s="775"/>
      <c r="AE22" s="776"/>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365</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05"/>
    </row>
    <row r="23" spans="1:131" s="206" customFormat="1" ht="26.25" customHeight="1" thickBot="1">
      <c r="A23" s="215" t="s">
        <v>366</v>
      </c>
      <c r="B23" s="777" t="s">
        <v>367</v>
      </c>
      <c r="C23" s="778"/>
      <c r="D23" s="778"/>
      <c r="E23" s="778"/>
      <c r="F23" s="778"/>
      <c r="G23" s="778"/>
      <c r="H23" s="778"/>
      <c r="I23" s="778"/>
      <c r="J23" s="778"/>
      <c r="K23" s="778"/>
      <c r="L23" s="778"/>
      <c r="M23" s="778"/>
      <c r="N23" s="778"/>
      <c r="O23" s="778"/>
      <c r="P23" s="779"/>
      <c r="Q23" s="780">
        <v>10220</v>
      </c>
      <c r="R23" s="781"/>
      <c r="S23" s="781"/>
      <c r="T23" s="781"/>
      <c r="U23" s="781"/>
      <c r="V23" s="781">
        <v>9411</v>
      </c>
      <c r="W23" s="781"/>
      <c r="X23" s="781"/>
      <c r="Y23" s="781"/>
      <c r="Z23" s="781"/>
      <c r="AA23" s="781">
        <v>809</v>
      </c>
      <c r="AB23" s="781"/>
      <c r="AC23" s="781"/>
      <c r="AD23" s="781"/>
      <c r="AE23" s="782"/>
      <c r="AF23" s="783">
        <v>653</v>
      </c>
      <c r="AG23" s="781"/>
      <c r="AH23" s="781"/>
      <c r="AI23" s="781"/>
      <c r="AJ23" s="784"/>
      <c r="AK23" s="785"/>
      <c r="AL23" s="786"/>
      <c r="AM23" s="786"/>
      <c r="AN23" s="786"/>
      <c r="AO23" s="786"/>
      <c r="AP23" s="781">
        <v>12537</v>
      </c>
      <c r="AQ23" s="781"/>
      <c r="AR23" s="781"/>
      <c r="AS23" s="781"/>
      <c r="AT23" s="781"/>
      <c r="AU23" s="787"/>
      <c r="AV23" s="787"/>
      <c r="AW23" s="787"/>
      <c r="AX23" s="787"/>
      <c r="AY23" s="788"/>
      <c r="AZ23" s="796" t="s">
        <v>113</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05"/>
    </row>
    <row r="24" spans="1:131" s="206" customFormat="1" ht="26.25" customHeight="1">
      <c r="A24" s="795" t="s">
        <v>368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9" t="s">
        <v>373</v>
      </c>
      <c r="AG26" s="800"/>
      <c r="AH26" s="800"/>
      <c r="AI26" s="800"/>
      <c r="AJ26" s="801"/>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10">
        <v>2103</v>
      </c>
      <c r="R28" s="811"/>
      <c r="S28" s="811"/>
      <c r="T28" s="811"/>
      <c r="U28" s="811"/>
      <c r="V28" s="811">
        <v>2055</v>
      </c>
      <c r="W28" s="811"/>
      <c r="X28" s="811"/>
      <c r="Y28" s="811"/>
      <c r="Z28" s="811"/>
      <c r="AA28" s="811">
        <v>48</v>
      </c>
      <c r="AB28" s="811"/>
      <c r="AC28" s="811"/>
      <c r="AD28" s="811"/>
      <c r="AE28" s="812"/>
      <c r="AF28" s="813">
        <v>48</v>
      </c>
      <c r="AG28" s="811"/>
      <c r="AH28" s="811"/>
      <c r="AI28" s="811"/>
      <c r="AJ28" s="814"/>
      <c r="AK28" s="815">
        <v>96</v>
      </c>
      <c r="AL28" s="805"/>
      <c r="AM28" s="805"/>
      <c r="AN28" s="805"/>
      <c r="AO28" s="805"/>
      <c r="AP28" s="805" t="s">
        <v>480</v>
      </c>
      <c r="AQ28" s="805"/>
      <c r="AR28" s="805"/>
      <c r="AS28" s="805"/>
      <c r="AT28" s="805"/>
      <c r="AU28" s="805" t="s">
        <v>480</v>
      </c>
      <c r="AV28" s="805"/>
      <c r="AW28" s="805"/>
      <c r="AX28" s="805"/>
      <c r="AY28" s="805"/>
      <c r="AZ28" s="806" t="s">
        <v>547</v>
      </c>
      <c r="BA28" s="807"/>
      <c r="BB28" s="807"/>
      <c r="BC28" s="807"/>
      <c r="BD28" s="807"/>
      <c r="BE28" s="808"/>
      <c r="BF28" s="808"/>
      <c r="BG28" s="808"/>
      <c r="BH28" s="808"/>
      <c r="BI28" s="809"/>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279</v>
      </c>
      <c r="R29" s="745"/>
      <c r="S29" s="745"/>
      <c r="T29" s="745"/>
      <c r="U29" s="745"/>
      <c r="V29" s="745">
        <v>274</v>
      </c>
      <c r="W29" s="745"/>
      <c r="X29" s="745"/>
      <c r="Y29" s="745"/>
      <c r="Z29" s="745"/>
      <c r="AA29" s="745">
        <v>5</v>
      </c>
      <c r="AB29" s="745"/>
      <c r="AC29" s="745"/>
      <c r="AD29" s="745"/>
      <c r="AE29" s="746"/>
      <c r="AF29" s="747">
        <v>5</v>
      </c>
      <c r="AG29" s="748"/>
      <c r="AH29" s="748"/>
      <c r="AI29" s="748"/>
      <c r="AJ29" s="749"/>
      <c r="AK29" s="818">
        <v>167</v>
      </c>
      <c r="AL29" s="819"/>
      <c r="AM29" s="819"/>
      <c r="AN29" s="819"/>
      <c r="AO29" s="819"/>
      <c r="AP29" s="819" t="s">
        <v>480</v>
      </c>
      <c r="AQ29" s="819"/>
      <c r="AR29" s="819"/>
      <c r="AS29" s="819"/>
      <c r="AT29" s="819"/>
      <c r="AU29" s="819" t="s">
        <v>480</v>
      </c>
      <c r="AV29" s="819"/>
      <c r="AW29" s="819"/>
      <c r="AX29" s="819"/>
      <c r="AY29" s="819"/>
      <c r="AZ29" s="820" t="s">
        <v>547</v>
      </c>
      <c r="BA29" s="821"/>
      <c r="BB29" s="821"/>
      <c r="BC29" s="821"/>
      <c r="BD29" s="821"/>
      <c r="BE29" s="816"/>
      <c r="BF29" s="816"/>
      <c r="BG29" s="816"/>
      <c r="BH29" s="816"/>
      <c r="BI29" s="817"/>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1461</v>
      </c>
      <c r="R30" s="745"/>
      <c r="S30" s="745"/>
      <c r="T30" s="745"/>
      <c r="U30" s="745"/>
      <c r="V30" s="745">
        <v>1426</v>
      </c>
      <c r="W30" s="745"/>
      <c r="X30" s="745"/>
      <c r="Y30" s="745"/>
      <c r="Z30" s="745"/>
      <c r="AA30" s="745">
        <v>35</v>
      </c>
      <c r="AB30" s="745"/>
      <c r="AC30" s="745"/>
      <c r="AD30" s="745"/>
      <c r="AE30" s="746"/>
      <c r="AF30" s="747">
        <v>35</v>
      </c>
      <c r="AG30" s="748"/>
      <c r="AH30" s="748"/>
      <c r="AI30" s="748"/>
      <c r="AJ30" s="749"/>
      <c r="AK30" s="818">
        <v>187</v>
      </c>
      <c r="AL30" s="819"/>
      <c r="AM30" s="819"/>
      <c r="AN30" s="819"/>
      <c r="AO30" s="819"/>
      <c r="AP30" s="819" t="s">
        <v>480</v>
      </c>
      <c r="AQ30" s="819"/>
      <c r="AR30" s="819"/>
      <c r="AS30" s="819"/>
      <c r="AT30" s="819"/>
      <c r="AU30" s="819" t="s">
        <v>480</v>
      </c>
      <c r="AV30" s="819"/>
      <c r="AW30" s="819"/>
      <c r="AX30" s="819"/>
      <c r="AY30" s="819"/>
      <c r="AZ30" s="820" t="s">
        <v>547</v>
      </c>
      <c r="BA30" s="821"/>
      <c r="BB30" s="821"/>
      <c r="BC30" s="821"/>
      <c r="BD30" s="821"/>
      <c r="BE30" s="816"/>
      <c r="BF30" s="816"/>
      <c r="BG30" s="816"/>
      <c r="BH30" s="816"/>
      <c r="BI30" s="817"/>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147</v>
      </c>
      <c r="R31" s="745"/>
      <c r="S31" s="745"/>
      <c r="T31" s="745"/>
      <c r="U31" s="745"/>
      <c r="V31" s="745">
        <v>109</v>
      </c>
      <c r="W31" s="745"/>
      <c r="X31" s="745"/>
      <c r="Y31" s="745"/>
      <c r="Z31" s="745"/>
      <c r="AA31" s="745">
        <v>38</v>
      </c>
      <c r="AB31" s="745"/>
      <c r="AC31" s="745"/>
      <c r="AD31" s="745"/>
      <c r="AE31" s="746"/>
      <c r="AF31" s="747">
        <v>273</v>
      </c>
      <c r="AG31" s="748"/>
      <c r="AH31" s="748"/>
      <c r="AI31" s="748"/>
      <c r="AJ31" s="749"/>
      <c r="AK31" s="818" t="s">
        <v>480</v>
      </c>
      <c r="AL31" s="819"/>
      <c r="AM31" s="819"/>
      <c r="AN31" s="819"/>
      <c r="AO31" s="819"/>
      <c r="AP31" s="819">
        <v>291</v>
      </c>
      <c r="AQ31" s="819"/>
      <c r="AR31" s="819"/>
      <c r="AS31" s="819"/>
      <c r="AT31" s="819"/>
      <c r="AU31" s="819">
        <v>4</v>
      </c>
      <c r="AV31" s="819"/>
      <c r="AW31" s="819"/>
      <c r="AX31" s="819"/>
      <c r="AY31" s="819"/>
      <c r="AZ31" s="820" t="s">
        <v>547</v>
      </c>
      <c r="BA31" s="821"/>
      <c r="BB31" s="821"/>
      <c r="BC31" s="821"/>
      <c r="BD31" s="821"/>
      <c r="BE31" s="816" t="s">
        <v>382</v>
      </c>
      <c r="BF31" s="816"/>
      <c r="BG31" s="816"/>
      <c r="BH31" s="816"/>
      <c r="BI31" s="817"/>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295</v>
      </c>
      <c r="R32" s="745"/>
      <c r="S32" s="745"/>
      <c r="T32" s="745"/>
      <c r="U32" s="745"/>
      <c r="V32" s="745">
        <v>292</v>
      </c>
      <c r="W32" s="745"/>
      <c r="X32" s="745"/>
      <c r="Y32" s="745"/>
      <c r="Z32" s="745"/>
      <c r="AA32" s="745">
        <v>3</v>
      </c>
      <c r="AB32" s="745"/>
      <c r="AC32" s="745"/>
      <c r="AD32" s="745"/>
      <c r="AE32" s="746"/>
      <c r="AF32" s="747">
        <v>3</v>
      </c>
      <c r="AG32" s="748"/>
      <c r="AH32" s="748"/>
      <c r="AI32" s="748"/>
      <c r="AJ32" s="749"/>
      <c r="AK32" s="818">
        <v>230</v>
      </c>
      <c r="AL32" s="819"/>
      <c r="AM32" s="819"/>
      <c r="AN32" s="819"/>
      <c r="AO32" s="819"/>
      <c r="AP32" s="819">
        <v>2699</v>
      </c>
      <c r="AQ32" s="819"/>
      <c r="AR32" s="819"/>
      <c r="AS32" s="819"/>
      <c r="AT32" s="819"/>
      <c r="AU32" s="819">
        <v>2340</v>
      </c>
      <c r="AV32" s="819"/>
      <c r="AW32" s="819"/>
      <c r="AX32" s="819"/>
      <c r="AY32" s="819"/>
      <c r="AZ32" s="820" t="s">
        <v>547</v>
      </c>
      <c r="BA32" s="821"/>
      <c r="BB32" s="821"/>
      <c r="BC32" s="821"/>
      <c r="BD32" s="821"/>
      <c r="BE32" s="816" t="s">
        <v>384</v>
      </c>
      <c r="BF32" s="816"/>
      <c r="BG32" s="816"/>
      <c r="BH32" s="816"/>
      <c r="BI32" s="817"/>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535</v>
      </c>
      <c r="R33" s="745"/>
      <c r="S33" s="745"/>
      <c r="T33" s="745"/>
      <c r="U33" s="745"/>
      <c r="V33" s="745">
        <v>521</v>
      </c>
      <c r="W33" s="745"/>
      <c r="X33" s="745"/>
      <c r="Y33" s="745"/>
      <c r="Z33" s="745"/>
      <c r="AA33" s="745">
        <v>13</v>
      </c>
      <c r="AB33" s="745"/>
      <c r="AC33" s="745"/>
      <c r="AD33" s="745"/>
      <c r="AE33" s="746"/>
      <c r="AF33" s="747">
        <v>2</v>
      </c>
      <c r="AG33" s="748"/>
      <c r="AH33" s="748"/>
      <c r="AI33" s="748"/>
      <c r="AJ33" s="749"/>
      <c r="AK33" s="818">
        <v>221</v>
      </c>
      <c r="AL33" s="819"/>
      <c r="AM33" s="819"/>
      <c r="AN33" s="819"/>
      <c r="AO33" s="819"/>
      <c r="AP33" s="819">
        <v>3924</v>
      </c>
      <c r="AQ33" s="819"/>
      <c r="AR33" s="819"/>
      <c r="AS33" s="819"/>
      <c r="AT33" s="819"/>
      <c r="AU33" s="819">
        <v>3445</v>
      </c>
      <c r="AV33" s="819"/>
      <c r="AW33" s="819"/>
      <c r="AX33" s="819"/>
      <c r="AY33" s="819"/>
      <c r="AZ33" s="820" t="s">
        <v>547</v>
      </c>
      <c r="BA33" s="821"/>
      <c r="BB33" s="821"/>
      <c r="BC33" s="821"/>
      <c r="BD33" s="821"/>
      <c r="BE33" s="816" t="s">
        <v>384</v>
      </c>
      <c r="BF33" s="816"/>
      <c r="BG33" s="816"/>
      <c r="BH33" s="816"/>
      <c r="BI33" s="817"/>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116</v>
      </c>
      <c r="R34" s="745"/>
      <c r="S34" s="745"/>
      <c r="T34" s="745"/>
      <c r="U34" s="745"/>
      <c r="V34" s="745">
        <v>107</v>
      </c>
      <c r="W34" s="745"/>
      <c r="X34" s="745"/>
      <c r="Y34" s="745"/>
      <c r="Z34" s="745"/>
      <c r="AA34" s="745">
        <v>9</v>
      </c>
      <c r="AB34" s="745"/>
      <c r="AC34" s="745"/>
      <c r="AD34" s="745"/>
      <c r="AE34" s="746"/>
      <c r="AF34" s="747">
        <v>4</v>
      </c>
      <c r="AG34" s="748"/>
      <c r="AH34" s="748"/>
      <c r="AI34" s="748"/>
      <c r="AJ34" s="749"/>
      <c r="AK34" s="818">
        <v>6</v>
      </c>
      <c r="AL34" s="819"/>
      <c r="AM34" s="819"/>
      <c r="AN34" s="819"/>
      <c r="AO34" s="819"/>
      <c r="AP34" s="819">
        <v>348</v>
      </c>
      <c r="AQ34" s="819"/>
      <c r="AR34" s="819"/>
      <c r="AS34" s="819"/>
      <c r="AT34" s="819"/>
      <c r="AU34" s="819">
        <v>106</v>
      </c>
      <c r="AV34" s="819"/>
      <c r="AW34" s="819"/>
      <c r="AX34" s="819"/>
      <c r="AY34" s="819"/>
      <c r="AZ34" s="820" t="s">
        <v>547</v>
      </c>
      <c r="BA34" s="821"/>
      <c r="BB34" s="821"/>
      <c r="BC34" s="821"/>
      <c r="BD34" s="821"/>
      <c r="BE34" s="816" t="s">
        <v>384</v>
      </c>
      <c r="BF34" s="816"/>
      <c r="BG34" s="816"/>
      <c r="BH34" s="816"/>
      <c r="BI34" s="817"/>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8"/>
      <c r="AL35" s="819"/>
      <c r="AM35" s="819"/>
      <c r="AN35" s="819"/>
      <c r="AO35" s="819"/>
      <c r="AP35" s="819"/>
      <c r="AQ35" s="819"/>
      <c r="AR35" s="819"/>
      <c r="AS35" s="819"/>
      <c r="AT35" s="819"/>
      <c r="AU35" s="819"/>
      <c r="AV35" s="819"/>
      <c r="AW35" s="819"/>
      <c r="AX35" s="819"/>
      <c r="AY35" s="819"/>
      <c r="AZ35" s="821"/>
      <c r="BA35" s="821"/>
      <c r="BB35" s="821"/>
      <c r="BC35" s="821"/>
      <c r="BD35" s="821"/>
      <c r="BE35" s="816"/>
      <c r="BF35" s="816"/>
      <c r="BG35" s="816"/>
      <c r="BH35" s="816"/>
      <c r="BI35" s="817"/>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8"/>
      <c r="AL36" s="819"/>
      <c r="AM36" s="819"/>
      <c r="AN36" s="819"/>
      <c r="AO36" s="819"/>
      <c r="AP36" s="819"/>
      <c r="AQ36" s="819"/>
      <c r="AR36" s="819"/>
      <c r="AS36" s="819"/>
      <c r="AT36" s="819"/>
      <c r="AU36" s="819"/>
      <c r="AV36" s="819"/>
      <c r="AW36" s="819"/>
      <c r="AX36" s="819"/>
      <c r="AY36" s="819"/>
      <c r="AZ36" s="821"/>
      <c r="BA36" s="821"/>
      <c r="BB36" s="821"/>
      <c r="BC36" s="821"/>
      <c r="BD36" s="821"/>
      <c r="BE36" s="816"/>
      <c r="BF36" s="816"/>
      <c r="BG36" s="816"/>
      <c r="BH36" s="816"/>
      <c r="BI36" s="817"/>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8"/>
      <c r="AL37" s="819"/>
      <c r="AM37" s="819"/>
      <c r="AN37" s="819"/>
      <c r="AO37" s="819"/>
      <c r="AP37" s="819"/>
      <c r="AQ37" s="819"/>
      <c r="AR37" s="819"/>
      <c r="AS37" s="819"/>
      <c r="AT37" s="819"/>
      <c r="AU37" s="819"/>
      <c r="AV37" s="819"/>
      <c r="AW37" s="819"/>
      <c r="AX37" s="819"/>
      <c r="AY37" s="819"/>
      <c r="AZ37" s="821"/>
      <c r="BA37" s="821"/>
      <c r="BB37" s="821"/>
      <c r="BC37" s="821"/>
      <c r="BD37" s="821"/>
      <c r="BE37" s="816"/>
      <c r="BF37" s="816"/>
      <c r="BG37" s="816"/>
      <c r="BH37" s="816"/>
      <c r="BI37" s="817"/>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8"/>
      <c r="AL38" s="819"/>
      <c r="AM38" s="819"/>
      <c r="AN38" s="819"/>
      <c r="AO38" s="819"/>
      <c r="AP38" s="819"/>
      <c r="AQ38" s="819"/>
      <c r="AR38" s="819"/>
      <c r="AS38" s="819"/>
      <c r="AT38" s="819"/>
      <c r="AU38" s="819"/>
      <c r="AV38" s="819"/>
      <c r="AW38" s="819"/>
      <c r="AX38" s="819"/>
      <c r="AY38" s="819"/>
      <c r="AZ38" s="821"/>
      <c r="BA38" s="821"/>
      <c r="BB38" s="821"/>
      <c r="BC38" s="821"/>
      <c r="BD38" s="821"/>
      <c r="BE38" s="816"/>
      <c r="BF38" s="816"/>
      <c r="BG38" s="816"/>
      <c r="BH38" s="816"/>
      <c r="BI38" s="817"/>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8"/>
      <c r="AL39" s="819"/>
      <c r="AM39" s="819"/>
      <c r="AN39" s="819"/>
      <c r="AO39" s="819"/>
      <c r="AP39" s="819"/>
      <c r="AQ39" s="819"/>
      <c r="AR39" s="819"/>
      <c r="AS39" s="819"/>
      <c r="AT39" s="819"/>
      <c r="AU39" s="819"/>
      <c r="AV39" s="819"/>
      <c r="AW39" s="819"/>
      <c r="AX39" s="819"/>
      <c r="AY39" s="819"/>
      <c r="AZ39" s="821"/>
      <c r="BA39" s="821"/>
      <c r="BB39" s="821"/>
      <c r="BC39" s="821"/>
      <c r="BD39" s="821"/>
      <c r="BE39" s="816"/>
      <c r="BF39" s="816"/>
      <c r="BG39" s="816"/>
      <c r="BH39" s="816"/>
      <c r="BI39" s="817"/>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8"/>
      <c r="AL40" s="819"/>
      <c r="AM40" s="819"/>
      <c r="AN40" s="819"/>
      <c r="AO40" s="819"/>
      <c r="AP40" s="819"/>
      <c r="AQ40" s="819"/>
      <c r="AR40" s="819"/>
      <c r="AS40" s="819"/>
      <c r="AT40" s="819"/>
      <c r="AU40" s="819"/>
      <c r="AV40" s="819"/>
      <c r="AW40" s="819"/>
      <c r="AX40" s="819"/>
      <c r="AY40" s="819"/>
      <c r="AZ40" s="821"/>
      <c r="BA40" s="821"/>
      <c r="BB40" s="821"/>
      <c r="BC40" s="821"/>
      <c r="BD40" s="821"/>
      <c r="BE40" s="816"/>
      <c r="BF40" s="816"/>
      <c r="BG40" s="816"/>
      <c r="BH40" s="816"/>
      <c r="BI40" s="817"/>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8"/>
      <c r="AL41" s="819"/>
      <c r="AM41" s="819"/>
      <c r="AN41" s="819"/>
      <c r="AO41" s="819"/>
      <c r="AP41" s="819"/>
      <c r="AQ41" s="819"/>
      <c r="AR41" s="819"/>
      <c r="AS41" s="819"/>
      <c r="AT41" s="819"/>
      <c r="AU41" s="819"/>
      <c r="AV41" s="819"/>
      <c r="AW41" s="819"/>
      <c r="AX41" s="819"/>
      <c r="AY41" s="819"/>
      <c r="AZ41" s="821"/>
      <c r="BA41" s="821"/>
      <c r="BB41" s="821"/>
      <c r="BC41" s="821"/>
      <c r="BD41" s="821"/>
      <c r="BE41" s="816"/>
      <c r="BF41" s="816"/>
      <c r="BG41" s="816"/>
      <c r="BH41" s="816"/>
      <c r="BI41" s="817"/>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8"/>
      <c r="AL42" s="819"/>
      <c r="AM42" s="819"/>
      <c r="AN42" s="819"/>
      <c r="AO42" s="819"/>
      <c r="AP42" s="819"/>
      <c r="AQ42" s="819"/>
      <c r="AR42" s="819"/>
      <c r="AS42" s="819"/>
      <c r="AT42" s="819"/>
      <c r="AU42" s="819"/>
      <c r="AV42" s="819"/>
      <c r="AW42" s="819"/>
      <c r="AX42" s="819"/>
      <c r="AY42" s="819"/>
      <c r="AZ42" s="821"/>
      <c r="BA42" s="821"/>
      <c r="BB42" s="821"/>
      <c r="BC42" s="821"/>
      <c r="BD42" s="821"/>
      <c r="BE42" s="816"/>
      <c r="BF42" s="816"/>
      <c r="BG42" s="816"/>
      <c r="BH42" s="816"/>
      <c r="BI42" s="817"/>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8"/>
      <c r="AL43" s="819"/>
      <c r="AM43" s="819"/>
      <c r="AN43" s="819"/>
      <c r="AO43" s="819"/>
      <c r="AP43" s="819"/>
      <c r="AQ43" s="819"/>
      <c r="AR43" s="819"/>
      <c r="AS43" s="819"/>
      <c r="AT43" s="819"/>
      <c r="AU43" s="819"/>
      <c r="AV43" s="819"/>
      <c r="AW43" s="819"/>
      <c r="AX43" s="819"/>
      <c r="AY43" s="819"/>
      <c r="AZ43" s="821"/>
      <c r="BA43" s="821"/>
      <c r="BB43" s="821"/>
      <c r="BC43" s="821"/>
      <c r="BD43" s="821"/>
      <c r="BE43" s="816"/>
      <c r="BF43" s="816"/>
      <c r="BG43" s="816"/>
      <c r="BH43" s="816"/>
      <c r="BI43" s="817"/>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8"/>
      <c r="AL44" s="819"/>
      <c r="AM44" s="819"/>
      <c r="AN44" s="819"/>
      <c r="AO44" s="819"/>
      <c r="AP44" s="819"/>
      <c r="AQ44" s="819"/>
      <c r="AR44" s="819"/>
      <c r="AS44" s="819"/>
      <c r="AT44" s="819"/>
      <c r="AU44" s="819"/>
      <c r="AV44" s="819"/>
      <c r="AW44" s="819"/>
      <c r="AX44" s="819"/>
      <c r="AY44" s="819"/>
      <c r="AZ44" s="821"/>
      <c r="BA44" s="821"/>
      <c r="BB44" s="821"/>
      <c r="BC44" s="821"/>
      <c r="BD44" s="821"/>
      <c r="BE44" s="816"/>
      <c r="BF44" s="816"/>
      <c r="BG44" s="816"/>
      <c r="BH44" s="816"/>
      <c r="BI44" s="817"/>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8"/>
      <c r="AL45" s="819"/>
      <c r="AM45" s="819"/>
      <c r="AN45" s="819"/>
      <c r="AO45" s="819"/>
      <c r="AP45" s="819"/>
      <c r="AQ45" s="819"/>
      <c r="AR45" s="819"/>
      <c r="AS45" s="819"/>
      <c r="AT45" s="819"/>
      <c r="AU45" s="819"/>
      <c r="AV45" s="819"/>
      <c r="AW45" s="819"/>
      <c r="AX45" s="819"/>
      <c r="AY45" s="819"/>
      <c r="AZ45" s="821"/>
      <c r="BA45" s="821"/>
      <c r="BB45" s="821"/>
      <c r="BC45" s="821"/>
      <c r="BD45" s="821"/>
      <c r="BE45" s="816"/>
      <c r="BF45" s="816"/>
      <c r="BG45" s="816"/>
      <c r="BH45" s="816"/>
      <c r="BI45" s="817"/>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8"/>
      <c r="AL46" s="819"/>
      <c r="AM46" s="819"/>
      <c r="AN46" s="819"/>
      <c r="AO46" s="819"/>
      <c r="AP46" s="819"/>
      <c r="AQ46" s="819"/>
      <c r="AR46" s="819"/>
      <c r="AS46" s="819"/>
      <c r="AT46" s="819"/>
      <c r="AU46" s="819"/>
      <c r="AV46" s="819"/>
      <c r="AW46" s="819"/>
      <c r="AX46" s="819"/>
      <c r="AY46" s="819"/>
      <c r="AZ46" s="821"/>
      <c r="BA46" s="821"/>
      <c r="BB46" s="821"/>
      <c r="BC46" s="821"/>
      <c r="BD46" s="821"/>
      <c r="BE46" s="816"/>
      <c r="BF46" s="816"/>
      <c r="BG46" s="816"/>
      <c r="BH46" s="816"/>
      <c r="BI46" s="817"/>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8"/>
      <c r="AL47" s="819"/>
      <c r="AM47" s="819"/>
      <c r="AN47" s="819"/>
      <c r="AO47" s="819"/>
      <c r="AP47" s="819"/>
      <c r="AQ47" s="819"/>
      <c r="AR47" s="819"/>
      <c r="AS47" s="819"/>
      <c r="AT47" s="819"/>
      <c r="AU47" s="819"/>
      <c r="AV47" s="819"/>
      <c r="AW47" s="819"/>
      <c r="AX47" s="819"/>
      <c r="AY47" s="819"/>
      <c r="AZ47" s="821"/>
      <c r="BA47" s="821"/>
      <c r="BB47" s="821"/>
      <c r="BC47" s="821"/>
      <c r="BD47" s="821"/>
      <c r="BE47" s="816"/>
      <c r="BF47" s="816"/>
      <c r="BG47" s="816"/>
      <c r="BH47" s="816"/>
      <c r="BI47" s="817"/>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8"/>
      <c r="AL48" s="819"/>
      <c r="AM48" s="819"/>
      <c r="AN48" s="819"/>
      <c r="AO48" s="819"/>
      <c r="AP48" s="819"/>
      <c r="AQ48" s="819"/>
      <c r="AR48" s="819"/>
      <c r="AS48" s="819"/>
      <c r="AT48" s="819"/>
      <c r="AU48" s="819"/>
      <c r="AV48" s="819"/>
      <c r="AW48" s="819"/>
      <c r="AX48" s="819"/>
      <c r="AY48" s="819"/>
      <c r="AZ48" s="821"/>
      <c r="BA48" s="821"/>
      <c r="BB48" s="821"/>
      <c r="BC48" s="821"/>
      <c r="BD48" s="821"/>
      <c r="BE48" s="816"/>
      <c r="BF48" s="816"/>
      <c r="BG48" s="816"/>
      <c r="BH48" s="816"/>
      <c r="BI48" s="817"/>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8"/>
      <c r="AL49" s="819"/>
      <c r="AM49" s="819"/>
      <c r="AN49" s="819"/>
      <c r="AO49" s="819"/>
      <c r="AP49" s="819"/>
      <c r="AQ49" s="819"/>
      <c r="AR49" s="819"/>
      <c r="AS49" s="819"/>
      <c r="AT49" s="819"/>
      <c r="AU49" s="819"/>
      <c r="AV49" s="819"/>
      <c r="AW49" s="819"/>
      <c r="AX49" s="819"/>
      <c r="AY49" s="819"/>
      <c r="AZ49" s="821"/>
      <c r="BA49" s="821"/>
      <c r="BB49" s="821"/>
      <c r="BC49" s="821"/>
      <c r="BD49" s="821"/>
      <c r="BE49" s="816"/>
      <c r="BF49" s="816"/>
      <c r="BG49" s="816"/>
      <c r="BH49" s="816"/>
      <c r="BI49" s="817"/>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387</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197"/>
    </row>
    <row r="63" spans="1:131" s="198" customFormat="1" ht="26.25" customHeight="1" thickBot="1">
      <c r="A63" s="215" t="s">
        <v>366</v>
      </c>
      <c r="B63" s="777" t="s">
        <v>388</v>
      </c>
      <c r="C63" s="778"/>
      <c r="D63" s="778"/>
      <c r="E63" s="778"/>
      <c r="F63" s="778"/>
      <c r="G63" s="778"/>
      <c r="H63" s="778"/>
      <c r="I63" s="778"/>
      <c r="J63" s="778"/>
      <c r="K63" s="778"/>
      <c r="L63" s="778"/>
      <c r="M63" s="778"/>
      <c r="N63" s="778"/>
      <c r="O63" s="778"/>
      <c r="P63" s="779"/>
      <c r="Q63" s="827"/>
      <c r="R63" s="828"/>
      <c r="S63" s="828"/>
      <c r="T63" s="828"/>
      <c r="U63" s="828"/>
      <c r="V63" s="828"/>
      <c r="W63" s="828"/>
      <c r="X63" s="828"/>
      <c r="Y63" s="828"/>
      <c r="Z63" s="828"/>
      <c r="AA63" s="828"/>
      <c r="AB63" s="828"/>
      <c r="AC63" s="828"/>
      <c r="AD63" s="828"/>
      <c r="AE63" s="829"/>
      <c r="AF63" s="830">
        <v>371</v>
      </c>
      <c r="AG63" s="831"/>
      <c r="AH63" s="831"/>
      <c r="AI63" s="831"/>
      <c r="AJ63" s="832"/>
      <c r="AK63" s="833"/>
      <c r="AL63" s="828"/>
      <c r="AM63" s="828"/>
      <c r="AN63" s="828"/>
      <c r="AO63" s="828"/>
      <c r="AP63" s="831">
        <f>SUM(AP28:AT34)</f>
        <v>7262</v>
      </c>
      <c r="AQ63" s="831"/>
      <c r="AR63" s="831"/>
      <c r="AS63" s="831"/>
      <c r="AT63" s="831"/>
      <c r="AU63" s="831">
        <f>SUM(AU28:AY34)</f>
        <v>5895</v>
      </c>
      <c r="AV63" s="831"/>
      <c r="AW63" s="831"/>
      <c r="AX63" s="831"/>
      <c r="AY63" s="831"/>
      <c r="AZ63" s="835"/>
      <c r="BA63" s="835"/>
      <c r="BB63" s="835"/>
      <c r="BC63" s="835"/>
      <c r="BD63" s="835"/>
      <c r="BE63" s="836">
        <f>SUM(BE28:BI34)</f>
        <v>0</v>
      </c>
      <c r="BF63" s="836"/>
      <c r="BG63" s="836"/>
      <c r="BH63" s="836"/>
      <c r="BI63" s="837"/>
      <c r="BJ63" s="838" t="s">
        <v>113</v>
      </c>
      <c r="BK63" s="839"/>
      <c r="BL63" s="839"/>
      <c r="BM63" s="839"/>
      <c r="BN63" s="840"/>
      <c r="BO63" s="216"/>
      <c r="BP63" s="216"/>
      <c r="BQ63" s="213">
        <v>57</v>
      </c>
      <c r="BR63" s="214"/>
      <c r="BS63" s="754"/>
      <c r="BT63" s="755"/>
      <c r="BU63" s="755"/>
      <c r="BV63" s="755"/>
      <c r="BW63" s="755"/>
      <c r="BX63" s="755"/>
      <c r="BY63" s="755"/>
      <c r="BZ63" s="755"/>
      <c r="CA63" s="755"/>
      <c r="CB63" s="755"/>
      <c r="CC63" s="755"/>
      <c r="CD63" s="755"/>
      <c r="CE63" s="755"/>
      <c r="CF63" s="755"/>
      <c r="CG63" s="756"/>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41" t="s">
        <v>373</v>
      </c>
      <c r="AG66" s="800"/>
      <c r="AH66" s="800"/>
      <c r="AI66" s="800"/>
      <c r="AJ66" s="842"/>
      <c r="AK66" s="703" t="s">
        <v>374</v>
      </c>
      <c r="AL66" s="727"/>
      <c r="AM66" s="727"/>
      <c r="AN66" s="727"/>
      <c r="AO66" s="728"/>
      <c r="AP66" s="703" t="s">
        <v>375</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3"/>
      <c r="AH67" s="803"/>
      <c r="AI67" s="803"/>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536</v>
      </c>
      <c r="C68" s="859"/>
      <c r="D68" s="859"/>
      <c r="E68" s="859"/>
      <c r="F68" s="859"/>
      <c r="G68" s="859"/>
      <c r="H68" s="859"/>
      <c r="I68" s="859"/>
      <c r="J68" s="859"/>
      <c r="K68" s="859"/>
      <c r="L68" s="859"/>
      <c r="M68" s="859"/>
      <c r="N68" s="859"/>
      <c r="O68" s="859"/>
      <c r="P68" s="860"/>
      <c r="Q68" s="861">
        <v>8651</v>
      </c>
      <c r="R68" s="855"/>
      <c r="S68" s="855"/>
      <c r="T68" s="855"/>
      <c r="U68" s="855"/>
      <c r="V68" s="855">
        <v>7360</v>
      </c>
      <c r="W68" s="855"/>
      <c r="X68" s="855"/>
      <c r="Y68" s="855"/>
      <c r="Z68" s="855"/>
      <c r="AA68" s="855">
        <v>1291</v>
      </c>
      <c r="AB68" s="855"/>
      <c r="AC68" s="855"/>
      <c r="AD68" s="855"/>
      <c r="AE68" s="855"/>
      <c r="AF68" s="855">
        <v>1291</v>
      </c>
      <c r="AG68" s="855"/>
      <c r="AH68" s="855"/>
      <c r="AI68" s="855"/>
      <c r="AJ68" s="855"/>
      <c r="AK68" s="855">
        <v>0</v>
      </c>
      <c r="AL68" s="855"/>
      <c r="AM68" s="855"/>
      <c r="AN68" s="855"/>
      <c r="AO68" s="855"/>
      <c r="AP68" s="855">
        <v>0</v>
      </c>
      <c r="AQ68" s="855"/>
      <c r="AR68" s="855"/>
      <c r="AS68" s="855"/>
      <c r="AT68" s="855"/>
      <c r="AU68" s="855">
        <v>0</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537</v>
      </c>
      <c r="C69" s="863"/>
      <c r="D69" s="863"/>
      <c r="E69" s="863"/>
      <c r="F69" s="863"/>
      <c r="G69" s="863"/>
      <c r="H69" s="863"/>
      <c r="I69" s="863"/>
      <c r="J69" s="863"/>
      <c r="K69" s="863"/>
      <c r="L69" s="863"/>
      <c r="M69" s="863"/>
      <c r="N69" s="863"/>
      <c r="O69" s="863"/>
      <c r="P69" s="864"/>
      <c r="Q69" s="865">
        <v>149</v>
      </c>
      <c r="R69" s="819"/>
      <c r="S69" s="819"/>
      <c r="T69" s="819"/>
      <c r="U69" s="819"/>
      <c r="V69" s="819">
        <v>137</v>
      </c>
      <c r="W69" s="819"/>
      <c r="X69" s="819"/>
      <c r="Y69" s="819"/>
      <c r="Z69" s="819"/>
      <c r="AA69" s="819">
        <v>12</v>
      </c>
      <c r="AB69" s="819"/>
      <c r="AC69" s="819"/>
      <c r="AD69" s="819"/>
      <c r="AE69" s="819"/>
      <c r="AF69" s="819">
        <v>12</v>
      </c>
      <c r="AG69" s="819"/>
      <c r="AH69" s="819"/>
      <c r="AI69" s="819"/>
      <c r="AJ69" s="819"/>
      <c r="AK69" s="819">
        <v>20</v>
      </c>
      <c r="AL69" s="819"/>
      <c r="AM69" s="819"/>
      <c r="AN69" s="819"/>
      <c r="AO69" s="819"/>
      <c r="AP69" s="819">
        <v>0</v>
      </c>
      <c r="AQ69" s="819"/>
      <c r="AR69" s="819"/>
      <c r="AS69" s="819"/>
      <c r="AT69" s="819"/>
      <c r="AU69" s="819">
        <v>0</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538</v>
      </c>
      <c r="C70" s="863"/>
      <c r="D70" s="863"/>
      <c r="E70" s="863"/>
      <c r="F70" s="863"/>
      <c r="G70" s="863"/>
      <c r="H70" s="863"/>
      <c r="I70" s="863"/>
      <c r="J70" s="863"/>
      <c r="K70" s="863"/>
      <c r="L70" s="863"/>
      <c r="M70" s="863"/>
      <c r="N70" s="863"/>
      <c r="O70" s="863"/>
      <c r="P70" s="864"/>
      <c r="Q70" s="865">
        <v>153</v>
      </c>
      <c r="R70" s="819"/>
      <c r="S70" s="819"/>
      <c r="T70" s="819"/>
      <c r="U70" s="819"/>
      <c r="V70" s="819">
        <v>132</v>
      </c>
      <c r="W70" s="819"/>
      <c r="X70" s="819"/>
      <c r="Y70" s="819"/>
      <c r="Z70" s="819"/>
      <c r="AA70" s="819">
        <v>21</v>
      </c>
      <c r="AB70" s="819"/>
      <c r="AC70" s="819"/>
      <c r="AD70" s="819"/>
      <c r="AE70" s="819"/>
      <c r="AF70" s="819">
        <v>21</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539</v>
      </c>
      <c r="C71" s="863"/>
      <c r="D71" s="863"/>
      <c r="E71" s="863"/>
      <c r="F71" s="863"/>
      <c r="G71" s="863"/>
      <c r="H71" s="863"/>
      <c r="I71" s="863"/>
      <c r="J71" s="863"/>
      <c r="K71" s="863"/>
      <c r="L71" s="863"/>
      <c r="M71" s="863"/>
      <c r="N71" s="863"/>
      <c r="O71" s="863"/>
      <c r="P71" s="864"/>
      <c r="Q71" s="865">
        <v>556</v>
      </c>
      <c r="R71" s="819"/>
      <c r="S71" s="819"/>
      <c r="T71" s="819"/>
      <c r="U71" s="819"/>
      <c r="V71" s="819">
        <v>530</v>
      </c>
      <c r="W71" s="819"/>
      <c r="X71" s="819"/>
      <c r="Y71" s="819"/>
      <c r="Z71" s="819"/>
      <c r="AA71" s="819">
        <v>26</v>
      </c>
      <c r="AB71" s="819"/>
      <c r="AC71" s="819"/>
      <c r="AD71" s="819"/>
      <c r="AE71" s="819"/>
      <c r="AF71" s="819">
        <v>26</v>
      </c>
      <c r="AG71" s="819"/>
      <c r="AH71" s="819"/>
      <c r="AI71" s="819"/>
      <c r="AJ71" s="819"/>
      <c r="AK71" s="819">
        <v>172</v>
      </c>
      <c r="AL71" s="819"/>
      <c r="AM71" s="819"/>
      <c r="AN71" s="819"/>
      <c r="AO71" s="819"/>
      <c r="AP71" s="819">
        <v>277</v>
      </c>
      <c r="AQ71" s="819"/>
      <c r="AR71" s="819"/>
      <c r="AS71" s="819"/>
      <c r="AT71" s="819"/>
      <c r="AU71" s="819">
        <v>46</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540</v>
      </c>
      <c r="C72" s="863"/>
      <c r="D72" s="863"/>
      <c r="E72" s="863"/>
      <c r="F72" s="863"/>
      <c r="G72" s="863"/>
      <c r="H72" s="863"/>
      <c r="I72" s="863"/>
      <c r="J72" s="863"/>
      <c r="K72" s="863"/>
      <c r="L72" s="863"/>
      <c r="M72" s="863"/>
      <c r="N72" s="863"/>
      <c r="O72" s="863"/>
      <c r="P72" s="864"/>
      <c r="Q72" s="865">
        <v>343</v>
      </c>
      <c r="R72" s="819"/>
      <c r="S72" s="819"/>
      <c r="T72" s="819"/>
      <c r="U72" s="819"/>
      <c r="V72" s="819">
        <v>310</v>
      </c>
      <c r="W72" s="819"/>
      <c r="X72" s="819"/>
      <c r="Y72" s="819"/>
      <c r="Z72" s="819"/>
      <c r="AA72" s="819">
        <v>33</v>
      </c>
      <c r="AB72" s="819"/>
      <c r="AC72" s="819"/>
      <c r="AD72" s="819"/>
      <c r="AE72" s="819"/>
      <c r="AF72" s="819">
        <v>33</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541</v>
      </c>
      <c r="C73" s="863"/>
      <c r="D73" s="863"/>
      <c r="E73" s="863"/>
      <c r="F73" s="863"/>
      <c r="G73" s="863"/>
      <c r="H73" s="863"/>
      <c r="I73" s="863"/>
      <c r="J73" s="863"/>
      <c r="K73" s="863"/>
      <c r="L73" s="863"/>
      <c r="M73" s="863"/>
      <c r="N73" s="863"/>
      <c r="O73" s="863"/>
      <c r="P73" s="864"/>
      <c r="Q73" s="865">
        <v>330</v>
      </c>
      <c r="R73" s="819"/>
      <c r="S73" s="819"/>
      <c r="T73" s="819"/>
      <c r="U73" s="819"/>
      <c r="V73" s="819">
        <v>308</v>
      </c>
      <c r="W73" s="819"/>
      <c r="X73" s="819"/>
      <c r="Y73" s="819"/>
      <c r="Z73" s="819"/>
      <c r="AA73" s="819">
        <v>22</v>
      </c>
      <c r="AB73" s="819"/>
      <c r="AC73" s="819"/>
      <c r="AD73" s="819"/>
      <c r="AE73" s="819"/>
      <c r="AF73" s="819">
        <v>22</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542</v>
      </c>
      <c r="C74" s="863"/>
      <c r="D74" s="863"/>
      <c r="E74" s="863"/>
      <c r="F74" s="863"/>
      <c r="G74" s="863"/>
      <c r="H74" s="863"/>
      <c r="I74" s="863"/>
      <c r="J74" s="863"/>
      <c r="K74" s="863"/>
      <c r="L74" s="863"/>
      <c r="M74" s="863"/>
      <c r="N74" s="863"/>
      <c r="O74" s="863"/>
      <c r="P74" s="864"/>
      <c r="Q74" s="865">
        <v>1058</v>
      </c>
      <c r="R74" s="819"/>
      <c r="S74" s="819"/>
      <c r="T74" s="819"/>
      <c r="U74" s="819"/>
      <c r="V74" s="819">
        <v>1038</v>
      </c>
      <c r="W74" s="819"/>
      <c r="X74" s="819"/>
      <c r="Y74" s="819"/>
      <c r="Z74" s="819"/>
      <c r="AA74" s="819">
        <v>20</v>
      </c>
      <c r="AB74" s="819"/>
      <c r="AC74" s="819"/>
      <c r="AD74" s="819"/>
      <c r="AE74" s="819"/>
      <c r="AF74" s="819">
        <v>20</v>
      </c>
      <c r="AG74" s="819"/>
      <c r="AH74" s="819"/>
      <c r="AI74" s="819"/>
      <c r="AJ74" s="819"/>
      <c r="AK74" s="819">
        <v>30</v>
      </c>
      <c r="AL74" s="819"/>
      <c r="AM74" s="819"/>
      <c r="AN74" s="819"/>
      <c r="AO74" s="819"/>
      <c r="AP74" s="819">
        <v>54</v>
      </c>
      <c r="AQ74" s="819"/>
      <c r="AR74" s="819"/>
      <c r="AS74" s="819"/>
      <c r="AT74" s="819"/>
      <c r="AU74" s="819">
        <v>13</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543</v>
      </c>
      <c r="C75" s="863"/>
      <c r="D75" s="863"/>
      <c r="E75" s="863"/>
      <c r="F75" s="863"/>
      <c r="G75" s="863"/>
      <c r="H75" s="863"/>
      <c r="I75" s="863"/>
      <c r="J75" s="863"/>
      <c r="K75" s="863"/>
      <c r="L75" s="863"/>
      <c r="M75" s="863"/>
      <c r="N75" s="863"/>
      <c r="O75" s="863"/>
      <c r="P75" s="864"/>
      <c r="Q75" s="868">
        <v>141</v>
      </c>
      <c r="R75" s="869"/>
      <c r="S75" s="869"/>
      <c r="T75" s="869"/>
      <c r="U75" s="818"/>
      <c r="V75" s="870">
        <v>137</v>
      </c>
      <c r="W75" s="869"/>
      <c r="X75" s="869"/>
      <c r="Y75" s="869"/>
      <c r="Z75" s="818"/>
      <c r="AA75" s="870">
        <v>4</v>
      </c>
      <c r="AB75" s="869"/>
      <c r="AC75" s="869"/>
      <c r="AD75" s="869"/>
      <c r="AE75" s="818"/>
      <c r="AF75" s="870">
        <v>4</v>
      </c>
      <c r="AG75" s="869"/>
      <c r="AH75" s="869"/>
      <c r="AI75" s="869"/>
      <c r="AJ75" s="818"/>
      <c r="AK75" s="870">
        <v>0</v>
      </c>
      <c r="AL75" s="869"/>
      <c r="AM75" s="869"/>
      <c r="AN75" s="869"/>
      <c r="AO75" s="818"/>
      <c r="AP75" s="870">
        <v>0</v>
      </c>
      <c r="AQ75" s="869"/>
      <c r="AR75" s="869"/>
      <c r="AS75" s="869"/>
      <c r="AT75" s="818"/>
      <c r="AU75" s="870">
        <v>0</v>
      </c>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544</v>
      </c>
      <c r="C76" s="863"/>
      <c r="D76" s="863"/>
      <c r="E76" s="863"/>
      <c r="F76" s="863"/>
      <c r="G76" s="863"/>
      <c r="H76" s="863"/>
      <c r="I76" s="863"/>
      <c r="J76" s="863"/>
      <c r="K76" s="863"/>
      <c r="L76" s="863"/>
      <c r="M76" s="863"/>
      <c r="N76" s="863"/>
      <c r="O76" s="863"/>
      <c r="P76" s="864"/>
      <c r="Q76" s="868">
        <v>12000</v>
      </c>
      <c r="R76" s="869"/>
      <c r="S76" s="869"/>
      <c r="T76" s="869"/>
      <c r="U76" s="818"/>
      <c r="V76" s="870">
        <v>11746</v>
      </c>
      <c r="W76" s="869"/>
      <c r="X76" s="869"/>
      <c r="Y76" s="869"/>
      <c r="Z76" s="818"/>
      <c r="AA76" s="870">
        <v>254</v>
      </c>
      <c r="AB76" s="869"/>
      <c r="AC76" s="869"/>
      <c r="AD76" s="869"/>
      <c r="AE76" s="818"/>
      <c r="AF76" s="870">
        <v>2401</v>
      </c>
      <c r="AG76" s="869"/>
      <c r="AH76" s="869"/>
      <c r="AI76" s="869"/>
      <c r="AJ76" s="818"/>
      <c r="AK76" s="870">
        <v>0</v>
      </c>
      <c r="AL76" s="869"/>
      <c r="AM76" s="869"/>
      <c r="AN76" s="869"/>
      <c r="AO76" s="818"/>
      <c r="AP76" s="870">
        <v>5206</v>
      </c>
      <c r="AQ76" s="869"/>
      <c r="AR76" s="869"/>
      <c r="AS76" s="869"/>
      <c r="AT76" s="818"/>
      <c r="AU76" s="870">
        <v>601</v>
      </c>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t="s">
        <v>545</v>
      </c>
      <c r="C77" s="863"/>
      <c r="D77" s="863"/>
      <c r="E77" s="863"/>
      <c r="F77" s="863"/>
      <c r="G77" s="863"/>
      <c r="H77" s="863"/>
      <c r="I77" s="863"/>
      <c r="J77" s="863"/>
      <c r="K77" s="863"/>
      <c r="L77" s="863"/>
      <c r="M77" s="863"/>
      <c r="N77" s="863"/>
      <c r="O77" s="863"/>
      <c r="P77" s="864"/>
      <c r="Q77" s="868">
        <v>1219</v>
      </c>
      <c r="R77" s="869"/>
      <c r="S77" s="869"/>
      <c r="T77" s="869"/>
      <c r="U77" s="818"/>
      <c r="V77" s="870">
        <v>1229</v>
      </c>
      <c r="W77" s="869"/>
      <c r="X77" s="869"/>
      <c r="Y77" s="869"/>
      <c r="Z77" s="818"/>
      <c r="AA77" s="870">
        <v>55</v>
      </c>
      <c r="AB77" s="869"/>
      <c r="AC77" s="869"/>
      <c r="AD77" s="869"/>
      <c r="AE77" s="818"/>
      <c r="AF77" s="870">
        <v>55</v>
      </c>
      <c r="AG77" s="869"/>
      <c r="AH77" s="869"/>
      <c r="AI77" s="869"/>
      <c r="AJ77" s="818"/>
      <c r="AK77" s="870">
        <v>0</v>
      </c>
      <c r="AL77" s="869"/>
      <c r="AM77" s="869"/>
      <c r="AN77" s="869"/>
      <c r="AO77" s="818"/>
      <c r="AP77" s="870">
        <v>86</v>
      </c>
      <c r="AQ77" s="869"/>
      <c r="AR77" s="869"/>
      <c r="AS77" s="869"/>
      <c r="AT77" s="818"/>
      <c r="AU77" s="870">
        <v>14</v>
      </c>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t="s">
        <v>546</v>
      </c>
      <c r="C78" s="863"/>
      <c r="D78" s="863"/>
      <c r="E78" s="863"/>
      <c r="F78" s="863"/>
      <c r="G78" s="863"/>
      <c r="H78" s="863"/>
      <c r="I78" s="863"/>
      <c r="J78" s="863"/>
      <c r="K78" s="863"/>
      <c r="L78" s="863"/>
      <c r="M78" s="863"/>
      <c r="N78" s="863"/>
      <c r="O78" s="863"/>
      <c r="P78" s="864"/>
      <c r="Q78" s="865">
        <v>133401</v>
      </c>
      <c r="R78" s="819"/>
      <c r="S78" s="819"/>
      <c r="T78" s="819"/>
      <c r="U78" s="819"/>
      <c r="V78" s="819">
        <v>129433</v>
      </c>
      <c r="W78" s="819"/>
      <c r="X78" s="819"/>
      <c r="Y78" s="819"/>
      <c r="Z78" s="819"/>
      <c r="AA78" s="819">
        <v>3967</v>
      </c>
      <c r="AB78" s="819"/>
      <c r="AC78" s="819"/>
      <c r="AD78" s="819"/>
      <c r="AE78" s="819"/>
      <c r="AF78" s="819">
        <v>3967</v>
      </c>
      <c r="AG78" s="819"/>
      <c r="AH78" s="819"/>
      <c r="AI78" s="819"/>
      <c r="AJ78" s="819"/>
      <c r="AK78" s="819">
        <v>1884</v>
      </c>
      <c r="AL78" s="819"/>
      <c r="AM78" s="819"/>
      <c r="AN78" s="819"/>
      <c r="AO78" s="819"/>
      <c r="AP78" s="819">
        <v>0</v>
      </c>
      <c r="AQ78" s="819"/>
      <c r="AR78" s="819"/>
      <c r="AS78" s="819"/>
      <c r="AT78" s="819"/>
      <c r="AU78" s="819">
        <v>0</v>
      </c>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366</v>
      </c>
      <c r="B88" s="777" t="s">
        <v>392</v>
      </c>
      <c r="C88" s="778"/>
      <c r="D88" s="778"/>
      <c r="E88" s="778"/>
      <c r="F88" s="778"/>
      <c r="G88" s="778"/>
      <c r="H88" s="778"/>
      <c r="I88" s="778"/>
      <c r="J88" s="778"/>
      <c r="K88" s="778"/>
      <c r="L88" s="778"/>
      <c r="M88" s="778"/>
      <c r="N88" s="778"/>
      <c r="O88" s="778"/>
      <c r="P88" s="779"/>
      <c r="Q88" s="827"/>
      <c r="R88" s="828"/>
      <c r="S88" s="828"/>
      <c r="T88" s="828"/>
      <c r="U88" s="828"/>
      <c r="V88" s="828"/>
      <c r="W88" s="828"/>
      <c r="X88" s="828"/>
      <c r="Y88" s="828"/>
      <c r="Z88" s="828"/>
      <c r="AA88" s="828"/>
      <c r="AB88" s="828"/>
      <c r="AC88" s="828"/>
      <c r="AD88" s="828"/>
      <c r="AE88" s="828"/>
      <c r="AF88" s="831">
        <f>SUM(AF68:AJ78)</f>
        <v>7852</v>
      </c>
      <c r="AG88" s="831"/>
      <c r="AH88" s="831"/>
      <c r="AI88" s="831"/>
      <c r="AJ88" s="831"/>
      <c r="AK88" s="828"/>
      <c r="AL88" s="828"/>
      <c r="AM88" s="828"/>
      <c r="AN88" s="828"/>
      <c r="AO88" s="828"/>
      <c r="AP88" s="831">
        <f>SUM(AP68:AT78)</f>
        <v>5623</v>
      </c>
      <c r="AQ88" s="831"/>
      <c r="AR88" s="831"/>
      <c r="AS88" s="831"/>
      <c r="AT88" s="831"/>
      <c r="AU88" s="831">
        <f>SUM(AU68:AY78)</f>
        <v>674</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7" t="s">
        <v>393</v>
      </c>
      <c r="BS102" s="778"/>
      <c r="BT102" s="778"/>
      <c r="BU102" s="778"/>
      <c r="BV102" s="778"/>
      <c r="BW102" s="778"/>
      <c r="BX102" s="778"/>
      <c r="BY102" s="778"/>
      <c r="BZ102" s="778"/>
      <c r="CA102" s="778"/>
      <c r="CB102" s="778"/>
      <c r="CC102" s="778"/>
      <c r="CD102" s="778"/>
      <c r="CE102" s="778"/>
      <c r="CF102" s="778"/>
      <c r="CG102" s="779"/>
      <c r="CH102" s="878"/>
      <c r="CI102" s="879"/>
      <c r="CJ102" s="879"/>
      <c r="CK102" s="879"/>
      <c r="CL102" s="880"/>
      <c r="CM102" s="878"/>
      <c r="CN102" s="879"/>
      <c r="CO102" s="879"/>
      <c r="CP102" s="879"/>
      <c r="CQ102" s="880"/>
      <c r="CR102" s="881">
        <f>SUM(CR7)</f>
        <v>10</v>
      </c>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286</v>
      </c>
      <c r="AG109" s="884"/>
      <c r="AH109" s="884"/>
      <c r="AI109" s="884"/>
      <c r="AJ109" s="885"/>
      <c r="AK109" s="883" t="s">
        <v>285</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286</v>
      </c>
      <c r="BW109" s="884"/>
      <c r="BX109" s="884"/>
      <c r="BY109" s="884"/>
      <c r="BZ109" s="885"/>
      <c r="CA109" s="883" t="s">
        <v>285</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286</v>
      </c>
      <c r="DM109" s="884"/>
      <c r="DN109" s="884"/>
      <c r="DO109" s="884"/>
      <c r="DP109" s="885"/>
      <c r="DQ109" s="883" t="s">
        <v>285</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1738299</v>
      </c>
      <c r="AB110" s="891"/>
      <c r="AC110" s="891"/>
      <c r="AD110" s="891"/>
      <c r="AE110" s="892"/>
      <c r="AF110" s="893">
        <v>1730676</v>
      </c>
      <c r="AG110" s="891"/>
      <c r="AH110" s="891"/>
      <c r="AI110" s="891"/>
      <c r="AJ110" s="892"/>
      <c r="AK110" s="893">
        <v>1678000</v>
      </c>
      <c r="AL110" s="891"/>
      <c r="AM110" s="891"/>
      <c r="AN110" s="891"/>
      <c r="AO110" s="892"/>
      <c r="AP110" s="894">
        <v>39.6</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13799706</v>
      </c>
      <c r="BR110" s="928"/>
      <c r="BS110" s="928"/>
      <c r="BT110" s="928"/>
      <c r="BU110" s="928"/>
      <c r="BV110" s="928">
        <v>13140856</v>
      </c>
      <c r="BW110" s="928"/>
      <c r="BX110" s="928"/>
      <c r="BY110" s="928"/>
      <c r="BZ110" s="928"/>
      <c r="CA110" s="928">
        <v>12536731</v>
      </c>
      <c r="CB110" s="928"/>
      <c r="CC110" s="928"/>
      <c r="CD110" s="928"/>
      <c r="CE110" s="928"/>
      <c r="CF110" s="942">
        <v>296.2</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408</v>
      </c>
      <c r="DH110" s="928"/>
      <c r="DI110" s="928"/>
      <c r="DJ110" s="928"/>
      <c r="DK110" s="928"/>
      <c r="DL110" s="928" t="s">
        <v>408</v>
      </c>
      <c r="DM110" s="928"/>
      <c r="DN110" s="928"/>
      <c r="DO110" s="928"/>
      <c r="DP110" s="928"/>
      <c r="DQ110" s="928" t="s">
        <v>408</v>
      </c>
      <c r="DR110" s="928"/>
      <c r="DS110" s="928"/>
      <c r="DT110" s="928"/>
      <c r="DU110" s="928"/>
      <c r="DV110" s="929" t="s">
        <v>408</v>
      </c>
      <c r="DW110" s="929"/>
      <c r="DX110" s="929"/>
      <c r="DY110" s="929"/>
      <c r="DZ110" s="930"/>
    </row>
    <row r="111" spans="1:131" s="197" customFormat="1" ht="26.25" customHeight="1">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113</v>
      </c>
      <c r="AB111" s="935"/>
      <c r="AC111" s="935"/>
      <c r="AD111" s="935"/>
      <c r="AE111" s="936"/>
      <c r="AF111" s="937" t="s">
        <v>113</v>
      </c>
      <c r="AG111" s="935"/>
      <c r="AH111" s="935"/>
      <c r="AI111" s="935"/>
      <c r="AJ111" s="936"/>
      <c r="AK111" s="937" t="s">
        <v>113</v>
      </c>
      <c r="AL111" s="935"/>
      <c r="AM111" s="935"/>
      <c r="AN111" s="935"/>
      <c r="AO111" s="936"/>
      <c r="AP111" s="938" t="s">
        <v>113</v>
      </c>
      <c r="AQ111" s="939"/>
      <c r="AR111" s="939"/>
      <c r="AS111" s="939"/>
      <c r="AT111" s="940"/>
      <c r="AU111" s="900"/>
      <c r="AV111" s="901"/>
      <c r="AW111" s="901"/>
      <c r="AX111" s="901"/>
      <c r="AY111" s="902"/>
      <c r="AZ111" s="950" t="s">
        <v>410</v>
      </c>
      <c r="BA111" s="951"/>
      <c r="BB111" s="951"/>
      <c r="BC111" s="951"/>
      <c r="BD111" s="951"/>
      <c r="BE111" s="951"/>
      <c r="BF111" s="951"/>
      <c r="BG111" s="951"/>
      <c r="BH111" s="951"/>
      <c r="BI111" s="951"/>
      <c r="BJ111" s="951"/>
      <c r="BK111" s="951"/>
      <c r="BL111" s="951"/>
      <c r="BM111" s="951"/>
      <c r="BN111" s="951"/>
      <c r="BO111" s="951"/>
      <c r="BP111" s="952"/>
      <c r="BQ111" s="920">
        <v>174950</v>
      </c>
      <c r="BR111" s="921"/>
      <c r="BS111" s="921"/>
      <c r="BT111" s="921"/>
      <c r="BU111" s="921"/>
      <c r="BV111" s="921">
        <v>25327</v>
      </c>
      <c r="BW111" s="921"/>
      <c r="BX111" s="921"/>
      <c r="BY111" s="921"/>
      <c r="BZ111" s="921"/>
      <c r="CA111" s="921">
        <v>23589</v>
      </c>
      <c r="CB111" s="921"/>
      <c r="CC111" s="921"/>
      <c r="CD111" s="921"/>
      <c r="CE111" s="921"/>
      <c r="CF111" s="915">
        <v>0.6</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412</v>
      </c>
      <c r="DH111" s="921"/>
      <c r="DI111" s="921"/>
      <c r="DJ111" s="921"/>
      <c r="DK111" s="921"/>
      <c r="DL111" s="921" t="s">
        <v>412</v>
      </c>
      <c r="DM111" s="921"/>
      <c r="DN111" s="921"/>
      <c r="DO111" s="921"/>
      <c r="DP111" s="921"/>
      <c r="DQ111" s="921" t="s">
        <v>412</v>
      </c>
      <c r="DR111" s="921"/>
      <c r="DS111" s="921"/>
      <c r="DT111" s="921"/>
      <c r="DU111" s="921"/>
      <c r="DV111" s="922" t="s">
        <v>412</v>
      </c>
      <c r="DW111" s="922"/>
      <c r="DX111" s="922"/>
      <c r="DY111" s="922"/>
      <c r="DZ111" s="923"/>
    </row>
    <row r="112" spans="1:131" s="197" customFormat="1" ht="26.25" customHeight="1">
      <c r="A112" s="953" t="s">
        <v>413</v>
      </c>
      <c r="B112" s="954"/>
      <c r="C112" s="951" t="s">
        <v>414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113</v>
      </c>
      <c r="AB112" s="960"/>
      <c r="AC112" s="960"/>
      <c r="AD112" s="960"/>
      <c r="AE112" s="961"/>
      <c r="AF112" s="962" t="s">
        <v>113</v>
      </c>
      <c r="AG112" s="960"/>
      <c r="AH112" s="960"/>
      <c r="AI112" s="960"/>
      <c r="AJ112" s="961"/>
      <c r="AK112" s="962" t="s">
        <v>113</v>
      </c>
      <c r="AL112" s="960"/>
      <c r="AM112" s="960"/>
      <c r="AN112" s="960"/>
      <c r="AO112" s="961"/>
      <c r="AP112" s="963" t="s">
        <v>113</v>
      </c>
      <c r="AQ112" s="964"/>
      <c r="AR112" s="964"/>
      <c r="AS112" s="964"/>
      <c r="AT112" s="965"/>
      <c r="AU112" s="900"/>
      <c r="AV112" s="901"/>
      <c r="AW112" s="901"/>
      <c r="AX112" s="901"/>
      <c r="AY112" s="902"/>
      <c r="AZ112" s="950" t="s">
        <v>415</v>
      </c>
      <c r="BA112" s="951"/>
      <c r="BB112" s="951"/>
      <c r="BC112" s="951"/>
      <c r="BD112" s="951"/>
      <c r="BE112" s="951"/>
      <c r="BF112" s="951"/>
      <c r="BG112" s="951"/>
      <c r="BH112" s="951"/>
      <c r="BI112" s="951"/>
      <c r="BJ112" s="951"/>
      <c r="BK112" s="951"/>
      <c r="BL112" s="951"/>
      <c r="BM112" s="951"/>
      <c r="BN112" s="951"/>
      <c r="BO112" s="951"/>
      <c r="BP112" s="952"/>
      <c r="BQ112" s="920">
        <v>6111899</v>
      </c>
      <c r="BR112" s="921"/>
      <c r="BS112" s="921"/>
      <c r="BT112" s="921"/>
      <c r="BU112" s="921"/>
      <c r="BV112" s="921">
        <v>5966195</v>
      </c>
      <c r="BW112" s="921"/>
      <c r="BX112" s="921"/>
      <c r="BY112" s="921"/>
      <c r="BZ112" s="921"/>
      <c r="CA112" s="921">
        <v>5884909</v>
      </c>
      <c r="CB112" s="921"/>
      <c r="CC112" s="921"/>
      <c r="CD112" s="921"/>
      <c r="CE112" s="921"/>
      <c r="CF112" s="915">
        <v>139.1</v>
      </c>
      <c r="CG112" s="916"/>
      <c r="CH112" s="916"/>
      <c r="CI112" s="916"/>
      <c r="CJ112" s="916"/>
      <c r="CK112" s="946"/>
      <c r="CL112" s="947"/>
      <c r="CM112" s="917" t="s">
        <v>416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147917</v>
      </c>
      <c r="DH112" s="921"/>
      <c r="DI112" s="921"/>
      <c r="DJ112" s="921"/>
      <c r="DK112" s="921"/>
      <c r="DL112" s="921" t="s">
        <v>113</v>
      </c>
      <c r="DM112" s="921"/>
      <c r="DN112" s="921"/>
      <c r="DO112" s="921"/>
      <c r="DP112" s="921"/>
      <c r="DQ112" s="921" t="s">
        <v>113</v>
      </c>
      <c r="DR112" s="921"/>
      <c r="DS112" s="921"/>
      <c r="DT112" s="921"/>
      <c r="DU112" s="921"/>
      <c r="DV112" s="922" t="s">
        <v>113</v>
      </c>
      <c r="DW112" s="922"/>
      <c r="DX112" s="922"/>
      <c r="DY112" s="922"/>
      <c r="DZ112" s="923"/>
    </row>
    <row r="113" spans="1:130" s="197" customFormat="1" ht="26.25" customHeight="1">
      <c r="A113" s="955"/>
      <c r="B113" s="956"/>
      <c r="C113" s="951" t="s">
        <v>417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327710</v>
      </c>
      <c r="AB113" s="935"/>
      <c r="AC113" s="935"/>
      <c r="AD113" s="935"/>
      <c r="AE113" s="936"/>
      <c r="AF113" s="937">
        <v>329545</v>
      </c>
      <c r="AG113" s="935"/>
      <c r="AH113" s="935"/>
      <c r="AI113" s="935"/>
      <c r="AJ113" s="936"/>
      <c r="AK113" s="937">
        <v>340510</v>
      </c>
      <c r="AL113" s="935"/>
      <c r="AM113" s="935"/>
      <c r="AN113" s="935"/>
      <c r="AO113" s="936"/>
      <c r="AP113" s="938">
        <v>8</v>
      </c>
      <c r="AQ113" s="939"/>
      <c r="AR113" s="939"/>
      <c r="AS113" s="939"/>
      <c r="AT113" s="940"/>
      <c r="AU113" s="900"/>
      <c r="AV113" s="901"/>
      <c r="AW113" s="901"/>
      <c r="AX113" s="901"/>
      <c r="AY113" s="902"/>
      <c r="AZ113" s="950" t="s">
        <v>418</v>
      </c>
      <c r="BA113" s="951"/>
      <c r="BB113" s="951"/>
      <c r="BC113" s="951"/>
      <c r="BD113" s="951"/>
      <c r="BE113" s="951"/>
      <c r="BF113" s="951"/>
      <c r="BG113" s="951"/>
      <c r="BH113" s="951"/>
      <c r="BI113" s="951"/>
      <c r="BJ113" s="951"/>
      <c r="BK113" s="951"/>
      <c r="BL113" s="951"/>
      <c r="BM113" s="951"/>
      <c r="BN113" s="951"/>
      <c r="BO113" s="951"/>
      <c r="BP113" s="952"/>
      <c r="BQ113" s="920">
        <v>703670</v>
      </c>
      <c r="BR113" s="921"/>
      <c r="BS113" s="921"/>
      <c r="BT113" s="921"/>
      <c r="BU113" s="921"/>
      <c r="BV113" s="921">
        <v>640221</v>
      </c>
      <c r="BW113" s="921"/>
      <c r="BX113" s="921"/>
      <c r="BY113" s="921"/>
      <c r="BZ113" s="921"/>
      <c r="CA113" s="921">
        <v>673209</v>
      </c>
      <c r="CB113" s="921"/>
      <c r="CC113" s="921"/>
      <c r="CD113" s="921"/>
      <c r="CE113" s="921"/>
      <c r="CF113" s="915">
        <v>15.9</v>
      </c>
      <c r="CG113" s="916"/>
      <c r="CH113" s="916"/>
      <c r="CI113" s="916"/>
      <c r="CJ113" s="916"/>
      <c r="CK113" s="946"/>
      <c r="CL113" s="947"/>
      <c r="CM113" s="917" t="s">
        <v>419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27033</v>
      </c>
      <c r="DH113" s="960"/>
      <c r="DI113" s="960"/>
      <c r="DJ113" s="960"/>
      <c r="DK113" s="961"/>
      <c r="DL113" s="962">
        <v>25327</v>
      </c>
      <c r="DM113" s="960"/>
      <c r="DN113" s="960"/>
      <c r="DO113" s="960"/>
      <c r="DP113" s="961"/>
      <c r="DQ113" s="962">
        <v>23589</v>
      </c>
      <c r="DR113" s="960"/>
      <c r="DS113" s="960"/>
      <c r="DT113" s="960"/>
      <c r="DU113" s="961"/>
      <c r="DV113" s="963">
        <v>0.6</v>
      </c>
      <c r="DW113" s="964"/>
      <c r="DX113" s="964"/>
      <c r="DY113" s="964"/>
      <c r="DZ113" s="965"/>
    </row>
    <row r="114" spans="1:130" s="197" customFormat="1" ht="26.25" customHeight="1">
      <c r="A114" s="955"/>
      <c r="B114" s="956"/>
      <c r="C114" s="951" t="s">
        <v>420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51157</v>
      </c>
      <c r="AB114" s="960"/>
      <c r="AC114" s="960"/>
      <c r="AD114" s="960"/>
      <c r="AE114" s="961"/>
      <c r="AF114" s="962">
        <v>47778</v>
      </c>
      <c r="AG114" s="960"/>
      <c r="AH114" s="960"/>
      <c r="AI114" s="960"/>
      <c r="AJ114" s="961"/>
      <c r="AK114" s="962">
        <v>47493</v>
      </c>
      <c r="AL114" s="960"/>
      <c r="AM114" s="960"/>
      <c r="AN114" s="960"/>
      <c r="AO114" s="961"/>
      <c r="AP114" s="963">
        <v>1.1000000000000001</v>
      </c>
      <c r="AQ114" s="964"/>
      <c r="AR114" s="964"/>
      <c r="AS114" s="964"/>
      <c r="AT114" s="965"/>
      <c r="AU114" s="900"/>
      <c r="AV114" s="901"/>
      <c r="AW114" s="901"/>
      <c r="AX114" s="901"/>
      <c r="AY114" s="902"/>
      <c r="AZ114" s="950" t="s">
        <v>421</v>
      </c>
      <c r="BA114" s="951"/>
      <c r="BB114" s="951"/>
      <c r="BC114" s="951"/>
      <c r="BD114" s="951"/>
      <c r="BE114" s="951"/>
      <c r="BF114" s="951"/>
      <c r="BG114" s="951"/>
      <c r="BH114" s="951"/>
      <c r="BI114" s="951"/>
      <c r="BJ114" s="951"/>
      <c r="BK114" s="951"/>
      <c r="BL114" s="951"/>
      <c r="BM114" s="951"/>
      <c r="BN114" s="951"/>
      <c r="BO114" s="951"/>
      <c r="BP114" s="952"/>
      <c r="BQ114" s="920">
        <v>1521855</v>
      </c>
      <c r="BR114" s="921"/>
      <c r="BS114" s="921"/>
      <c r="BT114" s="921"/>
      <c r="BU114" s="921"/>
      <c r="BV114" s="921">
        <v>1521442</v>
      </c>
      <c r="BW114" s="921"/>
      <c r="BX114" s="921"/>
      <c r="BY114" s="921"/>
      <c r="BZ114" s="921"/>
      <c r="CA114" s="921">
        <v>1474267</v>
      </c>
      <c r="CB114" s="921"/>
      <c r="CC114" s="921"/>
      <c r="CD114" s="921"/>
      <c r="CE114" s="921"/>
      <c r="CF114" s="915">
        <v>34.799999999999997</v>
      </c>
      <c r="CG114" s="916"/>
      <c r="CH114" s="916"/>
      <c r="CI114" s="916"/>
      <c r="CJ114" s="916"/>
      <c r="CK114" s="946"/>
      <c r="CL114" s="947"/>
      <c r="CM114" s="917" t="s">
        <v>422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113</v>
      </c>
      <c r="DH114" s="960"/>
      <c r="DI114" s="960"/>
      <c r="DJ114" s="960"/>
      <c r="DK114" s="961"/>
      <c r="DL114" s="962" t="s">
        <v>113</v>
      </c>
      <c r="DM114" s="960"/>
      <c r="DN114" s="960"/>
      <c r="DO114" s="960"/>
      <c r="DP114" s="961"/>
      <c r="DQ114" s="962" t="s">
        <v>113</v>
      </c>
      <c r="DR114" s="960"/>
      <c r="DS114" s="960"/>
      <c r="DT114" s="960"/>
      <c r="DU114" s="961"/>
      <c r="DV114" s="963" t="s">
        <v>113</v>
      </c>
      <c r="DW114" s="964"/>
      <c r="DX114" s="964"/>
      <c r="DY114" s="964"/>
      <c r="DZ114" s="965"/>
    </row>
    <row r="115" spans="1:130" s="197" customFormat="1" ht="26.25" customHeight="1">
      <c r="A115" s="955"/>
      <c r="B115" s="956"/>
      <c r="C115" s="951" t="s">
        <v>423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2168</v>
      </c>
      <c r="AB115" s="935"/>
      <c r="AC115" s="935"/>
      <c r="AD115" s="935"/>
      <c r="AE115" s="936"/>
      <c r="AF115" s="937">
        <v>2174</v>
      </c>
      <c r="AG115" s="935"/>
      <c r="AH115" s="935"/>
      <c r="AI115" s="935"/>
      <c r="AJ115" s="936"/>
      <c r="AK115" s="937">
        <v>2214</v>
      </c>
      <c r="AL115" s="935"/>
      <c r="AM115" s="935"/>
      <c r="AN115" s="935"/>
      <c r="AO115" s="936"/>
      <c r="AP115" s="938">
        <v>0.1</v>
      </c>
      <c r="AQ115" s="939"/>
      <c r="AR115" s="939"/>
      <c r="AS115" s="939"/>
      <c r="AT115" s="940"/>
      <c r="AU115" s="900"/>
      <c r="AV115" s="901"/>
      <c r="AW115" s="901"/>
      <c r="AX115" s="901"/>
      <c r="AY115" s="902"/>
      <c r="AZ115" s="950" t="s">
        <v>424</v>
      </c>
      <c r="BA115" s="951"/>
      <c r="BB115" s="951"/>
      <c r="BC115" s="951"/>
      <c r="BD115" s="951"/>
      <c r="BE115" s="951"/>
      <c r="BF115" s="951"/>
      <c r="BG115" s="951"/>
      <c r="BH115" s="951"/>
      <c r="BI115" s="951"/>
      <c r="BJ115" s="951"/>
      <c r="BK115" s="951"/>
      <c r="BL115" s="951"/>
      <c r="BM115" s="951"/>
      <c r="BN115" s="951"/>
      <c r="BO115" s="951"/>
      <c r="BP115" s="952"/>
      <c r="BQ115" s="920" t="s">
        <v>113</v>
      </c>
      <c r="BR115" s="921"/>
      <c r="BS115" s="921"/>
      <c r="BT115" s="921"/>
      <c r="BU115" s="921"/>
      <c r="BV115" s="921" t="s">
        <v>113</v>
      </c>
      <c r="BW115" s="921"/>
      <c r="BX115" s="921"/>
      <c r="BY115" s="921"/>
      <c r="BZ115" s="921"/>
      <c r="CA115" s="921" t="s">
        <v>113</v>
      </c>
      <c r="CB115" s="921"/>
      <c r="CC115" s="921"/>
      <c r="CD115" s="921"/>
      <c r="CE115" s="921"/>
      <c r="CF115" s="915" t="s">
        <v>113</v>
      </c>
      <c r="CG115" s="916"/>
      <c r="CH115" s="916"/>
      <c r="CI115" s="916"/>
      <c r="CJ115" s="916"/>
      <c r="CK115" s="946"/>
      <c r="CL115" s="947"/>
      <c r="CM115" s="950" t="s">
        <v>425</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113</v>
      </c>
      <c r="DH115" s="960"/>
      <c r="DI115" s="960"/>
      <c r="DJ115" s="960"/>
      <c r="DK115" s="961"/>
      <c r="DL115" s="962" t="s">
        <v>113</v>
      </c>
      <c r="DM115" s="960"/>
      <c r="DN115" s="960"/>
      <c r="DO115" s="960"/>
      <c r="DP115" s="961"/>
      <c r="DQ115" s="962" t="s">
        <v>113</v>
      </c>
      <c r="DR115" s="960"/>
      <c r="DS115" s="960"/>
      <c r="DT115" s="960"/>
      <c r="DU115" s="961"/>
      <c r="DV115" s="963" t="s">
        <v>113</v>
      </c>
      <c r="DW115" s="964"/>
      <c r="DX115" s="964"/>
      <c r="DY115" s="964"/>
      <c r="DZ115" s="965"/>
    </row>
    <row r="116" spans="1:130" s="197" customFormat="1" ht="26.25" customHeight="1">
      <c r="A116" s="957"/>
      <c r="B116" s="958"/>
      <c r="C116" s="972" t="s">
        <v>426</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113</v>
      </c>
      <c r="AB116" s="960"/>
      <c r="AC116" s="960"/>
      <c r="AD116" s="960"/>
      <c r="AE116" s="961"/>
      <c r="AF116" s="962" t="s">
        <v>113</v>
      </c>
      <c r="AG116" s="960"/>
      <c r="AH116" s="960"/>
      <c r="AI116" s="960"/>
      <c r="AJ116" s="961"/>
      <c r="AK116" s="962" t="s">
        <v>113</v>
      </c>
      <c r="AL116" s="960"/>
      <c r="AM116" s="960"/>
      <c r="AN116" s="960"/>
      <c r="AO116" s="961"/>
      <c r="AP116" s="963" t="s">
        <v>113</v>
      </c>
      <c r="AQ116" s="964"/>
      <c r="AR116" s="964"/>
      <c r="AS116" s="964"/>
      <c r="AT116" s="965"/>
      <c r="AU116" s="900"/>
      <c r="AV116" s="901"/>
      <c r="AW116" s="901"/>
      <c r="AX116" s="901"/>
      <c r="AY116" s="902"/>
      <c r="AZ116" s="950" t="s">
        <v>427</v>
      </c>
      <c r="BA116" s="951"/>
      <c r="BB116" s="951"/>
      <c r="BC116" s="951"/>
      <c r="BD116" s="951"/>
      <c r="BE116" s="951"/>
      <c r="BF116" s="951"/>
      <c r="BG116" s="951"/>
      <c r="BH116" s="951"/>
      <c r="BI116" s="951"/>
      <c r="BJ116" s="951"/>
      <c r="BK116" s="951"/>
      <c r="BL116" s="951"/>
      <c r="BM116" s="951"/>
      <c r="BN116" s="951"/>
      <c r="BO116" s="951"/>
      <c r="BP116" s="952"/>
      <c r="BQ116" s="920" t="s">
        <v>113</v>
      </c>
      <c r="BR116" s="921"/>
      <c r="BS116" s="921"/>
      <c r="BT116" s="921"/>
      <c r="BU116" s="921"/>
      <c r="BV116" s="921" t="s">
        <v>113</v>
      </c>
      <c r="BW116" s="921"/>
      <c r="BX116" s="921"/>
      <c r="BY116" s="921"/>
      <c r="BZ116" s="921"/>
      <c r="CA116" s="921" t="s">
        <v>113</v>
      </c>
      <c r="CB116" s="921"/>
      <c r="CC116" s="921"/>
      <c r="CD116" s="921"/>
      <c r="CE116" s="921"/>
      <c r="CF116" s="915" t="s">
        <v>113</v>
      </c>
      <c r="CG116" s="916"/>
      <c r="CH116" s="916"/>
      <c r="CI116" s="916"/>
      <c r="CJ116" s="916"/>
      <c r="CK116" s="946"/>
      <c r="CL116" s="947"/>
      <c r="CM116" s="917" t="s">
        <v>428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113</v>
      </c>
      <c r="DH116" s="960"/>
      <c r="DI116" s="960"/>
      <c r="DJ116" s="960"/>
      <c r="DK116" s="961"/>
      <c r="DL116" s="962" t="s">
        <v>113</v>
      </c>
      <c r="DM116" s="960"/>
      <c r="DN116" s="960"/>
      <c r="DO116" s="960"/>
      <c r="DP116" s="961"/>
      <c r="DQ116" s="962" t="s">
        <v>113</v>
      </c>
      <c r="DR116" s="960"/>
      <c r="DS116" s="960"/>
      <c r="DT116" s="960"/>
      <c r="DU116" s="961"/>
      <c r="DV116" s="963" t="s">
        <v>113</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429</v>
      </c>
      <c r="Z117" s="885"/>
      <c r="AA117" s="997">
        <v>2119334</v>
      </c>
      <c r="AB117" s="967"/>
      <c r="AC117" s="967"/>
      <c r="AD117" s="967"/>
      <c r="AE117" s="968"/>
      <c r="AF117" s="966">
        <v>2110173</v>
      </c>
      <c r="AG117" s="967"/>
      <c r="AH117" s="967"/>
      <c r="AI117" s="967"/>
      <c r="AJ117" s="968"/>
      <c r="AK117" s="966">
        <v>2068217</v>
      </c>
      <c r="AL117" s="967"/>
      <c r="AM117" s="967"/>
      <c r="AN117" s="967"/>
      <c r="AO117" s="968"/>
      <c r="AP117" s="969"/>
      <c r="AQ117" s="970"/>
      <c r="AR117" s="970"/>
      <c r="AS117" s="970"/>
      <c r="AT117" s="971"/>
      <c r="AU117" s="900"/>
      <c r="AV117" s="901"/>
      <c r="AW117" s="901"/>
      <c r="AX117" s="901"/>
      <c r="AY117" s="902"/>
      <c r="AZ117" s="996" t="s">
        <v>430</v>
      </c>
      <c r="BA117" s="972"/>
      <c r="BB117" s="972"/>
      <c r="BC117" s="972"/>
      <c r="BD117" s="972"/>
      <c r="BE117" s="972"/>
      <c r="BF117" s="972"/>
      <c r="BG117" s="972"/>
      <c r="BH117" s="972"/>
      <c r="BI117" s="972"/>
      <c r="BJ117" s="972"/>
      <c r="BK117" s="972"/>
      <c r="BL117" s="972"/>
      <c r="BM117" s="972"/>
      <c r="BN117" s="972"/>
      <c r="BO117" s="972"/>
      <c r="BP117" s="973"/>
      <c r="BQ117" s="986" t="s">
        <v>113</v>
      </c>
      <c r="BR117" s="987"/>
      <c r="BS117" s="987"/>
      <c r="BT117" s="987"/>
      <c r="BU117" s="987"/>
      <c r="BV117" s="987" t="s">
        <v>113</v>
      </c>
      <c r="BW117" s="987"/>
      <c r="BX117" s="987"/>
      <c r="BY117" s="987"/>
      <c r="BZ117" s="987"/>
      <c r="CA117" s="987" t="s">
        <v>113</v>
      </c>
      <c r="CB117" s="987"/>
      <c r="CC117" s="987"/>
      <c r="CD117" s="987"/>
      <c r="CE117" s="987"/>
      <c r="CF117" s="915" t="s">
        <v>113</v>
      </c>
      <c r="CG117" s="916"/>
      <c r="CH117" s="916"/>
      <c r="CI117" s="916"/>
      <c r="CJ117" s="916"/>
      <c r="CK117" s="946"/>
      <c r="CL117" s="947"/>
      <c r="CM117" s="917" t="s">
        <v>431</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113</v>
      </c>
      <c r="DH117" s="960"/>
      <c r="DI117" s="960"/>
      <c r="DJ117" s="960"/>
      <c r="DK117" s="961"/>
      <c r="DL117" s="962" t="s">
        <v>113</v>
      </c>
      <c r="DM117" s="960"/>
      <c r="DN117" s="960"/>
      <c r="DO117" s="960"/>
      <c r="DP117" s="961"/>
      <c r="DQ117" s="962" t="s">
        <v>113</v>
      </c>
      <c r="DR117" s="960"/>
      <c r="DS117" s="960"/>
      <c r="DT117" s="960"/>
      <c r="DU117" s="961"/>
      <c r="DV117" s="963" t="s">
        <v>113</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286</v>
      </c>
      <c r="AG118" s="884"/>
      <c r="AH118" s="884"/>
      <c r="AI118" s="884"/>
      <c r="AJ118" s="885"/>
      <c r="AK118" s="883" t="s">
        <v>285</v>
      </c>
      <c r="AL118" s="884"/>
      <c r="AM118" s="884"/>
      <c r="AN118" s="884"/>
      <c r="AO118" s="885"/>
      <c r="AP118" s="991" t="s">
        <v>402</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432</v>
      </c>
      <c r="BP118" s="995"/>
      <c r="BQ118" s="986">
        <v>22312080</v>
      </c>
      <c r="BR118" s="987"/>
      <c r="BS118" s="987"/>
      <c r="BT118" s="987"/>
      <c r="BU118" s="987"/>
      <c r="BV118" s="987">
        <v>21294041</v>
      </c>
      <c r="BW118" s="987"/>
      <c r="BX118" s="987"/>
      <c r="BY118" s="987"/>
      <c r="BZ118" s="987"/>
      <c r="CA118" s="987">
        <v>20592705</v>
      </c>
      <c r="CB118" s="987"/>
      <c r="CC118" s="987"/>
      <c r="CD118" s="987"/>
      <c r="CE118" s="987"/>
      <c r="CF118" s="988"/>
      <c r="CG118" s="989"/>
      <c r="CH118" s="989"/>
      <c r="CI118" s="989"/>
      <c r="CJ118" s="990"/>
      <c r="CK118" s="946"/>
      <c r="CL118" s="947"/>
      <c r="CM118" s="917" t="s">
        <v>433</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113</v>
      </c>
      <c r="DH118" s="960"/>
      <c r="DI118" s="960"/>
      <c r="DJ118" s="960"/>
      <c r="DK118" s="961"/>
      <c r="DL118" s="962" t="s">
        <v>113</v>
      </c>
      <c r="DM118" s="960"/>
      <c r="DN118" s="960"/>
      <c r="DO118" s="960"/>
      <c r="DP118" s="961"/>
      <c r="DQ118" s="962" t="s">
        <v>113</v>
      </c>
      <c r="DR118" s="960"/>
      <c r="DS118" s="960"/>
      <c r="DT118" s="960"/>
      <c r="DU118" s="961"/>
      <c r="DV118" s="963" t="s">
        <v>113</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113</v>
      </c>
      <c r="AB119" s="891"/>
      <c r="AC119" s="891"/>
      <c r="AD119" s="891"/>
      <c r="AE119" s="892"/>
      <c r="AF119" s="893" t="s">
        <v>113</v>
      </c>
      <c r="AG119" s="891"/>
      <c r="AH119" s="891"/>
      <c r="AI119" s="891"/>
      <c r="AJ119" s="892"/>
      <c r="AK119" s="893" t="s">
        <v>113</v>
      </c>
      <c r="AL119" s="891"/>
      <c r="AM119" s="891"/>
      <c r="AN119" s="891"/>
      <c r="AO119" s="892"/>
      <c r="AP119" s="894" t="s">
        <v>113</v>
      </c>
      <c r="AQ119" s="895"/>
      <c r="AR119" s="895"/>
      <c r="AS119" s="895"/>
      <c r="AT119" s="896"/>
      <c r="AU119" s="978" t="s">
        <v>434</v>
      </c>
      <c r="AV119" s="979"/>
      <c r="AW119" s="979"/>
      <c r="AX119" s="979"/>
      <c r="AY119" s="980"/>
      <c r="AZ119" s="941" t="s">
        <v>435</v>
      </c>
      <c r="BA119" s="888"/>
      <c r="BB119" s="888"/>
      <c r="BC119" s="888"/>
      <c r="BD119" s="888"/>
      <c r="BE119" s="888"/>
      <c r="BF119" s="888"/>
      <c r="BG119" s="888"/>
      <c r="BH119" s="888"/>
      <c r="BI119" s="888"/>
      <c r="BJ119" s="888"/>
      <c r="BK119" s="888"/>
      <c r="BL119" s="888"/>
      <c r="BM119" s="888"/>
      <c r="BN119" s="888"/>
      <c r="BO119" s="888"/>
      <c r="BP119" s="889"/>
      <c r="BQ119" s="927">
        <v>3347857</v>
      </c>
      <c r="BR119" s="928"/>
      <c r="BS119" s="928"/>
      <c r="BT119" s="928"/>
      <c r="BU119" s="928"/>
      <c r="BV119" s="928">
        <v>3687028</v>
      </c>
      <c r="BW119" s="928"/>
      <c r="BX119" s="928"/>
      <c r="BY119" s="928"/>
      <c r="BZ119" s="928"/>
      <c r="CA119" s="928">
        <v>4217210</v>
      </c>
      <c r="CB119" s="928"/>
      <c r="CC119" s="928"/>
      <c r="CD119" s="928"/>
      <c r="CE119" s="928"/>
      <c r="CF119" s="942">
        <v>99.6</v>
      </c>
      <c r="CG119" s="943"/>
      <c r="CH119" s="943"/>
      <c r="CI119" s="943"/>
      <c r="CJ119" s="943"/>
      <c r="CK119" s="948"/>
      <c r="CL119" s="949"/>
      <c r="CM119" s="1005" t="s">
        <v>436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113</v>
      </c>
      <c r="DH119" s="999"/>
      <c r="DI119" s="999"/>
      <c r="DJ119" s="999"/>
      <c r="DK119" s="1000"/>
      <c r="DL119" s="1001" t="s">
        <v>113</v>
      </c>
      <c r="DM119" s="999"/>
      <c r="DN119" s="999"/>
      <c r="DO119" s="999"/>
      <c r="DP119" s="1000"/>
      <c r="DQ119" s="1001" t="s">
        <v>113</v>
      </c>
      <c r="DR119" s="999"/>
      <c r="DS119" s="999"/>
      <c r="DT119" s="999"/>
      <c r="DU119" s="1000"/>
      <c r="DV119" s="1002" t="s">
        <v>113</v>
      </c>
      <c r="DW119" s="1003"/>
      <c r="DX119" s="1003"/>
      <c r="DY119" s="1003"/>
      <c r="DZ119" s="1004"/>
    </row>
    <row r="120" spans="1:130" s="197" customFormat="1" ht="26.25" customHeight="1">
      <c r="A120" s="976"/>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113</v>
      </c>
      <c r="AB120" s="960"/>
      <c r="AC120" s="960"/>
      <c r="AD120" s="960"/>
      <c r="AE120" s="961"/>
      <c r="AF120" s="962" t="s">
        <v>113</v>
      </c>
      <c r="AG120" s="960"/>
      <c r="AH120" s="960"/>
      <c r="AI120" s="960"/>
      <c r="AJ120" s="961"/>
      <c r="AK120" s="962" t="s">
        <v>113</v>
      </c>
      <c r="AL120" s="960"/>
      <c r="AM120" s="960"/>
      <c r="AN120" s="960"/>
      <c r="AO120" s="961"/>
      <c r="AP120" s="963" t="s">
        <v>113</v>
      </c>
      <c r="AQ120" s="964"/>
      <c r="AR120" s="964"/>
      <c r="AS120" s="964"/>
      <c r="AT120" s="965"/>
      <c r="AU120" s="981"/>
      <c r="AV120" s="982"/>
      <c r="AW120" s="982"/>
      <c r="AX120" s="982"/>
      <c r="AY120" s="983"/>
      <c r="AZ120" s="950" t="s">
        <v>437</v>
      </c>
      <c r="BA120" s="951"/>
      <c r="BB120" s="951"/>
      <c r="BC120" s="951"/>
      <c r="BD120" s="951"/>
      <c r="BE120" s="951"/>
      <c r="BF120" s="951"/>
      <c r="BG120" s="951"/>
      <c r="BH120" s="951"/>
      <c r="BI120" s="951"/>
      <c r="BJ120" s="951"/>
      <c r="BK120" s="951"/>
      <c r="BL120" s="951"/>
      <c r="BM120" s="951"/>
      <c r="BN120" s="951"/>
      <c r="BO120" s="951"/>
      <c r="BP120" s="952"/>
      <c r="BQ120" s="920">
        <v>294037</v>
      </c>
      <c r="BR120" s="921"/>
      <c r="BS120" s="921"/>
      <c r="BT120" s="921"/>
      <c r="BU120" s="921"/>
      <c r="BV120" s="921">
        <v>211775</v>
      </c>
      <c r="BW120" s="921"/>
      <c r="BX120" s="921"/>
      <c r="BY120" s="921"/>
      <c r="BZ120" s="921"/>
      <c r="CA120" s="921">
        <v>144320</v>
      </c>
      <c r="CB120" s="921"/>
      <c r="CC120" s="921"/>
      <c r="CD120" s="921"/>
      <c r="CE120" s="921"/>
      <c r="CF120" s="915">
        <v>3.4</v>
      </c>
      <c r="CG120" s="916"/>
      <c r="CH120" s="916"/>
      <c r="CI120" s="916"/>
      <c r="CJ120" s="916"/>
      <c r="CK120" s="1014" t="s">
        <v>438</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3407812</v>
      </c>
      <c r="DH120" s="928"/>
      <c r="DI120" s="928"/>
      <c r="DJ120" s="928"/>
      <c r="DK120" s="928"/>
      <c r="DL120" s="928">
        <v>3391038</v>
      </c>
      <c r="DM120" s="928"/>
      <c r="DN120" s="928"/>
      <c r="DO120" s="928"/>
      <c r="DP120" s="928"/>
      <c r="DQ120" s="928">
        <v>3445178</v>
      </c>
      <c r="DR120" s="928"/>
      <c r="DS120" s="928"/>
      <c r="DT120" s="928"/>
      <c r="DU120" s="928"/>
      <c r="DV120" s="929">
        <v>81.400000000000006</v>
      </c>
      <c r="DW120" s="929"/>
      <c r="DX120" s="929"/>
      <c r="DY120" s="929"/>
      <c r="DZ120" s="930"/>
    </row>
    <row r="121" spans="1:130" s="197" customFormat="1" ht="26.25" customHeight="1">
      <c r="A121" s="976"/>
      <c r="B121" s="947"/>
      <c r="C121" s="1011" t="s">
        <v>439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2168</v>
      </c>
      <c r="AB121" s="960"/>
      <c r="AC121" s="960"/>
      <c r="AD121" s="960"/>
      <c r="AE121" s="961"/>
      <c r="AF121" s="962">
        <v>2174</v>
      </c>
      <c r="AG121" s="960"/>
      <c r="AH121" s="960"/>
      <c r="AI121" s="960"/>
      <c r="AJ121" s="961"/>
      <c r="AK121" s="962">
        <v>2214</v>
      </c>
      <c r="AL121" s="960"/>
      <c r="AM121" s="960"/>
      <c r="AN121" s="960"/>
      <c r="AO121" s="961"/>
      <c r="AP121" s="963">
        <v>0.1</v>
      </c>
      <c r="AQ121" s="964"/>
      <c r="AR121" s="964"/>
      <c r="AS121" s="964"/>
      <c r="AT121" s="965"/>
      <c r="AU121" s="981"/>
      <c r="AV121" s="982"/>
      <c r="AW121" s="982"/>
      <c r="AX121" s="982"/>
      <c r="AY121" s="983"/>
      <c r="AZ121" s="996" t="s">
        <v>440</v>
      </c>
      <c r="BA121" s="972"/>
      <c r="BB121" s="972"/>
      <c r="BC121" s="972"/>
      <c r="BD121" s="972"/>
      <c r="BE121" s="972"/>
      <c r="BF121" s="972"/>
      <c r="BG121" s="972"/>
      <c r="BH121" s="972"/>
      <c r="BI121" s="972"/>
      <c r="BJ121" s="972"/>
      <c r="BK121" s="972"/>
      <c r="BL121" s="972"/>
      <c r="BM121" s="972"/>
      <c r="BN121" s="972"/>
      <c r="BO121" s="972"/>
      <c r="BP121" s="973"/>
      <c r="BQ121" s="986">
        <v>13719239</v>
      </c>
      <c r="BR121" s="987"/>
      <c r="BS121" s="987"/>
      <c r="BT121" s="987"/>
      <c r="BU121" s="987"/>
      <c r="BV121" s="987">
        <v>13581460</v>
      </c>
      <c r="BW121" s="987"/>
      <c r="BX121" s="987"/>
      <c r="BY121" s="987"/>
      <c r="BZ121" s="987"/>
      <c r="CA121" s="987">
        <v>13209211</v>
      </c>
      <c r="CB121" s="987"/>
      <c r="CC121" s="987"/>
      <c r="CD121" s="987"/>
      <c r="CE121" s="987"/>
      <c r="CF121" s="1025">
        <v>312.10000000000002</v>
      </c>
      <c r="CG121" s="1026"/>
      <c r="CH121" s="1026"/>
      <c r="CI121" s="1026"/>
      <c r="CJ121" s="1026"/>
      <c r="CK121" s="1017"/>
      <c r="CL121" s="1018"/>
      <c r="CM121" s="1018"/>
      <c r="CN121" s="1018"/>
      <c r="CO121" s="1019"/>
      <c r="CP121" s="1008" t="s">
        <v>441</v>
      </c>
      <c r="CQ121" s="1009"/>
      <c r="CR121" s="1009"/>
      <c r="CS121" s="1009"/>
      <c r="CT121" s="1009"/>
      <c r="CU121" s="1009"/>
      <c r="CV121" s="1009"/>
      <c r="CW121" s="1009"/>
      <c r="CX121" s="1009"/>
      <c r="CY121" s="1009"/>
      <c r="CZ121" s="1009"/>
      <c r="DA121" s="1009"/>
      <c r="DB121" s="1009"/>
      <c r="DC121" s="1009"/>
      <c r="DD121" s="1009"/>
      <c r="DE121" s="1009"/>
      <c r="DF121" s="1010"/>
      <c r="DG121" s="920">
        <v>2572357</v>
      </c>
      <c r="DH121" s="921"/>
      <c r="DI121" s="921"/>
      <c r="DJ121" s="921"/>
      <c r="DK121" s="921"/>
      <c r="DL121" s="921">
        <v>2449027</v>
      </c>
      <c r="DM121" s="921"/>
      <c r="DN121" s="921"/>
      <c r="DO121" s="921"/>
      <c r="DP121" s="921"/>
      <c r="DQ121" s="921">
        <v>2329660</v>
      </c>
      <c r="DR121" s="921"/>
      <c r="DS121" s="921"/>
      <c r="DT121" s="921"/>
      <c r="DU121" s="921"/>
      <c r="DV121" s="922">
        <v>55</v>
      </c>
      <c r="DW121" s="922"/>
      <c r="DX121" s="922"/>
      <c r="DY121" s="922"/>
      <c r="DZ121" s="923"/>
    </row>
    <row r="122" spans="1:130" s="197" customFormat="1" ht="26.25" customHeight="1">
      <c r="A122" s="976"/>
      <c r="B122" s="947"/>
      <c r="C122" s="917" t="s">
        <v>422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442</v>
      </c>
      <c r="AB122" s="960"/>
      <c r="AC122" s="960"/>
      <c r="AD122" s="960"/>
      <c r="AE122" s="961"/>
      <c r="AF122" s="962" t="s">
        <v>442</v>
      </c>
      <c r="AG122" s="960"/>
      <c r="AH122" s="960"/>
      <c r="AI122" s="960"/>
      <c r="AJ122" s="961"/>
      <c r="AK122" s="962" t="s">
        <v>442</v>
      </c>
      <c r="AL122" s="960"/>
      <c r="AM122" s="960"/>
      <c r="AN122" s="960"/>
      <c r="AO122" s="961"/>
      <c r="AP122" s="963" t="s">
        <v>442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443</v>
      </c>
      <c r="BP122" s="995"/>
      <c r="BQ122" s="1035">
        <v>17361133</v>
      </c>
      <c r="BR122" s="1036"/>
      <c r="BS122" s="1036"/>
      <c r="BT122" s="1036"/>
      <c r="BU122" s="1036"/>
      <c r="BV122" s="1036">
        <v>17480263</v>
      </c>
      <c r="BW122" s="1036"/>
      <c r="BX122" s="1036"/>
      <c r="BY122" s="1036"/>
      <c r="BZ122" s="1036"/>
      <c r="CA122" s="1036">
        <v>17570741</v>
      </c>
      <c r="CB122" s="1036"/>
      <c r="CC122" s="1036"/>
      <c r="CD122" s="1036"/>
      <c r="CE122" s="1036"/>
      <c r="CF122" s="988"/>
      <c r="CG122" s="989"/>
      <c r="CH122" s="989"/>
      <c r="CI122" s="989"/>
      <c r="CJ122" s="990"/>
      <c r="CK122" s="1017"/>
      <c r="CL122" s="1018"/>
      <c r="CM122" s="1018"/>
      <c r="CN122" s="1018"/>
      <c r="CO122" s="1019"/>
      <c r="CP122" s="1008" t="s">
        <v>444</v>
      </c>
      <c r="CQ122" s="1009"/>
      <c r="CR122" s="1009"/>
      <c r="CS122" s="1009"/>
      <c r="CT122" s="1009"/>
      <c r="CU122" s="1009"/>
      <c r="CV122" s="1009"/>
      <c r="CW122" s="1009"/>
      <c r="CX122" s="1009"/>
      <c r="CY122" s="1009"/>
      <c r="CZ122" s="1009"/>
      <c r="DA122" s="1009"/>
      <c r="DB122" s="1009"/>
      <c r="DC122" s="1009"/>
      <c r="DD122" s="1009"/>
      <c r="DE122" s="1009"/>
      <c r="DF122" s="1010"/>
      <c r="DG122" s="920">
        <v>128280</v>
      </c>
      <c r="DH122" s="921"/>
      <c r="DI122" s="921"/>
      <c r="DJ122" s="921"/>
      <c r="DK122" s="921"/>
      <c r="DL122" s="921">
        <v>123253</v>
      </c>
      <c r="DM122" s="921"/>
      <c r="DN122" s="921"/>
      <c r="DO122" s="921"/>
      <c r="DP122" s="921"/>
      <c r="DQ122" s="921">
        <v>106283</v>
      </c>
      <c r="DR122" s="921"/>
      <c r="DS122" s="921"/>
      <c r="DT122" s="921"/>
      <c r="DU122" s="921"/>
      <c r="DV122" s="922">
        <v>2.5</v>
      </c>
      <c r="DW122" s="922"/>
      <c r="DX122" s="922"/>
      <c r="DY122" s="922"/>
      <c r="DZ122" s="923"/>
    </row>
    <row r="123" spans="1:130" s="197" customFormat="1" ht="26.25" customHeight="1" thickBot="1">
      <c r="A123" s="976"/>
      <c r="B123" s="947"/>
      <c r="C123" s="917" t="s">
        <v>428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408</v>
      </c>
      <c r="AB123" s="960"/>
      <c r="AC123" s="960"/>
      <c r="AD123" s="960"/>
      <c r="AE123" s="961"/>
      <c r="AF123" s="962" t="s">
        <v>408</v>
      </c>
      <c r="AG123" s="960"/>
      <c r="AH123" s="960"/>
      <c r="AI123" s="960"/>
      <c r="AJ123" s="961"/>
      <c r="AK123" s="962" t="s">
        <v>408</v>
      </c>
      <c r="AL123" s="960"/>
      <c r="AM123" s="960"/>
      <c r="AN123" s="960"/>
      <c r="AO123" s="961"/>
      <c r="AP123" s="963" t="s">
        <v>408</v>
      </c>
      <c r="AQ123" s="964"/>
      <c r="AR123" s="964"/>
      <c r="AS123" s="964"/>
      <c r="AT123" s="965"/>
      <c r="AU123" s="1032" t="s">
        <v>445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114</v>
      </c>
      <c r="BR123" s="1028"/>
      <c r="BS123" s="1028"/>
      <c r="BT123" s="1028"/>
      <c r="BU123" s="1028"/>
      <c r="BV123" s="1028">
        <v>91.1</v>
      </c>
      <c r="BW123" s="1028"/>
      <c r="BX123" s="1028"/>
      <c r="BY123" s="1028"/>
      <c r="BZ123" s="1028"/>
      <c r="CA123" s="1028">
        <v>71.400000000000006</v>
      </c>
      <c r="CB123" s="1028"/>
      <c r="CC123" s="1028"/>
      <c r="CD123" s="1028"/>
      <c r="CE123" s="1028"/>
      <c r="CF123" s="1029"/>
      <c r="CG123" s="1030"/>
      <c r="CH123" s="1030"/>
      <c r="CI123" s="1030"/>
      <c r="CJ123" s="1031"/>
      <c r="CK123" s="1017"/>
      <c r="CL123" s="1018"/>
      <c r="CM123" s="1018"/>
      <c r="CN123" s="1018"/>
      <c r="CO123" s="1019"/>
      <c r="CP123" s="1008" t="s">
        <v>381</v>
      </c>
      <c r="CQ123" s="1009"/>
      <c r="CR123" s="1009"/>
      <c r="CS123" s="1009"/>
      <c r="CT123" s="1009"/>
      <c r="CU123" s="1009"/>
      <c r="CV123" s="1009"/>
      <c r="CW123" s="1009"/>
      <c r="CX123" s="1009"/>
      <c r="CY123" s="1009"/>
      <c r="CZ123" s="1009"/>
      <c r="DA123" s="1009"/>
      <c r="DB123" s="1009"/>
      <c r="DC123" s="1009"/>
      <c r="DD123" s="1009"/>
      <c r="DE123" s="1009"/>
      <c r="DF123" s="1010"/>
      <c r="DG123" s="959">
        <v>3450</v>
      </c>
      <c r="DH123" s="960"/>
      <c r="DI123" s="960"/>
      <c r="DJ123" s="960"/>
      <c r="DK123" s="961"/>
      <c r="DL123" s="962">
        <v>2877</v>
      </c>
      <c r="DM123" s="960"/>
      <c r="DN123" s="960"/>
      <c r="DO123" s="960"/>
      <c r="DP123" s="961"/>
      <c r="DQ123" s="962">
        <v>3788</v>
      </c>
      <c r="DR123" s="960"/>
      <c r="DS123" s="960"/>
      <c r="DT123" s="960"/>
      <c r="DU123" s="961"/>
      <c r="DV123" s="963">
        <v>0.1</v>
      </c>
      <c r="DW123" s="964"/>
      <c r="DX123" s="964"/>
      <c r="DY123" s="964"/>
      <c r="DZ123" s="965"/>
    </row>
    <row r="124" spans="1:130" s="197" customFormat="1" ht="26.25" customHeight="1">
      <c r="A124" s="976"/>
      <c r="B124" s="947"/>
      <c r="C124" s="917" t="s">
        <v>431</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113</v>
      </c>
      <c r="AB124" s="960"/>
      <c r="AC124" s="960"/>
      <c r="AD124" s="960"/>
      <c r="AE124" s="961"/>
      <c r="AF124" s="962" t="s">
        <v>113</v>
      </c>
      <c r="AG124" s="960"/>
      <c r="AH124" s="960"/>
      <c r="AI124" s="960"/>
      <c r="AJ124" s="961"/>
      <c r="AK124" s="962" t="s">
        <v>113</v>
      </c>
      <c r="AL124" s="960"/>
      <c r="AM124" s="960"/>
      <c r="AN124" s="960"/>
      <c r="AO124" s="961"/>
      <c r="AP124" s="963" t="s">
        <v>113</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446</v>
      </c>
      <c r="CQ124" s="1009"/>
      <c r="CR124" s="1009"/>
      <c r="CS124" s="1009"/>
      <c r="CT124" s="1009"/>
      <c r="CU124" s="1009"/>
      <c r="CV124" s="1009"/>
      <c r="CW124" s="1009"/>
      <c r="CX124" s="1009"/>
      <c r="CY124" s="1009"/>
      <c r="CZ124" s="1009"/>
      <c r="DA124" s="1009"/>
      <c r="DB124" s="1009"/>
      <c r="DC124" s="1009"/>
      <c r="DD124" s="1009"/>
      <c r="DE124" s="1009"/>
      <c r="DF124" s="1010"/>
      <c r="DG124" s="998" t="s">
        <v>113</v>
      </c>
      <c r="DH124" s="999"/>
      <c r="DI124" s="999"/>
      <c r="DJ124" s="999"/>
      <c r="DK124" s="1000"/>
      <c r="DL124" s="1001" t="s">
        <v>113</v>
      </c>
      <c r="DM124" s="999"/>
      <c r="DN124" s="999"/>
      <c r="DO124" s="999"/>
      <c r="DP124" s="1000"/>
      <c r="DQ124" s="1001" t="s">
        <v>113</v>
      </c>
      <c r="DR124" s="999"/>
      <c r="DS124" s="999"/>
      <c r="DT124" s="999"/>
      <c r="DU124" s="1000"/>
      <c r="DV124" s="1002" t="s">
        <v>113</v>
      </c>
      <c r="DW124" s="1003"/>
      <c r="DX124" s="1003"/>
      <c r="DY124" s="1003"/>
      <c r="DZ124" s="1004"/>
    </row>
    <row r="125" spans="1:130" s="197" customFormat="1" ht="26.25" customHeight="1" thickBot="1">
      <c r="A125" s="976"/>
      <c r="B125" s="947"/>
      <c r="C125" s="917" t="s">
        <v>433</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113</v>
      </c>
      <c r="AB125" s="960"/>
      <c r="AC125" s="960"/>
      <c r="AD125" s="960"/>
      <c r="AE125" s="961"/>
      <c r="AF125" s="962" t="s">
        <v>113</v>
      </c>
      <c r="AG125" s="960"/>
      <c r="AH125" s="960"/>
      <c r="AI125" s="960"/>
      <c r="AJ125" s="961"/>
      <c r="AK125" s="962" t="s">
        <v>113</v>
      </c>
      <c r="AL125" s="960"/>
      <c r="AM125" s="960"/>
      <c r="AN125" s="960"/>
      <c r="AO125" s="961"/>
      <c r="AP125" s="963" t="s">
        <v>113</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447</v>
      </c>
      <c r="CL125" s="1015"/>
      <c r="CM125" s="1015"/>
      <c r="CN125" s="1015"/>
      <c r="CO125" s="1016"/>
      <c r="CP125" s="941" t="s">
        <v>448</v>
      </c>
      <c r="CQ125" s="888"/>
      <c r="CR125" s="888"/>
      <c r="CS125" s="888"/>
      <c r="CT125" s="888"/>
      <c r="CU125" s="888"/>
      <c r="CV125" s="888"/>
      <c r="CW125" s="888"/>
      <c r="CX125" s="888"/>
      <c r="CY125" s="888"/>
      <c r="CZ125" s="888"/>
      <c r="DA125" s="888"/>
      <c r="DB125" s="888"/>
      <c r="DC125" s="888"/>
      <c r="DD125" s="888"/>
      <c r="DE125" s="888"/>
      <c r="DF125" s="889"/>
      <c r="DG125" s="927" t="s">
        <v>113</v>
      </c>
      <c r="DH125" s="928"/>
      <c r="DI125" s="928"/>
      <c r="DJ125" s="928"/>
      <c r="DK125" s="928"/>
      <c r="DL125" s="928" t="s">
        <v>113</v>
      </c>
      <c r="DM125" s="928"/>
      <c r="DN125" s="928"/>
      <c r="DO125" s="928"/>
      <c r="DP125" s="928"/>
      <c r="DQ125" s="928" t="s">
        <v>113</v>
      </c>
      <c r="DR125" s="928"/>
      <c r="DS125" s="928"/>
      <c r="DT125" s="928"/>
      <c r="DU125" s="928"/>
      <c r="DV125" s="929" t="s">
        <v>113</v>
      </c>
      <c r="DW125" s="929"/>
      <c r="DX125" s="929"/>
      <c r="DY125" s="929"/>
      <c r="DZ125" s="930"/>
    </row>
    <row r="126" spans="1:130" s="197" customFormat="1" ht="26.25" customHeight="1">
      <c r="A126" s="976"/>
      <c r="B126" s="947"/>
      <c r="C126" s="917" t="s">
        <v>436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113</v>
      </c>
      <c r="AB126" s="960"/>
      <c r="AC126" s="960"/>
      <c r="AD126" s="960"/>
      <c r="AE126" s="961"/>
      <c r="AF126" s="962" t="s">
        <v>113</v>
      </c>
      <c r="AG126" s="960"/>
      <c r="AH126" s="960"/>
      <c r="AI126" s="960"/>
      <c r="AJ126" s="961"/>
      <c r="AK126" s="962" t="s">
        <v>113</v>
      </c>
      <c r="AL126" s="960"/>
      <c r="AM126" s="960"/>
      <c r="AN126" s="960"/>
      <c r="AO126" s="961"/>
      <c r="AP126" s="963" t="s">
        <v>113</v>
      </c>
      <c r="AQ126" s="964"/>
      <c r="AR126" s="964"/>
      <c r="AS126" s="964"/>
      <c r="AT126" s="965"/>
      <c r="AU126" s="233"/>
      <c r="AV126" s="233"/>
      <c r="AW126" s="233"/>
      <c r="AX126" s="1037" t="s">
        <v>449</v>
      </c>
      <c r="AY126" s="1038"/>
      <c r="AZ126" s="1038"/>
      <c r="BA126" s="1038"/>
      <c r="BB126" s="1038"/>
      <c r="BC126" s="1038"/>
      <c r="BD126" s="1038"/>
      <c r="BE126" s="1039"/>
      <c r="BF126" s="1053" t="s">
        <v>450</v>
      </c>
      <c r="BG126" s="1038"/>
      <c r="BH126" s="1038"/>
      <c r="BI126" s="1038"/>
      <c r="BJ126" s="1038"/>
      <c r="BK126" s="1038"/>
      <c r="BL126" s="1039"/>
      <c r="BM126" s="1053" t="s">
        <v>451</v>
      </c>
      <c r="BN126" s="1038"/>
      <c r="BO126" s="1038"/>
      <c r="BP126" s="1038"/>
      <c r="BQ126" s="1038"/>
      <c r="BR126" s="1038"/>
      <c r="BS126" s="1039"/>
      <c r="BT126" s="1053" t="s">
        <v>452</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453</v>
      </c>
      <c r="CQ126" s="951"/>
      <c r="CR126" s="951"/>
      <c r="CS126" s="951"/>
      <c r="CT126" s="951"/>
      <c r="CU126" s="951"/>
      <c r="CV126" s="951"/>
      <c r="CW126" s="951"/>
      <c r="CX126" s="951"/>
      <c r="CY126" s="951"/>
      <c r="CZ126" s="951"/>
      <c r="DA126" s="951"/>
      <c r="DB126" s="951"/>
      <c r="DC126" s="951"/>
      <c r="DD126" s="951"/>
      <c r="DE126" s="951"/>
      <c r="DF126" s="952"/>
      <c r="DG126" s="920" t="s">
        <v>113</v>
      </c>
      <c r="DH126" s="921"/>
      <c r="DI126" s="921"/>
      <c r="DJ126" s="921"/>
      <c r="DK126" s="921"/>
      <c r="DL126" s="921" t="s">
        <v>113</v>
      </c>
      <c r="DM126" s="921"/>
      <c r="DN126" s="921"/>
      <c r="DO126" s="921"/>
      <c r="DP126" s="921"/>
      <c r="DQ126" s="921" t="s">
        <v>113</v>
      </c>
      <c r="DR126" s="921"/>
      <c r="DS126" s="921"/>
      <c r="DT126" s="921"/>
      <c r="DU126" s="921"/>
      <c r="DV126" s="922" t="s">
        <v>113</v>
      </c>
      <c r="DW126" s="922"/>
      <c r="DX126" s="922"/>
      <c r="DY126" s="922"/>
      <c r="DZ126" s="923"/>
    </row>
    <row r="127" spans="1:130" s="197" customFormat="1" ht="26.25" customHeight="1" thickBot="1">
      <c r="A127" s="977"/>
      <c r="B127" s="949"/>
      <c r="C127" s="1005" t="s">
        <v>454</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113</v>
      </c>
      <c r="AB127" s="960"/>
      <c r="AC127" s="960"/>
      <c r="AD127" s="960"/>
      <c r="AE127" s="961"/>
      <c r="AF127" s="962" t="s">
        <v>113</v>
      </c>
      <c r="AG127" s="960"/>
      <c r="AH127" s="960"/>
      <c r="AI127" s="960"/>
      <c r="AJ127" s="961"/>
      <c r="AK127" s="962" t="s">
        <v>113</v>
      </c>
      <c r="AL127" s="960"/>
      <c r="AM127" s="960"/>
      <c r="AN127" s="960"/>
      <c r="AO127" s="961"/>
      <c r="AP127" s="963" t="s">
        <v>113</v>
      </c>
      <c r="AQ127" s="964"/>
      <c r="AR127" s="964"/>
      <c r="AS127" s="964"/>
      <c r="AT127" s="965"/>
      <c r="AU127" s="233"/>
      <c r="AV127" s="233"/>
      <c r="AW127" s="233"/>
      <c r="AX127" s="887" t="s">
        <v>455</v>
      </c>
      <c r="AY127" s="888"/>
      <c r="AZ127" s="888"/>
      <c r="BA127" s="888"/>
      <c r="BB127" s="888"/>
      <c r="BC127" s="888"/>
      <c r="BD127" s="888"/>
      <c r="BE127" s="889"/>
      <c r="BF127" s="1042" t="s">
        <v>113</v>
      </c>
      <c r="BG127" s="1043"/>
      <c r="BH127" s="1043"/>
      <c r="BI127" s="1043"/>
      <c r="BJ127" s="1043"/>
      <c r="BK127" s="1043"/>
      <c r="BL127" s="1052"/>
      <c r="BM127" s="1042">
        <v>14.63</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456</v>
      </c>
      <c r="CQ127" s="1046"/>
      <c r="CR127" s="1046"/>
      <c r="CS127" s="1046"/>
      <c r="CT127" s="1046"/>
      <c r="CU127" s="1046"/>
      <c r="CV127" s="1046"/>
      <c r="CW127" s="1046"/>
      <c r="CX127" s="1046"/>
      <c r="CY127" s="1046"/>
      <c r="CZ127" s="1046"/>
      <c r="DA127" s="1046"/>
      <c r="DB127" s="1046"/>
      <c r="DC127" s="1046"/>
      <c r="DD127" s="1046"/>
      <c r="DE127" s="1046"/>
      <c r="DF127" s="1047"/>
      <c r="DG127" s="1048" t="s">
        <v>113</v>
      </c>
      <c r="DH127" s="1049"/>
      <c r="DI127" s="1049"/>
      <c r="DJ127" s="1049"/>
      <c r="DK127" s="1049"/>
      <c r="DL127" s="1049" t="s">
        <v>113</v>
      </c>
      <c r="DM127" s="1049"/>
      <c r="DN127" s="1049"/>
      <c r="DO127" s="1049"/>
      <c r="DP127" s="1049"/>
      <c r="DQ127" s="1049" t="s">
        <v>113</v>
      </c>
      <c r="DR127" s="1049"/>
      <c r="DS127" s="1049"/>
      <c r="DT127" s="1049"/>
      <c r="DU127" s="1049"/>
      <c r="DV127" s="1050" t="s">
        <v>113</v>
      </c>
      <c r="DW127" s="1050"/>
      <c r="DX127" s="1050"/>
      <c r="DY127" s="1050"/>
      <c r="DZ127" s="1051"/>
    </row>
    <row r="128" spans="1:130" s="197" customFormat="1" ht="26.25" customHeight="1">
      <c r="A128" s="1072" t="s">
        <v>457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458</v>
      </c>
      <c r="X128" s="1074"/>
      <c r="Y128" s="1074"/>
      <c r="Z128" s="1075"/>
      <c r="AA128" s="1090">
        <v>79989</v>
      </c>
      <c r="AB128" s="1091"/>
      <c r="AC128" s="1091"/>
      <c r="AD128" s="1091"/>
      <c r="AE128" s="1092"/>
      <c r="AF128" s="1093">
        <v>66201</v>
      </c>
      <c r="AG128" s="1091"/>
      <c r="AH128" s="1091"/>
      <c r="AI128" s="1091"/>
      <c r="AJ128" s="1092"/>
      <c r="AK128" s="1093">
        <v>42932</v>
      </c>
      <c r="AL128" s="1091"/>
      <c r="AM128" s="1091"/>
      <c r="AN128" s="1091"/>
      <c r="AO128" s="1092"/>
      <c r="AP128" s="1094"/>
      <c r="AQ128" s="1095"/>
      <c r="AR128" s="1095"/>
      <c r="AS128" s="1095"/>
      <c r="AT128" s="1096"/>
      <c r="AU128" s="235"/>
      <c r="AV128" s="235"/>
      <c r="AW128" s="235"/>
      <c r="AX128" s="1055" t="s">
        <v>459</v>
      </c>
      <c r="AY128" s="951"/>
      <c r="AZ128" s="951"/>
      <c r="BA128" s="951"/>
      <c r="BB128" s="951"/>
      <c r="BC128" s="951"/>
      <c r="BD128" s="951"/>
      <c r="BE128" s="952"/>
      <c r="BF128" s="1067" t="s">
        <v>113</v>
      </c>
      <c r="BG128" s="1068"/>
      <c r="BH128" s="1068"/>
      <c r="BI128" s="1068"/>
      <c r="BJ128" s="1068"/>
      <c r="BK128" s="1068"/>
      <c r="BL128" s="1069"/>
      <c r="BM128" s="1067">
        <v>19.63</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460</v>
      </c>
      <c r="X129" s="1062"/>
      <c r="Y129" s="1062"/>
      <c r="Z129" s="1063"/>
      <c r="AA129" s="959">
        <v>5705204</v>
      </c>
      <c r="AB129" s="960"/>
      <c r="AC129" s="960"/>
      <c r="AD129" s="960"/>
      <c r="AE129" s="961"/>
      <c r="AF129" s="962">
        <v>5561387</v>
      </c>
      <c r="AG129" s="960"/>
      <c r="AH129" s="960"/>
      <c r="AI129" s="960"/>
      <c r="AJ129" s="961"/>
      <c r="AK129" s="962">
        <v>5630190</v>
      </c>
      <c r="AL129" s="960"/>
      <c r="AM129" s="960"/>
      <c r="AN129" s="960"/>
      <c r="AO129" s="961"/>
      <c r="AP129" s="1064"/>
      <c r="AQ129" s="1065"/>
      <c r="AR129" s="1065"/>
      <c r="AS129" s="1065"/>
      <c r="AT129" s="1066"/>
      <c r="AU129" s="235"/>
      <c r="AV129" s="235"/>
      <c r="AW129" s="235"/>
      <c r="AX129" s="1055" t="s">
        <v>461</v>
      </c>
      <c r="AY129" s="951"/>
      <c r="AZ129" s="951"/>
      <c r="BA129" s="951"/>
      <c r="BB129" s="951"/>
      <c r="BC129" s="951"/>
      <c r="BD129" s="951"/>
      <c r="BE129" s="952"/>
      <c r="BF129" s="1056">
        <v>15.4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462</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463</v>
      </c>
      <c r="X130" s="1062"/>
      <c r="Y130" s="1062"/>
      <c r="Z130" s="1063"/>
      <c r="AA130" s="959">
        <v>1365581</v>
      </c>
      <c r="AB130" s="960"/>
      <c r="AC130" s="960"/>
      <c r="AD130" s="960"/>
      <c r="AE130" s="961"/>
      <c r="AF130" s="962">
        <v>1375906</v>
      </c>
      <c r="AG130" s="960"/>
      <c r="AH130" s="960"/>
      <c r="AI130" s="960"/>
      <c r="AJ130" s="961"/>
      <c r="AK130" s="962">
        <v>1398149</v>
      </c>
      <c r="AL130" s="960"/>
      <c r="AM130" s="960"/>
      <c r="AN130" s="960"/>
      <c r="AO130" s="961"/>
      <c r="AP130" s="1064"/>
      <c r="AQ130" s="1065"/>
      <c r="AR130" s="1065"/>
      <c r="AS130" s="1065"/>
      <c r="AT130" s="1066"/>
      <c r="AU130" s="235"/>
      <c r="AV130" s="235"/>
      <c r="AW130" s="235"/>
      <c r="AX130" s="1114" t="s">
        <v>464</v>
      </c>
      <c r="AY130" s="1046"/>
      <c r="AZ130" s="1046"/>
      <c r="BA130" s="1046"/>
      <c r="BB130" s="1046"/>
      <c r="BC130" s="1046"/>
      <c r="BD130" s="1046"/>
      <c r="BE130" s="1047"/>
      <c r="BF130" s="1076">
        <v>71.400000000000006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465</v>
      </c>
      <c r="X131" s="1085"/>
      <c r="Y131" s="1085"/>
      <c r="Z131" s="1086"/>
      <c r="AA131" s="998">
        <v>4339623</v>
      </c>
      <c r="AB131" s="999"/>
      <c r="AC131" s="999"/>
      <c r="AD131" s="999"/>
      <c r="AE131" s="1000"/>
      <c r="AF131" s="1001">
        <v>4185481</v>
      </c>
      <c r="AG131" s="999"/>
      <c r="AH131" s="999"/>
      <c r="AI131" s="999"/>
      <c r="AJ131" s="1000"/>
      <c r="AK131" s="1001">
        <v>4232041</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466</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467</v>
      </c>
      <c r="W132" s="1102"/>
      <c r="X132" s="1102"/>
      <c r="Y132" s="1102"/>
      <c r="Z132" s="1103"/>
      <c r="AA132" s="1104">
        <v>15.525864800000001</v>
      </c>
      <c r="AB132" s="1105"/>
      <c r="AC132" s="1105"/>
      <c r="AD132" s="1105"/>
      <c r="AE132" s="1106"/>
      <c r="AF132" s="1107">
        <v>15.961510759999999</v>
      </c>
      <c r="AG132" s="1105"/>
      <c r="AH132" s="1105"/>
      <c r="AI132" s="1105"/>
      <c r="AJ132" s="1106"/>
      <c r="AK132" s="1107">
        <v>14.81876003</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468</v>
      </c>
      <c r="W133" s="1109"/>
      <c r="X133" s="1109"/>
      <c r="Y133" s="1109"/>
      <c r="Z133" s="1110"/>
      <c r="AA133" s="1111">
        <v>18.100000000000001</v>
      </c>
      <c r="AB133" s="1112"/>
      <c r="AC133" s="1112"/>
      <c r="AD133" s="1112"/>
      <c r="AE133" s="1113"/>
      <c r="AF133" s="1111">
        <v>16.2</v>
      </c>
      <c r="AG133" s="1112"/>
      <c r="AH133" s="1112"/>
      <c r="AI133" s="1112"/>
      <c r="AJ133" s="1113"/>
      <c r="AK133" s="1111">
        <v>15.4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4" zoomScale="85" zoomScaleNormal="85" zoomScaleSheetLayoutView="85" workbookViewId="0">
      <selection activeCell="L73" sqref="L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20" t="s">
        <v>476</v>
      </c>
      <c r="H9" s="1121"/>
      <c r="I9" s="1121"/>
      <c r="J9" s="1122"/>
      <c r="K9" s="263">
        <v>992925</v>
      </c>
      <c r="L9" s="264">
        <v>71837</v>
      </c>
      <c r="M9" s="265">
        <v>97117</v>
      </c>
      <c r="N9" s="266">
        <v>-26</v>
      </c>
    </row>
    <row r="10" spans="1:16">
      <c r="A10" s="248"/>
      <c r="B10" s="244"/>
      <c r="C10" s="244"/>
      <c r="D10" s="244"/>
      <c r="E10" s="244"/>
      <c r="F10" s="244"/>
      <c r="G10" s="1120" t="s">
        <v>477</v>
      </c>
      <c r="H10" s="1121"/>
      <c r="I10" s="1121"/>
      <c r="J10" s="1122"/>
      <c r="K10" s="267">
        <v>164326</v>
      </c>
      <c r="L10" s="268">
        <v>11889</v>
      </c>
      <c r="M10" s="269">
        <v>9839</v>
      </c>
      <c r="N10" s="270">
        <v>20.8</v>
      </c>
    </row>
    <row r="11" spans="1:16" ht="13.5" customHeight="1">
      <c r="A11" s="248"/>
      <c r="B11" s="244"/>
      <c r="C11" s="244"/>
      <c r="D11" s="244"/>
      <c r="E11" s="244"/>
      <c r="F11" s="244"/>
      <c r="G11" s="1120" t="s">
        <v>478</v>
      </c>
      <c r="H11" s="1121"/>
      <c r="I11" s="1121"/>
      <c r="J11" s="1122"/>
      <c r="K11" s="267">
        <v>197765</v>
      </c>
      <c r="L11" s="268">
        <v>14308</v>
      </c>
      <c r="M11" s="269">
        <v>18048</v>
      </c>
      <c r="N11" s="270">
        <v>-20.7</v>
      </c>
    </row>
    <row r="12" spans="1:16" ht="13.5" customHeight="1">
      <c r="A12" s="248"/>
      <c r="B12" s="244"/>
      <c r="C12" s="244"/>
      <c r="D12" s="244"/>
      <c r="E12" s="244"/>
      <c r="F12" s="244"/>
      <c r="G12" s="1120" t="s">
        <v>479</v>
      </c>
      <c r="H12" s="1121"/>
      <c r="I12" s="1121"/>
      <c r="J12" s="1122"/>
      <c r="K12" s="267" t="s">
        <v>480</v>
      </c>
      <c r="L12" s="268" t="s">
        <v>480</v>
      </c>
      <c r="M12" s="269">
        <v>2186</v>
      </c>
      <c r="N12" s="270" t="s">
        <v>480</v>
      </c>
    </row>
    <row r="13" spans="1:16" ht="13.5" customHeight="1">
      <c r="A13" s="248"/>
      <c r="B13" s="244"/>
      <c r="C13" s="244"/>
      <c r="D13" s="244"/>
      <c r="E13" s="244"/>
      <c r="F13" s="244"/>
      <c r="G13" s="1120" t="s">
        <v>481</v>
      </c>
      <c r="H13" s="1121"/>
      <c r="I13" s="1121"/>
      <c r="J13" s="1122"/>
      <c r="K13" s="267" t="s">
        <v>480</v>
      </c>
      <c r="L13" s="268" t="s">
        <v>480</v>
      </c>
      <c r="M13" s="269" t="s">
        <v>480</v>
      </c>
      <c r="N13" s="270" t="s">
        <v>480</v>
      </c>
    </row>
    <row r="14" spans="1:16" ht="13.5" customHeight="1">
      <c r="A14" s="248"/>
      <c r="B14" s="244"/>
      <c r="C14" s="244"/>
      <c r="D14" s="244"/>
      <c r="E14" s="244"/>
      <c r="F14" s="244"/>
      <c r="G14" s="1120" t="s">
        <v>482</v>
      </c>
      <c r="H14" s="1121"/>
      <c r="I14" s="1121"/>
      <c r="J14" s="1122"/>
      <c r="K14" s="267">
        <v>31385</v>
      </c>
      <c r="L14" s="268">
        <v>2271</v>
      </c>
      <c r="M14" s="269">
        <v>5044</v>
      </c>
      <c r="N14" s="270">
        <v>-55</v>
      </c>
    </row>
    <row r="15" spans="1:16" ht="13.5" customHeight="1">
      <c r="A15" s="248"/>
      <c r="B15" s="244"/>
      <c r="C15" s="244"/>
      <c r="D15" s="244"/>
      <c r="E15" s="244"/>
      <c r="F15" s="244"/>
      <c r="G15" s="1120" t="s">
        <v>483</v>
      </c>
      <c r="H15" s="1121"/>
      <c r="I15" s="1121"/>
      <c r="J15" s="1122"/>
      <c r="K15" s="267">
        <v>44244</v>
      </c>
      <c r="L15" s="268">
        <v>3201</v>
      </c>
      <c r="M15" s="269">
        <v>2764</v>
      </c>
      <c r="N15" s="270">
        <v>15.8</v>
      </c>
    </row>
    <row r="16" spans="1:16">
      <c r="A16" s="248"/>
      <c r="B16" s="244"/>
      <c r="C16" s="244"/>
      <c r="D16" s="244"/>
      <c r="E16" s="244"/>
      <c r="F16" s="244"/>
      <c r="G16" s="1123" t="s">
        <v>484</v>
      </c>
      <c r="H16" s="1124"/>
      <c r="I16" s="1124"/>
      <c r="J16" s="1125"/>
      <c r="K16" s="268">
        <v>-112812</v>
      </c>
      <c r="L16" s="268">
        <v>-8162</v>
      </c>
      <c r="M16" s="269">
        <v>-12014</v>
      </c>
      <c r="N16" s="270">
        <v>-32.1</v>
      </c>
    </row>
    <row r="17" spans="1:16">
      <c r="A17" s="248"/>
      <c r="B17" s="244"/>
      <c r="C17" s="244"/>
      <c r="D17" s="244"/>
      <c r="E17" s="244"/>
      <c r="F17" s="244"/>
      <c r="G17" s="1123" t="s">
        <v>170</v>
      </c>
      <c r="H17" s="1124"/>
      <c r="I17" s="1124"/>
      <c r="J17" s="1125"/>
      <c r="K17" s="268">
        <v>1317833</v>
      </c>
      <c r="L17" s="268">
        <v>95343</v>
      </c>
      <c r="M17" s="269">
        <v>122985</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5" t="s">
        <v>489</v>
      </c>
      <c r="H21" s="1116"/>
      <c r="I21" s="1116"/>
      <c r="J21" s="1117"/>
      <c r="K21" s="280">
        <v>8.32</v>
      </c>
      <c r="L21" s="281">
        <v>11.27</v>
      </c>
      <c r="M21" s="282">
        <v>-2.95</v>
      </c>
      <c r="N21" s="249"/>
      <c r="O21" s="283"/>
      <c r="P21" s="279"/>
    </row>
    <row r="22" spans="1:16" s="284" customFormat="1">
      <c r="A22" s="279"/>
      <c r="B22" s="249"/>
      <c r="C22" s="249"/>
      <c r="D22" s="249"/>
      <c r="E22" s="249"/>
      <c r="F22" s="249"/>
      <c r="G22" s="1115" t="s">
        <v>490</v>
      </c>
      <c r="H22" s="1116"/>
      <c r="I22" s="1116"/>
      <c r="J22" s="1117"/>
      <c r="K22" s="285">
        <v>92.9</v>
      </c>
      <c r="L22" s="286">
        <v>94.8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31" t="s">
        <v>494</v>
      </c>
      <c r="H32" s="1132"/>
      <c r="I32" s="1132"/>
      <c r="J32" s="1133"/>
      <c r="K32" s="294">
        <v>1678000</v>
      </c>
      <c r="L32" s="294">
        <v>121401</v>
      </c>
      <c r="M32" s="295">
        <v>91831</v>
      </c>
      <c r="N32" s="296">
        <v>32.200000000000003</v>
      </c>
    </row>
    <row r="33" spans="1:16" ht="13.5" customHeight="1">
      <c r="A33" s="248"/>
      <c r="B33" s="244"/>
      <c r="C33" s="244"/>
      <c r="D33" s="244"/>
      <c r="E33" s="244"/>
      <c r="F33" s="244"/>
      <c r="G33" s="1131" t="s">
        <v>495</v>
      </c>
      <c r="H33" s="1132"/>
      <c r="I33" s="1132"/>
      <c r="J33" s="1133"/>
      <c r="K33" s="294" t="s">
        <v>480</v>
      </c>
      <c r="L33" s="294" t="s">
        <v>480</v>
      </c>
      <c r="M33" s="295" t="s">
        <v>480</v>
      </c>
      <c r="N33" s="296" t="s">
        <v>480</v>
      </c>
    </row>
    <row r="34" spans="1:16" ht="27" customHeight="1">
      <c r="A34" s="248"/>
      <c r="B34" s="244"/>
      <c r="C34" s="244"/>
      <c r="D34" s="244"/>
      <c r="E34" s="244"/>
      <c r="F34" s="244"/>
      <c r="G34" s="1131" t="s">
        <v>496</v>
      </c>
      <c r="H34" s="1132"/>
      <c r="I34" s="1132"/>
      <c r="J34" s="1133"/>
      <c r="K34" s="294" t="s">
        <v>480</v>
      </c>
      <c r="L34" s="294" t="s">
        <v>480</v>
      </c>
      <c r="M34" s="295" t="s">
        <v>480</v>
      </c>
      <c r="N34" s="296" t="s">
        <v>480</v>
      </c>
    </row>
    <row r="35" spans="1:16" ht="27" customHeight="1">
      <c r="A35" s="248"/>
      <c r="B35" s="244"/>
      <c r="C35" s="244"/>
      <c r="D35" s="244"/>
      <c r="E35" s="244"/>
      <c r="F35" s="244"/>
      <c r="G35" s="1131" t="s">
        <v>497</v>
      </c>
      <c r="H35" s="1132"/>
      <c r="I35" s="1132"/>
      <c r="J35" s="1133"/>
      <c r="K35" s="294">
        <v>340510</v>
      </c>
      <c r="L35" s="294">
        <v>24635</v>
      </c>
      <c r="M35" s="295">
        <v>23665</v>
      </c>
      <c r="N35" s="296">
        <v>4.0999999999999996</v>
      </c>
    </row>
    <row r="36" spans="1:16" ht="27" customHeight="1">
      <c r="A36" s="248"/>
      <c r="B36" s="244"/>
      <c r="C36" s="244"/>
      <c r="D36" s="244"/>
      <c r="E36" s="244"/>
      <c r="F36" s="244"/>
      <c r="G36" s="1131" t="s">
        <v>498</v>
      </c>
      <c r="H36" s="1132"/>
      <c r="I36" s="1132"/>
      <c r="J36" s="1133"/>
      <c r="K36" s="294">
        <v>47493</v>
      </c>
      <c r="L36" s="294">
        <v>3436</v>
      </c>
      <c r="M36" s="295">
        <v>4185</v>
      </c>
      <c r="N36" s="296">
        <v>-17.899999999999999</v>
      </c>
    </row>
    <row r="37" spans="1:16" ht="13.5" customHeight="1">
      <c r="A37" s="248"/>
      <c r="B37" s="244"/>
      <c r="C37" s="244"/>
      <c r="D37" s="244"/>
      <c r="E37" s="244"/>
      <c r="F37" s="244"/>
      <c r="G37" s="1131" t="s">
        <v>499</v>
      </c>
      <c r="H37" s="1132"/>
      <c r="I37" s="1132"/>
      <c r="J37" s="1133"/>
      <c r="K37" s="294">
        <v>2214</v>
      </c>
      <c r="L37" s="294">
        <v>160</v>
      </c>
      <c r="M37" s="295">
        <v>1887</v>
      </c>
      <c r="N37" s="296">
        <v>-91.5</v>
      </c>
    </row>
    <row r="38" spans="1:16" ht="27" customHeight="1">
      <c r="A38" s="248"/>
      <c r="B38" s="244"/>
      <c r="C38" s="244"/>
      <c r="D38" s="244"/>
      <c r="E38" s="244"/>
      <c r="F38" s="244"/>
      <c r="G38" s="1134" t="s">
        <v>500</v>
      </c>
      <c r="H38" s="1135"/>
      <c r="I38" s="1135"/>
      <c r="J38" s="1136"/>
      <c r="K38" s="297" t="s">
        <v>480</v>
      </c>
      <c r="L38" s="297" t="s">
        <v>480</v>
      </c>
      <c r="M38" s="298">
        <v>24</v>
      </c>
      <c r="N38" s="299" t="s">
        <v>480</v>
      </c>
      <c r="O38" s="293"/>
    </row>
    <row r="39" spans="1:16">
      <c r="A39" s="248"/>
      <c r="B39" s="244"/>
      <c r="C39" s="244"/>
      <c r="D39" s="244"/>
      <c r="E39" s="244"/>
      <c r="F39" s="244"/>
      <c r="G39" s="1134" t="s">
        <v>501</v>
      </c>
      <c r="H39" s="1135"/>
      <c r="I39" s="1135"/>
      <c r="J39" s="1136"/>
      <c r="K39" s="300">
        <v>-42932</v>
      </c>
      <c r="L39" s="300">
        <v>-3106</v>
      </c>
      <c r="M39" s="301">
        <v>-3963</v>
      </c>
      <c r="N39" s="302">
        <v>-21.6</v>
      </c>
      <c r="O39" s="293"/>
    </row>
    <row r="40" spans="1:16" ht="27" customHeight="1">
      <c r="A40" s="248"/>
      <c r="B40" s="244"/>
      <c r="C40" s="244"/>
      <c r="D40" s="244"/>
      <c r="E40" s="244"/>
      <c r="F40" s="244"/>
      <c r="G40" s="1131" t="s">
        <v>502</v>
      </c>
      <c r="H40" s="1132"/>
      <c r="I40" s="1132"/>
      <c r="J40" s="1133"/>
      <c r="K40" s="300">
        <v>-1398149</v>
      </c>
      <c r="L40" s="300">
        <v>-101154</v>
      </c>
      <c r="M40" s="301">
        <v>-77210</v>
      </c>
      <c r="N40" s="302">
        <v>31</v>
      </c>
      <c r="O40" s="293"/>
    </row>
    <row r="41" spans="1:16">
      <c r="A41" s="248"/>
      <c r="B41" s="244"/>
      <c r="C41" s="244"/>
      <c r="D41" s="244"/>
      <c r="E41" s="244"/>
      <c r="F41" s="244"/>
      <c r="G41" s="1137" t="s">
        <v>280</v>
      </c>
      <c r="H41" s="1138"/>
      <c r="I41" s="1138"/>
      <c r="J41" s="1139"/>
      <c r="K41" s="294">
        <v>627136</v>
      </c>
      <c r="L41" s="300">
        <v>45372</v>
      </c>
      <c r="M41" s="301">
        <v>40420</v>
      </c>
      <c r="N41" s="302">
        <v>12.3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6" t="s">
        <v>471</v>
      </c>
      <c r="J49" s="1128" t="s">
        <v>506</v>
      </c>
      <c r="K49" s="1129"/>
      <c r="L49" s="1129"/>
      <c r="M49" s="1129"/>
      <c r="N49" s="1130"/>
    </row>
    <row r="50" spans="1:14">
      <c r="A50" s="248"/>
      <c r="B50" s="244"/>
      <c r="C50" s="244"/>
      <c r="D50" s="244"/>
      <c r="E50" s="244"/>
      <c r="F50" s="244"/>
      <c r="G50" s="312"/>
      <c r="H50" s="313"/>
      <c r="I50" s="1127"/>
      <c r="J50" s="314" t="s">
        <v>507</v>
      </c>
      <c r="K50" s="315" t="s">
        <v>508</v>
      </c>
      <c r="L50" s="316" t="s">
        <v>509</v>
      </c>
      <c r="M50" s="317" t="s">
        <v>510</v>
      </c>
      <c r="N50" s="318" t="s">
        <v>511</v>
      </c>
    </row>
    <row r="51" spans="1:14">
      <c r="A51" s="248"/>
      <c r="B51" s="244"/>
      <c r="C51" s="244"/>
      <c r="D51" s="244"/>
      <c r="E51" s="244"/>
      <c r="F51" s="244"/>
      <c r="G51" s="310" t="s">
        <v>512</v>
      </c>
      <c r="H51" s="311"/>
      <c r="I51" s="319">
        <v>2716167</v>
      </c>
      <c r="J51" s="320">
        <v>189571</v>
      </c>
      <c r="K51" s="321">
        <v>14.7</v>
      </c>
      <c r="L51" s="322">
        <v>127151</v>
      </c>
      <c r="M51" s="323">
        <v>51.8</v>
      </c>
      <c r="N51" s="324">
        <v>-37.1</v>
      </c>
    </row>
    <row r="52" spans="1:14">
      <c r="A52" s="248"/>
      <c r="B52" s="244"/>
      <c r="C52" s="244"/>
      <c r="D52" s="244"/>
      <c r="E52" s="244"/>
      <c r="F52" s="244"/>
      <c r="G52" s="325"/>
      <c r="H52" s="326" t="s">
        <v>513</v>
      </c>
      <c r="I52" s="327">
        <v>1181015</v>
      </c>
      <c r="J52" s="328">
        <v>82427</v>
      </c>
      <c r="K52" s="329">
        <v>-9.9</v>
      </c>
      <c r="L52" s="330">
        <v>72559</v>
      </c>
      <c r="M52" s="331">
        <v>74.900000000000006</v>
      </c>
      <c r="N52" s="332">
        <v>-84.8</v>
      </c>
    </row>
    <row r="53" spans="1:14">
      <c r="A53" s="248"/>
      <c r="B53" s="244"/>
      <c r="C53" s="244"/>
      <c r="D53" s="244"/>
      <c r="E53" s="244"/>
      <c r="F53" s="244"/>
      <c r="G53" s="310" t="s">
        <v>514</v>
      </c>
      <c r="H53" s="311"/>
      <c r="I53" s="319">
        <v>2667113</v>
      </c>
      <c r="J53" s="320">
        <v>187600</v>
      </c>
      <c r="K53" s="321">
        <v>-1</v>
      </c>
      <c r="L53" s="322">
        <v>147869</v>
      </c>
      <c r="M53" s="323">
        <v>16.3</v>
      </c>
      <c r="N53" s="324">
        <v>-17.3</v>
      </c>
    </row>
    <row r="54" spans="1:14">
      <c r="A54" s="248"/>
      <c r="B54" s="244"/>
      <c r="C54" s="244"/>
      <c r="D54" s="244"/>
      <c r="E54" s="244"/>
      <c r="F54" s="244"/>
      <c r="G54" s="325"/>
      <c r="H54" s="326" t="s">
        <v>513</v>
      </c>
      <c r="I54" s="327">
        <v>952872</v>
      </c>
      <c r="J54" s="328">
        <v>67023</v>
      </c>
      <c r="K54" s="329">
        <v>-18.7</v>
      </c>
      <c r="L54" s="330">
        <v>63271</v>
      </c>
      <c r="M54" s="331">
        <v>-12.8</v>
      </c>
      <c r="N54" s="332">
        <v>-5.9</v>
      </c>
    </row>
    <row r="55" spans="1:14">
      <c r="A55" s="248"/>
      <c r="B55" s="244"/>
      <c r="C55" s="244"/>
      <c r="D55" s="244"/>
      <c r="E55" s="244"/>
      <c r="F55" s="244"/>
      <c r="G55" s="310" t="s">
        <v>515</v>
      </c>
      <c r="H55" s="311"/>
      <c r="I55" s="319">
        <v>1620019</v>
      </c>
      <c r="J55" s="320">
        <v>115419</v>
      </c>
      <c r="K55" s="321">
        <v>-38.5</v>
      </c>
      <c r="L55" s="322">
        <v>117242</v>
      </c>
      <c r="M55" s="323">
        <v>-20.7</v>
      </c>
      <c r="N55" s="324">
        <v>-17.8</v>
      </c>
    </row>
    <row r="56" spans="1:14">
      <c r="A56" s="248"/>
      <c r="B56" s="244"/>
      <c r="C56" s="244"/>
      <c r="D56" s="244"/>
      <c r="E56" s="244"/>
      <c r="F56" s="244"/>
      <c r="G56" s="325"/>
      <c r="H56" s="326" t="s">
        <v>513</v>
      </c>
      <c r="I56" s="327">
        <v>676549</v>
      </c>
      <c r="J56" s="328">
        <v>48201</v>
      </c>
      <c r="K56" s="329">
        <v>-28.1</v>
      </c>
      <c r="L56" s="330">
        <v>59388</v>
      </c>
      <c r="M56" s="331">
        <v>-6.1</v>
      </c>
      <c r="N56" s="332">
        <v>-22</v>
      </c>
    </row>
    <row r="57" spans="1:14">
      <c r="A57" s="248"/>
      <c r="B57" s="244"/>
      <c r="C57" s="244"/>
      <c r="D57" s="244"/>
      <c r="E57" s="244"/>
      <c r="F57" s="244"/>
      <c r="G57" s="310" t="s">
        <v>516</v>
      </c>
      <c r="H57" s="311"/>
      <c r="I57" s="319">
        <v>1689708</v>
      </c>
      <c r="J57" s="320">
        <v>121413</v>
      </c>
      <c r="K57" s="321">
        <v>5.2</v>
      </c>
      <c r="L57" s="322">
        <v>114097</v>
      </c>
      <c r="M57" s="323">
        <v>-2.7</v>
      </c>
      <c r="N57" s="324">
        <v>7.9</v>
      </c>
    </row>
    <row r="58" spans="1:14">
      <c r="A58" s="248"/>
      <c r="B58" s="244"/>
      <c r="C58" s="244"/>
      <c r="D58" s="244"/>
      <c r="E58" s="244"/>
      <c r="F58" s="244"/>
      <c r="G58" s="325"/>
      <c r="H58" s="326" t="s">
        <v>513</v>
      </c>
      <c r="I58" s="327">
        <v>627766</v>
      </c>
      <c r="J58" s="328">
        <v>45108</v>
      </c>
      <c r="K58" s="329">
        <v>-6.4</v>
      </c>
      <c r="L58" s="330">
        <v>61630</v>
      </c>
      <c r="M58" s="331">
        <v>3.8</v>
      </c>
      <c r="N58" s="332">
        <v>-10.199999999999999</v>
      </c>
    </row>
    <row r="59" spans="1:14">
      <c r="A59" s="248"/>
      <c r="B59" s="244"/>
      <c r="C59" s="244"/>
      <c r="D59" s="244"/>
      <c r="E59" s="244"/>
      <c r="F59" s="244"/>
      <c r="G59" s="310" t="s">
        <v>517</v>
      </c>
      <c r="H59" s="311"/>
      <c r="I59" s="319">
        <v>1628336</v>
      </c>
      <c r="J59" s="320">
        <v>117808</v>
      </c>
      <c r="K59" s="321">
        <v>-3</v>
      </c>
      <c r="L59" s="322">
        <v>136577</v>
      </c>
      <c r="M59" s="323">
        <v>19.7</v>
      </c>
      <c r="N59" s="324">
        <v>-22.7</v>
      </c>
    </row>
    <row r="60" spans="1:14">
      <c r="A60" s="248"/>
      <c r="B60" s="244"/>
      <c r="C60" s="244"/>
      <c r="D60" s="244"/>
      <c r="E60" s="244"/>
      <c r="F60" s="244"/>
      <c r="G60" s="325"/>
      <c r="H60" s="326" t="s">
        <v>513</v>
      </c>
      <c r="I60" s="333">
        <v>1163655</v>
      </c>
      <c r="J60" s="328">
        <v>84189</v>
      </c>
      <c r="K60" s="329">
        <v>86.6</v>
      </c>
      <c r="L60" s="330">
        <v>59645</v>
      </c>
      <c r="M60" s="331">
        <v>-3.2</v>
      </c>
      <c r="N60" s="332">
        <v>89.8</v>
      </c>
    </row>
    <row r="61" spans="1:14">
      <c r="A61" s="248"/>
      <c r="B61" s="244"/>
      <c r="C61" s="244"/>
      <c r="D61" s="244"/>
      <c r="E61" s="244"/>
      <c r="F61" s="244"/>
      <c r="G61" s="310" t="s">
        <v>518</v>
      </c>
      <c r="H61" s="334"/>
      <c r="I61" s="335">
        <v>2064269</v>
      </c>
      <c r="J61" s="336">
        <v>146362</v>
      </c>
      <c r="K61" s="337">
        <v>-4.5</v>
      </c>
      <c r="L61" s="338">
        <v>128587</v>
      </c>
      <c r="M61" s="339">
        <v>12.9</v>
      </c>
      <c r="N61" s="324">
        <v>-17.399999999999999</v>
      </c>
    </row>
    <row r="62" spans="1:14">
      <c r="A62" s="248"/>
      <c r="B62" s="244"/>
      <c r="C62" s="244"/>
      <c r="D62" s="244"/>
      <c r="E62" s="244"/>
      <c r="F62" s="244"/>
      <c r="G62" s="325"/>
      <c r="H62" s="326" t="s">
        <v>513</v>
      </c>
      <c r="I62" s="327">
        <v>920371</v>
      </c>
      <c r="J62" s="328">
        <v>65390</v>
      </c>
      <c r="K62" s="329">
        <v>4.7</v>
      </c>
      <c r="L62" s="330">
        <v>63299</v>
      </c>
      <c r="M62" s="331">
        <v>11.3</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0" t="s">
        <v>3</v>
      </c>
      <c r="D47" s="1140"/>
      <c r="E47" s="1141"/>
      <c r="F47" s="11">
        <v>22.13</v>
      </c>
      <c r="G47" s="12">
        <v>20.38</v>
      </c>
      <c r="H47" s="12">
        <v>20.67</v>
      </c>
      <c r="I47" s="12">
        <v>26.61</v>
      </c>
      <c r="J47" s="13">
        <v>26.28</v>
      </c>
    </row>
    <row r="48" spans="2:10" ht="57.75" customHeight="1">
      <c r="B48" s="14"/>
      <c r="C48" s="1142" t="s">
        <v>4</v>
      </c>
      <c r="D48" s="1142"/>
      <c r="E48" s="1143"/>
      <c r="F48" s="15">
        <v>12.85</v>
      </c>
      <c r="G48" s="16">
        <v>11.87</v>
      </c>
      <c r="H48" s="16">
        <v>13.98</v>
      </c>
      <c r="I48" s="16">
        <v>11.08</v>
      </c>
      <c r="J48" s="17">
        <v>11.59</v>
      </c>
    </row>
    <row r="49" spans="2:10" ht="57.75" customHeight="1" thickBot="1">
      <c r="B49" s="18"/>
      <c r="C49" s="1144" t="s">
        <v>5</v>
      </c>
      <c r="D49" s="1144"/>
      <c r="E49" s="1145"/>
      <c r="F49" s="19">
        <v>8.39</v>
      </c>
      <c r="G49" s="20">
        <v>6.06</v>
      </c>
      <c r="H49" s="20">
        <v>2.2200000000000002</v>
      </c>
      <c r="I49" s="20">
        <v>7.8</v>
      </c>
      <c r="J49" s="21">
        <v>0.66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2" t="s">
        <v>525</v>
      </c>
      <c r="D34" s="1152"/>
      <c r="E34" s="1153"/>
      <c r="F34" s="32">
        <v>12.74</v>
      </c>
      <c r="G34" s="33">
        <v>11.62</v>
      </c>
      <c r="H34" s="33">
        <v>13.98</v>
      </c>
      <c r="I34" s="33">
        <v>11.08</v>
      </c>
      <c r="J34" s="34">
        <v>11.59</v>
      </c>
      <c r="K34" s="22"/>
      <c r="L34" s="22"/>
      <c r="M34" s="22"/>
      <c r="N34" s="22"/>
      <c r="O34" s="22"/>
      <c r="P34" s="22"/>
    </row>
    <row r="35" spans="1:16" ht="39" customHeight="1">
      <c r="A35" s="22"/>
      <c r="B35" s="35"/>
      <c r="C35" s="1146" t="s">
        <v>526</v>
      </c>
      <c r="D35" s="1147"/>
      <c r="E35" s="1148"/>
      <c r="F35" s="36">
        <v>9.2200000000000006</v>
      </c>
      <c r="G35" s="37">
        <v>7.68</v>
      </c>
      <c r="H35" s="37">
        <v>5.29</v>
      </c>
      <c r="I35" s="37">
        <v>4.9800000000000004</v>
      </c>
      <c r="J35" s="38">
        <v>4.8600000000000003</v>
      </c>
      <c r="K35" s="22"/>
      <c r="L35" s="22"/>
      <c r="M35" s="22"/>
      <c r="N35" s="22"/>
      <c r="O35" s="22"/>
      <c r="P35" s="22"/>
    </row>
    <row r="36" spans="1:16" ht="39" customHeight="1">
      <c r="A36" s="22"/>
      <c r="B36" s="35"/>
      <c r="C36" s="1146" t="s">
        <v>527</v>
      </c>
      <c r="D36" s="1147"/>
      <c r="E36" s="1148"/>
      <c r="F36" s="36">
        <v>1.33</v>
      </c>
      <c r="G36" s="37">
        <v>2.1</v>
      </c>
      <c r="H36" s="37">
        <v>1.53</v>
      </c>
      <c r="I36" s="37">
        <v>0.97</v>
      </c>
      <c r="J36" s="38">
        <v>0.86</v>
      </c>
      <c r="K36" s="22"/>
      <c r="L36" s="22"/>
      <c r="M36" s="22"/>
      <c r="N36" s="22"/>
      <c r="O36" s="22"/>
      <c r="P36" s="22"/>
    </row>
    <row r="37" spans="1:16" ht="39" customHeight="1">
      <c r="A37" s="22"/>
      <c r="B37" s="35"/>
      <c r="C37" s="1146" t="s">
        <v>528</v>
      </c>
      <c r="D37" s="1147"/>
      <c r="E37" s="1148"/>
      <c r="F37" s="36">
        <v>1.0900000000000001</v>
      </c>
      <c r="G37" s="37">
        <v>0.73</v>
      </c>
      <c r="H37" s="37">
        <v>0.74</v>
      </c>
      <c r="I37" s="37">
        <v>0.71</v>
      </c>
      <c r="J37" s="38">
        <v>0.63</v>
      </c>
      <c r="K37" s="22"/>
      <c r="L37" s="22"/>
      <c r="M37" s="22"/>
      <c r="N37" s="22"/>
      <c r="O37" s="22"/>
      <c r="P37" s="22"/>
    </row>
    <row r="38" spans="1:16" ht="39" customHeight="1">
      <c r="A38" s="22"/>
      <c r="B38" s="35"/>
      <c r="C38" s="1146" t="s">
        <v>529</v>
      </c>
      <c r="D38" s="1147"/>
      <c r="E38" s="1148"/>
      <c r="F38" s="36">
        <v>0.06</v>
      </c>
      <c r="G38" s="37">
        <v>0.04</v>
      </c>
      <c r="H38" s="37">
        <v>0.05</v>
      </c>
      <c r="I38" s="37">
        <v>7.0000000000000007E-2</v>
      </c>
      <c r="J38" s="38">
        <v>0.09</v>
      </c>
      <c r="K38" s="22"/>
      <c r="L38" s="22"/>
      <c r="M38" s="22"/>
      <c r="N38" s="22"/>
      <c r="O38" s="22"/>
      <c r="P38" s="22"/>
    </row>
    <row r="39" spans="1:16" ht="39" customHeight="1">
      <c r="A39" s="22"/>
      <c r="B39" s="35"/>
      <c r="C39" s="1146" t="s">
        <v>530</v>
      </c>
      <c r="D39" s="1147"/>
      <c r="E39" s="1148"/>
      <c r="F39" s="36">
        <v>0.55000000000000004</v>
      </c>
      <c r="G39" s="37">
        <v>0.16</v>
      </c>
      <c r="H39" s="37">
        <v>0.17</v>
      </c>
      <c r="I39" s="37">
        <v>0.08</v>
      </c>
      <c r="J39" s="38">
        <v>0.08</v>
      </c>
      <c r="K39" s="22"/>
      <c r="L39" s="22"/>
      <c r="M39" s="22"/>
      <c r="N39" s="22"/>
      <c r="O39" s="22"/>
      <c r="P39" s="22"/>
    </row>
    <row r="40" spans="1:16" ht="39" customHeight="1">
      <c r="A40" s="22"/>
      <c r="B40" s="35"/>
      <c r="C40" s="1146" t="s">
        <v>531</v>
      </c>
      <c r="D40" s="1147"/>
      <c r="E40" s="1148"/>
      <c r="F40" s="36">
        <v>7.0000000000000007E-2</v>
      </c>
      <c r="G40" s="37">
        <v>0.06</v>
      </c>
      <c r="H40" s="37">
        <v>0.03</v>
      </c>
      <c r="I40" s="37">
        <v>0.06</v>
      </c>
      <c r="J40" s="38">
        <v>0.05</v>
      </c>
      <c r="K40" s="22"/>
      <c r="L40" s="22"/>
      <c r="M40" s="22"/>
      <c r="N40" s="22"/>
      <c r="O40" s="22"/>
      <c r="P40" s="22"/>
    </row>
    <row r="41" spans="1:16" ht="39" customHeight="1">
      <c r="A41" s="22"/>
      <c r="B41" s="35"/>
      <c r="C41" s="1146" t="s">
        <v>532</v>
      </c>
      <c r="D41" s="1147"/>
      <c r="E41" s="1148"/>
      <c r="F41" s="36">
        <v>0.06</v>
      </c>
      <c r="G41" s="37">
        <v>0.03</v>
      </c>
      <c r="H41" s="37">
        <v>0.26</v>
      </c>
      <c r="I41" s="37">
        <v>0.13</v>
      </c>
      <c r="J41" s="38">
        <v>0.03</v>
      </c>
      <c r="K41" s="22"/>
      <c r="L41" s="22"/>
      <c r="M41" s="22"/>
      <c r="N41" s="22"/>
      <c r="O41" s="22"/>
      <c r="P41" s="22"/>
    </row>
    <row r="42" spans="1:16" ht="39" customHeight="1">
      <c r="A42" s="22"/>
      <c r="B42" s="39"/>
      <c r="C42" s="1146" t="s">
        <v>533</v>
      </c>
      <c r="D42" s="1147"/>
      <c r="E42" s="1148"/>
      <c r="F42" s="36" t="s">
        <v>480</v>
      </c>
      <c r="G42" s="37" t="s">
        <v>480</v>
      </c>
      <c r="H42" s="37" t="s">
        <v>480</v>
      </c>
      <c r="I42" s="37" t="s">
        <v>480</v>
      </c>
      <c r="J42" s="38" t="s">
        <v>480</v>
      </c>
      <c r="K42" s="22"/>
      <c r="L42" s="22"/>
      <c r="M42" s="22"/>
      <c r="N42" s="22"/>
      <c r="O42" s="22"/>
      <c r="P42" s="22"/>
    </row>
    <row r="43" spans="1:16" ht="39" customHeight="1" thickBot="1">
      <c r="A43" s="22"/>
      <c r="B43" s="40"/>
      <c r="C43" s="1149" t="s">
        <v>534</v>
      </c>
      <c r="D43" s="1150"/>
      <c r="E43" s="1151"/>
      <c r="F43" s="41">
        <v>0.12</v>
      </c>
      <c r="G43" s="42">
        <v>0.25</v>
      </c>
      <c r="H43" s="42">
        <v>0</v>
      </c>
      <c r="I43" s="42">
        <v>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2" t="s">
        <v>11</v>
      </c>
      <c r="C45" s="1163"/>
      <c r="D45" s="58"/>
      <c r="E45" s="1168" t="s">
        <v>12</v>
      </c>
      <c r="F45" s="1168"/>
      <c r="G45" s="1168"/>
      <c r="H45" s="1168"/>
      <c r="I45" s="1168"/>
      <c r="J45" s="1169"/>
      <c r="K45" s="59">
        <v>1745</v>
      </c>
      <c r="L45" s="60">
        <v>1762</v>
      </c>
      <c r="M45" s="60">
        <v>1738</v>
      </c>
      <c r="N45" s="60">
        <v>1731</v>
      </c>
      <c r="O45" s="61">
        <v>1678</v>
      </c>
      <c r="P45" s="48"/>
      <c r="Q45" s="48"/>
      <c r="R45" s="48"/>
      <c r="S45" s="48"/>
      <c r="T45" s="48"/>
      <c r="U45" s="48"/>
    </row>
    <row r="46" spans="1:21" ht="30.75" customHeight="1">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c r="A48" s="48"/>
      <c r="B48" s="1164"/>
      <c r="C48" s="1165"/>
      <c r="D48" s="62"/>
      <c r="E48" s="1156" t="s">
        <v>15</v>
      </c>
      <c r="F48" s="1156"/>
      <c r="G48" s="1156"/>
      <c r="H48" s="1156"/>
      <c r="I48" s="1156"/>
      <c r="J48" s="1157"/>
      <c r="K48" s="63">
        <v>328</v>
      </c>
      <c r="L48" s="64">
        <v>334</v>
      </c>
      <c r="M48" s="64">
        <v>328</v>
      </c>
      <c r="N48" s="64">
        <v>330</v>
      </c>
      <c r="O48" s="65">
        <v>341</v>
      </c>
      <c r="P48" s="48"/>
      <c r="Q48" s="48"/>
      <c r="R48" s="48"/>
      <c r="S48" s="48"/>
      <c r="T48" s="48"/>
      <c r="U48" s="48"/>
    </row>
    <row r="49" spans="1:21" ht="30.75" customHeight="1">
      <c r="A49" s="48"/>
      <c r="B49" s="1164"/>
      <c r="C49" s="1165"/>
      <c r="D49" s="62"/>
      <c r="E49" s="1156" t="s">
        <v>16</v>
      </c>
      <c r="F49" s="1156"/>
      <c r="G49" s="1156"/>
      <c r="H49" s="1156"/>
      <c r="I49" s="1156"/>
      <c r="J49" s="1157"/>
      <c r="K49" s="63">
        <v>152</v>
      </c>
      <c r="L49" s="64">
        <v>88</v>
      </c>
      <c r="M49" s="64">
        <v>51</v>
      </c>
      <c r="N49" s="64">
        <v>48</v>
      </c>
      <c r="O49" s="65">
        <v>47</v>
      </c>
      <c r="P49" s="48"/>
      <c r="Q49" s="48"/>
      <c r="R49" s="48"/>
      <c r="S49" s="48"/>
      <c r="T49" s="48"/>
      <c r="U49" s="48"/>
    </row>
    <row r="50" spans="1:21" ht="30.75" customHeight="1">
      <c r="A50" s="48"/>
      <c r="B50" s="1164"/>
      <c r="C50" s="1165"/>
      <c r="D50" s="62"/>
      <c r="E50" s="1156" t="s">
        <v>17</v>
      </c>
      <c r="F50" s="1156"/>
      <c r="G50" s="1156"/>
      <c r="H50" s="1156"/>
      <c r="I50" s="1156"/>
      <c r="J50" s="1157"/>
      <c r="K50" s="63" t="s">
        <v>480</v>
      </c>
      <c r="L50" s="64">
        <v>0</v>
      </c>
      <c r="M50" s="64">
        <v>2</v>
      </c>
      <c r="N50" s="64">
        <v>2</v>
      </c>
      <c r="O50" s="65">
        <v>2</v>
      </c>
      <c r="P50" s="48"/>
      <c r="Q50" s="48"/>
      <c r="R50" s="48"/>
      <c r="S50" s="48"/>
      <c r="T50" s="48"/>
      <c r="U50" s="48"/>
    </row>
    <row r="51" spans="1:21" ht="30.75" customHeight="1">
      <c r="A51" s="48"/>
      <c r="B51" s="1166"/>
      <c r="C51" s="1167"/>
      <c r="D51" s="66"/>
      <c r="E51" s="1156" t="s">
        <v>18</v>
      </c>
      <c r="F51" s="1156"/>
      <c r="G51" s="1156"/>
      <c r="H51" s="1156"/>
      <c r="I51" s="1156"/>
      <c r="J51" s="1157"/>
      <c r="K51" s="63" t="s">
        <v>480</v>
      </c>
      <c r="L51" s="64" t="s">
        <v>480</v>
      </c>
      <c r="M51" s="64" t="s">
        <v>480</v>
      </c>
      <c r="N51" s="64" t="s">
        <v>480</v>
      </c>
      <c r="O51" s="65" t="s">
        <v>480</v>
      </c>
      <c r="P51" s="48"/>
      <c r="Q51" s="48"/>
      <c r="R51" s="48"/>
      <c r="S51" s="48"/>
      <c r="T51" s="48"/>
      <c r="U51" s="48"/>
    </row>
    <row r="52" spans="1:21" ht="30.75" customHeight="1">
      <c r="A52" s="48"/>
      <c r="B52" s="1154" t="s">
        <v>19</v>
      </c>
      <c r="C52" s="1155"/>
      <c r="D52" s="66"/>
      <c r="E52" s="1156" t="s">
        <v>20</v>
      </c>
      <c r="F52" s="1156"/>
      <c r="G52" s="1156"/>
      <c r="H52" s="1156"/>
      <c r="I52" s="1156"/>
      <c r="J52" s="1157"/>
      <c r="K52" s="63">
        <v>1328</v>
      </c>
      <c r="L52" s="64">
        <v>1419</v>
      </c>
      <c r="M52" s="64">
        <v>1445</v>
      </c>
      <c r="N52" s="64">
        <v>1442</v>
      </c>
      <c r="O52" s="65">
        <v>1441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897</v>
      </c>
      <c r="L53" s="69">
        <v>765</v>
      </c>
      <c r="M53" s="69">
        <v>674</v>
      </c>
      <c r="N53" s="69">
        <v>669</v>
      </c>
      <c r="O53" s="70">
        <v>627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0" t="s">
        <v>24</v>
      </c>
      <c r="C41" s="1171"/>
      <c r="D41" s="81"/>
      <c r="E41" s="1176" t="s">
        <v>25</v>
      </c>
      <c r="F41" s="1176"/>
      <c r="G41" s="1176"/>
      <c r="H41" s="1177"/>
      <c r="I41" s="82">
        <v>14837</v>
      </c>
      <c r="J41" s="83">
        <v>14319</v>
      </c>
      <c r="K41" s="83">
        <v>13800</v>
      </c>
      <c r="L41" s="83">
        <v>13141</v>
      </c>
      <c r="M41" s="84">
        <v>12537</v>
      </c>
    </row>
    <row r="42" spans="2:13" ht="27.75" customHeight="1">
      <c r="B42" s="1172"/>
      <c r="C42" s="1173"/>
      <c r="D42" s="85"/>
      <c r="E42" s="1178" t="s">
        <v>26</v>
      </c>
      <c r="F42" s="1178"/>
      <c r="G42" s="1178"/>
      <c r="H42" s="1179"/>
      <c r="I42" s="86">
        <v>423</v>
      </c>
      <c r="J42" s="87">
        <v>289</v>
      </c>
      <c r="K42" s="87">
        <v>175</v>
      </c>
      <c r="L42" s="87">
        <v>25</v>
      </c>
      <c r="M42" s="88">
        <v>24</v>
      </c>
    </row>
    <row r="43" spans="2:13" ht="27.75" customHeight="1">
      <c r="B43" s="1172"/>
      <c r="C43" s="1173"/>
      <c r="D43" s="85"/>
      <c r="E43" s="1178" t="s">
        <v>27</v>
      </c>
      <c r="F43" s="1178"/>
      <c r="G43" s="1178"/>
      <c r="H43" s="1179"/>
      <c r="I43" s="86">
        <v>5930</v>
      </c>
      <c r="J43" s="87">
        <v>6171</v>
      </c>
      <c r="K43" s="87">
        <v>6112</v>
      </c>
      <c r="L43" s="87">
        <v>5966</v>
      </c>
      <c r="M43" s="88">
        <v>5885</v>
      </c>
    </row>
    <row r="44" spans="2:13" ht="27.75" customHeight="1">
      <c r="B44" s="1172"/>
      <c r="C44" s="1173"/>
      <c r="D44" s="85"/>
      <c r="E44" s="1178" t="s">
        <v>28</v>
      </c>
      <c r="F44" s="1178"/>
      <c r="G44" s="1178"/>
      <c r="H44" s="1179"/>
      <c r="I44" s="86">
        <v>884</v>
      </c>
      <c r="J44" s="87">
        <v>779</v>
      </c>
      <c r="K44" s="87">
        <v>704</v>
      </c>
      <c r="L44" s="87">
        <v>640</v>
      </c>
      <c r="M44" s="88">
        <v>673</v>
      </c>
    </row>
    <row r="45" spans="2:13" ht="27.75" customHeight="1">
      <c r="B45" s="1172"/>
      <c r="C45" s="1173"/>
      <c r="D45" s="85"/>
      <c r="E45" s="1178" t="s">
        <v>29</v>
      </c>
      <c r="F45" s="1178"/>
      <c r="G45" s="1178"/>
      <c r="H45" s="1179"/>
      <c r="I45" s="86">
        <v>1537</v>
      </c>
      <c r="J45" s="87">
        <v>1552</v>
      </c>
      <c r="K45" s="87">
        <v>1522</v>
      </c>
      <c r="L45" s="87">
        <v>1521</v>
      </c>
      <c r="M45" s="88">
        <v>1474</v>
      </c>
    </row>
    <row r="46" spans="2:13" ht="27.75" customHeight="1">
      <c r="B46" s="1172"/>
      <c r="C46" s="1173"/>
      <c r="D46" s="85"/>
      <c r="E46" s="1178" t="s">
        <v>30</v>
      </c>
      <c r="F46" s="1178"/>
      <c r="G46" s="1178"/>
      <c r="H46" s="1179"/>
      <c r="I46" s="86" t="s">
        <v>480</v>
      </c>
      <c r="J46" s="87" t="s">
        <v>480</v>
      </c>
      <c r="K46" s="87" t="s">
        <v>480</v>
      </c>
      <c r="L46" s="87" t="s">
        <v>480</v>
      </c>
      <c r="M46" s="88" t="s">
        <v>480</v>
      </c>
    </row>
    <row r="47" spans="2:13" ht="27.75" customHeight="1">
      <c r="B47" s="1172"/>
      <c r="C47" s="1173"/>
      <c r="D47" s="85"/>
      <c r="E47" s="1178" t="s">
        <v>31</v>
      </c>
      <c r="F47" s="1178"/>
      <c r="G47" s="1178"/>
      <c r="H47" s="1179"/>
      <c r="I47" s="86" t="s">
        <v>480</v>
      </c>
      <c r="J47" s="87" t="s">
        <v>480</v>
      </c>
      <c r="K47" s="87" t="s">
        <v>480</v>
      </c>
      <c r="L47" s="87" t="s">
        <v>480</v>
      </c>
      <c r="M47" s="88" t="s">
        <v>480</v>
      </c>
    </row>
    <row r="48" spans="2:13" ht="27.75" customHeight="1">
      <c r="B48" s="1174"/>
      <c r="C48" s="1175"/>
      <c r="D48" s="85"/>
      <c r="E48" s="1178" t="s">
        <v>32</v>
      </c>
      <c r="F48" s="1178"/>
      <c r="G48" s="1178"/>
      <c r="H48" s="1179"/>
      <c r="I48" s="86">
        <v>5</v>
      </c>
      <c r="J48" s="87" t="s">
        <v>480</v>
      </c>
      <c r="K48" s="87" t="s">
        <v>480</v>
      </c>
      <c r="L48" s="87" t="s">
        <v>480</v>
      </c>
      <c r="M48" s="88" t="s">
        <v>480</v>
      </c>
    </row>
    <row r="49" spans="2:13" ht="27.75" customHeight="1">
      <c r="B49" s="1180" t="s">
        <v>33</v>
      </c>
      <c r="C49" s="1181"/>
      <c r="D49" s="89"/>
      <c r="E49" s="1178" t="s">
        <v>34</v>
      </c>
      <c r="F49" s="1178"/>
      <c r="G49" s="1178"/>
      <c r="H49" s="1179"/>
      <c r="I49" s="86">
        <v>2689</v>
      </c>
      <c r="J49" s="87">
        <v>2945</v>
      </c>
      <c r="K49" s="87">
        <v>3348</v>
      </c>
      <c r="L49" s="87">
        <v>3687</v>
      </c>
      <c r="M49" s="88">
        <v>4217</v>
      </c>
    </row>
    <row r="50" spans="2:13" ht="27.75" customHeight="1">
      <c r="B50" s="1172"/>
      <c r="C50" s="1173"/>
      <c r="D50" s="85"/>
      <c r="E50" s="1178" t="s">
        <v>35</v>
      </c>
      <c r="F50" s="1178"/>
      <c r="G50" s="1178"/>
      <c r="H50" s="1179"/>
      <c r="I50" s="86">
        <v>448</v>
      </c>
      <c r="J50" s="87">
        <v>400</v>
      </c>
      <c r="K50" s="87">
        <v>294</v>
      </c>
      <c r="L50" s="87">
        <v>212</v>
      </c>
      <c r="M50" s="88">
        <v>144</v>
      </c>
    </row>
    <row r="51" spans="2:13" ht="27.75" customHeight="1">
      <c r="B51" s="1174"/>
      <c r="C51" s="1175"/>
      <c r="D51" s="85"/>
      <c r="E51" s="1178" t="s">
        <v>36</v>
      </c>
      <c r="F51" s="1178"/>
      <c r="G51" s="1178"/>
      <c r="H51" s="1179"/>
      <c r="I51" s="86">
        <v>13904</v>
      </c>
      <c r="J51" s="87">
        <v>14131</v>
      </c>
      <c r="K51" s="87">
        <v>13719</v>
      </c>
      <c r="L51" s="87">
        <v>13581</v>
      </c>
      <c r="M51" s="88">
        <v>13209</v>
      </c>
    </row>
    <row r="52" spans="2:13" ht="27.75" customHeight="1" thickBot="1">
      <c r="B52" s="1182" t="s">
        <v>37</v>
      </c>
      <c r="C52" s="1183"/>
      <c r="D52" s="90"/>
      <c r="E52" s="1184" t="s">
        <v>38</v>
      </c>
      <c r="F52" s="1184"/>
      <c r="G52" s="1184"/>
      <c r="H52" s="1185"/>
      <c r="I52" s="91">
        <v>6576</v>
      </c>
      <c r="J52" s="92">
        <v>5634</v>
      </c>
      <c r="K52" s="92">
        <v>4951</v>
      </c>
      <c r="L52" s="92">
        <v>3814</v>
      </c>
      <c r="M52" s="93">
        <v>3022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189571</v>
      </c>
      <c r="E3" s="116"/>
      <c r="F3" s="117">
        <v>127151</v>
      </c>
      <c r="G3" s="118"/>
      <c r="H3" s="119"/>
    </row>
    <row r="4" spans="1:8">
      <c r="A4" s="120"/>
      <c r="B4" s="121"/>
      <c r="C4" s="122"/>
      <c r="D4" s="123">
        <v>82427</v>
      </c>
      <c r="E4" s="124"/>
      <c r="F4" s="125">
        <v>72559</v>
      </c>
      <c r="G4" s="126"/>
      <c r="H4" s="127"/>
    </row>
    <row r="5" spans="1:8">
      <c r="A5" s="108" t="s">
        <v>514</v>
      </c>
      <c r="B5" s="113"/>
      <c r="C5" s="114"/>
      <c r="D5" s="115">
        <v>187600</v>
      </c>
      <c r="E5" s="116"/>
      <c r="F5" s="117">
        <v>147869</v>
      </c>
      <c r="G5" s="118"/>
      <c r="H5" s="119"/>
    </row>
    <row r="6" spans="1:8">
      <c r="A6" s="120"/>
      <c r="B6" s="121"/>
      <c r="C6" s="122"/>
      <c r="D6" s="123">
        <v>67023</v>
      </c>
      <c r="E6" s="124"/>
      <c r="F6" s="125">
        <v>63271</v>
      </c>
      <c r="G6" s="126"/>
      <c r="H6" s="127"/>
    </row>
    <row r="7" spans="1:8">
      <c r="A7" s="108" t="s">
        <v>515</v>
      </c>
      <c r="B7" s="113"/>
      <c r="C7" s="114"/>
      <c r="D7" s="115">
        <v>115419</v>
      </c>
      <c r="E7" s="116"/>
      <c r="F7" s="117">
        <v>117242</v>
      </c>
      <c r="G7" s="118"/>
      <c r="H7" s="119"/>
    </row>
    <row r="8" spans="1:8">
      <c r="A8" s="120"/>
      <c r="B8" s="121"/>
      <c r="C8" s="122"/>
      <c r="D8" s="123">
        <v>48201</v>
      </c>
      <c r="E8" s="124"/>
      <c r="F8" s="125">
        <v>59388</v>
      </c>
      <c r="G8" s="126"/>
      <c r="H8" s="127"/>
    </row>
    <row r="9" spans="1:8">
      <c r="A9" s="108" t="s">
        <v>516</v>
      </c>
      <c r="B9" s="113"/>
      <c r="C9" s="114"/>
      <c r="D9" s="115">
        <v>121413</v>
      </c>
      <c r="E9" s="116"/>
      <c r="F9" s="117">
        <v>114097</v>
      </c>
      <c r="G9" s="118"/>
      <c r="H9" s="119"/>
    </row>
    <row r="10" spans="1:8">
      <c r="A10" s="120"/>
      <c r="B10" s="121"/>
      <c r="C10" s="122"/>
      <c r="D10" s="123">
        <v>45108</v>
      </c>
      <c r="E10" s="124"/>
      <c r="F10" s="125">
        <v>61630</v>
      </c>
      <c r="G10" s="126"/>
      <c r="H10" s="127"/>
    </row>
    <row r="11" spans="1:8">
      <c r="A11" s="108" t="s">
        <v>517</v>
      </c>
      <c r="B11" s="113"/>
      <c r="C11" s="114"/>
      <c r="D11" s="115">
        <v>117808</v>
      </c>
      <c r="E11" s="116"/>
      <c r="F11" s="117">
        <v>136577</v>
      </c>
      <c r="G11" s="118"/>
      <c r="H11" s="119"/>
    </row>
    <row r="12" spans="1:8">
      <c r="A12" s="120"/>
      <c r="B12" s="121"/>
      <c r="C12" s="128"/>
      <c r="D12" s="123">
        <v>84189</v>
      </c>
      <c r="E12" s="124"/>
      <c r="F12" s="125">
        <v>59645</v>
      </c>
      <c r="G12" s="126"/>
      <c r="H12" s="127"/>
    </row>
    <row r="13" spans="1:8">
      <c r="A13" s="108"/>
      <c r="B13" s="113"/>
      <c r="C13" s="129"/>
      <c r="D13" s="130">
        <v>146362</v>
      </c>
      <c r="E13" s="131"/>
      <c r="F13" s="132">
        <v>128587</v>
      </c>
      <c r="G13" s="133"/>
      <c r="H13" s="119"/>
    </row>
    <row r="14" spans="1:8">
      <c r="A14" s="120"/>
      <c r="B14" s="121"/>
      <c r="C14" s="122"/>
      <c r="D14" s="123">
        <v>65390</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12.85</v>
      </c>
      <c r="C19" s="134">
        <f>ROUND(VALUE(SUBSTITUTE(実質収支比率等に係る経年分析!G$48,"▲","-")),2)</f>
        <v>11.87</v>
      </c>
      <c r="D19" s="134">
        <f>ROUND(VALUE(SUBSTITUTE(実質収支比率等に係る経年分析!H$48,"▲","-")),2)</f>
        <v>13.98</v>
      </c>
      <c r="E19" s="134">
        <f>ROUND(VALUE(SUBSTITUTE(実質収支比率等に係る経年分析!I$48,"▲","-")),2)</f>
        <v>11.08</v>
      </c>
      <c r="F19" s="134">
        <f>ROUND(VALUE(SUBSTITUTE(実質収支比率等に係る経年分析!J$48,"▲","-")),2)</f>
        <v>11.59</v>
      </c>
    </row>
    <row r="20" spans="1:11">
      <c r="A20" s="134" t="s">
        <v>43</v>
      </c>
      <c r="B20" s="134">
        <f>ROUND(VALUE(SUBSTITUTE(実質収支比率等に係る経年分析!F$47,"▲","-")),2)</f>
        <v>22.13</v>
      </c>
      <c r="C20" s="134">
        <f>ROUND(VALUE(SUBSTITUTE(実質収支比率等に係る経年分析!G$47,"▲","-")),2)</f>
        <v>20.38</v>
      </c>
      <c r="D20" s="134">
        <f>ROUND(VALUE(SUBSTITUTE(実質収支比率等に係る経年分析!H$47,"▲","-")),2)</f>
        <v>20.67</v>
      </c>
      <c r="E20" s="134">
        <f>ROUND(VALUE(SUBSTITUTE(実質収支比率等に係る経年分析!I$47,"▲","-")),2)</f>
        <v>26.61</v>
      </c>
      <c r="F20" s="134">
        <f>ROUND(VALUE(SUBSTITUTE(実質収支比率等に係る経年分析!J$47,"▲","-")),2)</f>
        <v>26.28</v>
      </c>
    </row>
    <row r="21" spans="1:11">
      <c r="A21" s="134" t="s">
        <v>44</v>
      </c>
      <c r="B21" s="134">
        <f>IF(ISNUMBER(VALUE(SUBSTITUTE(実質収支比率等に係る経年分析!F$49,"▲","-"))),ROUND(VALUE(SUBSTITUTE(実質収支比率等に係る経年分析!F$49,"▲","-")),2),NA())</f>
        <v>8.39</v>
      </c>
      <c r="C21" s="134">
        <f>IF(ISNUMBER(VALUE(SUBSTITUTE(実質収支比率等に係る経年分析!G$49,"▲","-"))),ROUND(VALUE(SUBSTITUTE(実質収支比率等に係る経年分析!G$49,"▲","-")),2),NA())</f>
        <v>6.06</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7.8</v>
      </c>
      <c r="F21" s="134">
        <f>IF(ISNUMBER(VALUE(SUBSTITUTE(実質収支比率等に係る経年分析!J$49,"▲","-"))),ROUND(VALUE(SUBSTITUTE(実質収支比率等に係る経年分析!J$49,"▲","-")),2),NA())</f>
        <v>0.66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4.8600000000000003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1328</v>
      </c>
      <c r="E42" s="136"/>
      <c r="F42" s="136"/>
      <c r="G42" s="136">
        <f>'実質公債費比率（分子）の構造'!L$52</f>
        <v>1419</v>
      </c>
      <c r="H42" s="136"/>
      <c r="I42" s="136"/>
      <c r="J42" s="136">
        <f>'実質公債費比率（分子）の構造'!M$52</f>
        <v>1445</v>
      </c>
      <c r="K42" s="136"/>
      <c r="L42" s="136"/>
      <c r="M42" s="136">
        <f>'実質公債費比率（分子）の構造'!N$52</f>
        <v>1442</v>
      </c>
      <c r="N42" s="136"/>
      <c r="O42" s="136"/>
      <c r="P42" s="136">
        <f>'実質公債費比率（分子）の構造'!O$52</f>
        <v>1441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0</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152</v>
      </c>
      <c r="C45" s="136"/>
      <c r="D45" s="136"/>
      <c r="E45" s="136">
        <f>'実質公債費比率（分子）の構造'!L$49</f>
        <v>88</v>
      </c>
      <c r="F45" s="136"/>
      <c r="G45" s="136"/>
      <c r="H45" s="136">
        <f>'実質公債費比率（分子）の構造'!M$49</f>
        <v>51</v>
      </c>
      <c r="I45" s="136"/>
      <c r="J45" s="136"/>
      <c r="K45" s="136">
        <f>'実質公債費比率（分子）の構造'!N$49</f>
        <v>48</v>
      </c>
      <c r="L45" s="136"/>
      <c r="M45" s="136"/>
      <c r="N45" s="136">
        <f>'実質公債費比率（分子）の構造'!O$49</f>
        <v>47</v>
      </c>
      <c r="O45" s="136"/>
      <c r="P45" s="136"/>
    </row>
    <row r="46" spans="1:16">
      <c r="A46" s="136" t="s">
        <v>55</v>
      </c>
      <c r="B46" s="136">
        <f>'実質公債費比率（分子）の構造'!K$48</f>
        <v>328</v>
      </c>
      <c r="C46" s="136"/>
      <c r="D46" s="136"/>
      <c r="E46" s="136">
        <f>'実質公債費比率（分子）の構造'!L$48</f>
        <v>334</v>
      </c>
      <c r="F46" s="136"/>
      <c r="G46" s="136"/>
      <c r="H46" s="136">
        <f>'実質公債費比率（分子）の構造'!M$48</f>
        <v>328</v>
      </c>
      <c r="I46" s="136"/>
      <c r="J46" s="136"/>
      <c r="K46" s="136">
        <f>'実質公債費比率（分子）の構造'!N$48</f>
        <v>330</v>
      </c>
      <c r="L46" s="136"/>
      <c r="M46" s="136"/>
      <c r="N46" s="136">
        <f>'実質公債費比率（分子）の構造'!O$48</f>
        <v>341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1745</v>
      </c>
      <c r="C49" s="136"/>
      <c r="D49" s="136"/>
      <c r="E49" s="136">
        <f>'実質公債費比率（分子）の構造'!L$45</f>
        <v>1762</v>
      </c>
      <c r="F49" s="136"/>
      <c r="G49" s="136"/>
      <c r="H49" s="136">
        <f>'実質公債費比率（分子）の構造'!M$45</f>
        <v>1738</v>
      </c>
      <c r="I49" s="136"/>
      <c r="J49" s="136"/>
      <c r="K49" s="136">
        <f>'実質公債費比率（分子）の構造'!N$45</f>
        <v>1731</v>
      </c>
      <c r="L49" s="136"/>
      <c r="M49" s="136"/>
      <c r="N49" s="136">
        <f>'実質公債費比率（分子）の構造'!O$45</f>
        <v>1678</v>
      </c>
      <c r="O49" s="136"/>
      <c r="P49" s="136"/>
    </row>
    <row r="50" spans="1:16">
      <c r="A50" s="136" t="s">
        <v>59</v>
      </c>
      <c r="B50" s="136" t="e">
        <f>NA()</f>
        <v>#N/A</v>
      </c>
      <c r="C50" s="136">
        <f>IF(ISNUMBER('実質公債費比率（分子）の構造'!K$53),'実質公債費比率（分子）の構造'!K$53,NA())</f>
        <v>897</v>
      </c>
      <c r="D50" s="136" t="e">
        <f>NA()</f>
        <v>#N/A</v>
      </c>
      <c r="E50" s="136" t="e">
        <f>NA()</f>
        <v>#N/A</v>
      </c>
      <c r="F50" s="136">
        <f>IF(ISNUMBER('実質公債費比率（分子）の構造'!L$53),'実質公債費比率（分子）の構造'!L$53,NA())</f>
        <v>765</v>
      </c>
      <c r="G50" s="136" t="e">
        <f>NA()</f>
        <v>#N/A</v>
      </c>
      <c r="H50" s="136" t="e">
        <f>NA()</f>
        <v>#N/A</v>
      </c>
      <c r="I50" s="136">
        <f>IF(ISNUMBER('実質公債費比率（分子）の構造'!M$53),'実質公債費比率（分子）の構造'!M$53,NA())</f>
        <v>674</v>
      </c>
      <c r="J50" s="136" t="e">
        <f>NA()</f>
        <v>#N/A</v>
      </c>
      <c r="K50" s="136" t="e">
        <f>NA()</f>
        <v>#N/A</v>
      </c>
      <c r="L50" s="136">
        <f>IF(ISNUMBER('実質公債費比率（分子）の構造'!N$53),'実質公債費比率（分子）の構造'!N$53,NA())</f>
        <v>669</v>
      </c>
      <c r="M50" s="136" t="e">
        <f>NA()</f>
        <v>#N/A</v>
      </c>
      <c r="N50" s="136" t="e">
        <f>NA()</f>
        <v>#N/A</v>
      </c>
      <c r="O50" s="136">
        <f>IF(ISNUMBER('実質公債費比率（分子）の構造'!O$53),'実質公債費比率（分子）の構造'!O$53,NA())</f>
        <v>627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13904</v>
      </c>
      <c r="E56" s="135"/>
      <c r="F56" s="135"/>
      <c r="G56" s="135">
        <f>'将来負担比率（分子）の構造'!J$51</f>
        <v>14131</v>
      </c>
      <c r="H56" s="135"/>
      <c r="I56" s="135"/>
      <c r="J56" s="135">
        <f>'将来負担比率（分子）の構造'!K$51</f>
        <v>13719</v>
      </c>
      <c r="K56" s="135"/>
      <c r="L56" s="135"/>
      <c r="M56" s="135">
        <f>'将来負担比率（分子）の構造'!L$51</f>
        <v>13581</v>
      </c>
      <c r="N56" s="135"/>
      <c r="O56" s="135"/>
      <c r="P56" s="135">
        <f>'将来負担比率（分子）の構造'!M$51</f>
        <v>13209</v>
      </c>
    </row>
    <row r="57" spans="1:16">
      <c r="A57" s="135" t="s">
        <v>35</v>
      </c>
      <c r="B57" s="135"/>
      <c r="C57" s="135"/>
      <c r="D57" s="135">
        <f>'将来負担比率（分子）の構造'!I$50</f>
        <v>448</v>
      </c>
      <c r="E57" s="135"/>
      <c r="F57" s="135"/>
      <c r="G57" s="135">
        <f>'将来負担比率（分子）の構造'!J$50</f>
        <v>400</v>
      </c>
      <c r="H57" s="135"/>
      <c r="I57" s="135"/>
      <c r="J57" s="135">
        <f>'将来負担比率（分子）の構造'!K$50</f>
        <v>294</v>
      </c>
      <c r="K57" s="135"/>
      <c r="L57" s="135"/>
      <c r="M57" s="135">
        <f>'将来負担比率（分子）の構造'!L$50</f>
        <v>212</v>
      </c>
      <c r="N57" s="135"/>
      <c r="O57" s="135"/>
      <c r="P57" s="135">
        <f>'将来負担比率（分子）の構造'!M$50</f>
        <v>144</v>
      </c>
    </row>
    <row r="58" spans="1:16">
      <c r="A58" s="135" t="s">
        <v>34</v>
      </c>
      <c r="B58" s="135"/>
      <c r="C58" s="135"/>
      <c r="D58" s="135">
        <f>'将来負担比率（分子）の構造'!I$49</f>
        <v>2689</v>
      </c>
      <c r="E58" s="135"/>
      <c r="F58" s="135"/>
      <c r="G58" s="135">
        <f>'将来負担比率（分子）の構造'!J$49</f>
        <v>2945</v>
      </c>
      <c r="H58" s="135"/>
      <c r="I58" s="135"/>
      <c r="J58" s="135">
        <f>'将来負担比率（分子）の構造'!K$49</f>
        <v>3348</v>
      </c>
      <c r="K58" s="135"/>
      <c r="L58" s="135"/>
      <c r="M58" s="135">
        <f>'将来負担比率（分子）の構造'!L$49</f>
        <v>3687</v>
      </c>
      <c r="N58" s="135"/>
      <c r="O58" s="135"/>
      <c r="P58" s="135">
        <f>'将来負担比率（分子）の構造'!M$49</f>
        <v>4217</v>
      </c>
    </row>
    <row r="59" spans="1:16">
      <c r="A59" s="135" t="s">
        <v>32</v>
      </c>
      <c r="B59" s="135">
        <f>'将来負担比率（分子）の構造'!I$48</f>
        <v>5</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1537</v>
      </c>
      <c r="C62" s="135"/>
      <c r="D62" s="135"/>
      <c r="E62" s="135">
        <f>'将来負担比率（分子）の構造'!J$45</f>
        <v>1552</v>
      </c>
      <c r="F62" s="135"/>
      <c r="G62" s="135"/>
      <c r="H62" s="135">
        <f>'将来負担比率（分子）の構造'!K$45</f>
        <v>1522</v>
      </c>
      <c r="I62" s="135"/>
      <c r="J62" s="135"/>
      <c r="K62" s="135">
        <f>'将来負担比率（分子）の構造'!L$45</f>
        <v>1521</v>
      </c>
      <c r="L62" s="135"/>
      <c r="M62" s="135"/>
      <c r="N62" s="135">
        <f>'将来負担比率（分子）の構造'!M$45</f>
        <v>1474</v>
      </c>
      <c r="O62" s="135"/>
      <c r="P62" s="135"/>
    </row>
    <row r="63" spans="1:16">
      <c r="A63" s="135" t="s">
        <v>28</v>
      </c>
      <c r="B63" s="135">
        <f>'将来負担比率（分子）の構造'!I$44</f>
        <v>884</v>
      </c>
      <c r="C63" s="135"/>
      <c r="D63" s="135"/>
      <c r="E63" s="135">
        <f>'将来負担比率（分子）の構造'!J$44</f>
        <v>779</v>
      </c>
      <c r="F63" s="135"/>
      <c r="G63" s="135"/>
      <c r="H63" s="135">
        <f>'将来負担比率（分子）の構造'!K$44</f>
        <v>704</v>
      </c>
      <c r="I63" s="135"/>
      <c r="J63" s="135"/>
      <c r="K63" s="135">
        <f>'将来負担比率（分子）の構造'!L$44</f>
        <v>640</v>
      </c>
      <c r="L63" s="135"/>
      <c r="M63" s="135"/>
      <c r="N63" s="135">
        <f>'将来負担比率（分子）の構造'!M$44</f>
        <v>673</v>
      </c>
      <c r="O63" s="135"/>
      <c r="P63" s="135"/>
    </row>
    <row r="64" spans="1:16">
      <c r="A64" s="135" t="s">
        <v>27</v>
      </c>
      <c r="B64" s="135">
        <f>'将来負担比率（分子）の構造'!I$43</f>
        <v>5930</v>
      </c>
      <c r="C64" s="135"/>
      <c r="D64" s="135"/>
      <c r="E64" s="135">
        <f>'将来負担比率（分子）の構造'!J$43</f>
        <v>6171</v>
      </c>
      <c r="F64" s="135"/>
      <c r="G64" s="135"/>
      <c r="H64" s="135">
        <f>'将来負担比率（分子）の構造'!K$43</f>
        <v>6112</v>
      </c>
      <c r="I64" s="135"/>
      <c r="J64" s="135"/>
      <c r="K64" s="135">
        <f>'将来負担比率（分子）の構造'!L$43</f>
        <v>5966</v>
      </c>
      <c r="L64" s="135"/>
      <c r="M64" s="135"/>
      <c r="N64" s="135">
        <f>'将来負担比率（分子）の構造'!M$43</f>
        <v>5885</v>
      </c>
      <c r="O64" s="135"/>
      <c r="P64" s="135"/>
    </row>
    <row r="65" spans="1:16">
      <c r="A65" s="135" t="s">
        <v>26</v>
      </c>
      <c r="B65" s="135">
        <f>'将来負担比率（分子）の構造'!I$42</f>
        <v>423</v>
      </c>
      <c r="C65" s="135"/>
      <c r="D65" s="135"/>
      <c r="E65" s="135">
        <f>'将来負担比率（分子）の構造'!J$42</f>
        <v>289</v>
      </c>
      <c r="F65" s="135"/>
      <c r="G65" s="135"/>
      <c r="H65" s="135">
        <f>'将来負担比率（分子）の構造'!K$42</f>
        <v>175</v>
      </c>
      <c r="I65" s="135"/>
      <c r="J65" s="135"/>
      <c r="K65" s="135">
        <f>'将来負担比率（分子）の構造'!L$42</f>
        <v>25</v>
      </c>
      <c r="L65" s="135"/>
      <c r="M65" s="135"/>
      <c r="N65" s="135">
        <f>'将来負担比率（分子）の構造'!M$42</f>
        <v>24</v>
      </c>
      <c r="O65" s="135"/>
      <c r="P65" s="135"/>
    </row>
    <row r="66" spans="1:16">
      <c r="A66" s="135" t="s">
        <v>25</v>
      </c>
      <c r="B66" s="135">
        <f>'将来負担比率（分子）の構造'!I$41</f>
        <v>14837</v>
      </c>
      <c r="C66" s="135"/>
      <c r="D66" s="135"/>
      <c r="E66" s="135">
        <f>'将来負担比率（分子）の構造'!J$41</f>
        <v>14319</v>
      </c>
      <c r="F66" s="135"/>
      <c r="G66" s="135"/>
      <c r="H66" s="135">
        <f>'将来負担比率（分子）の構造'!K$41</f>
        <v>13800</v>
      </c>
      <c r="I66" s="135"/>
      <c r="J66" s="135"/>
      <c r="K66" s="135">
        <f>'将来負担比率（分子）の構造'!L$41</f>
        <v>13141</v>
      </c>
      <c r="L66" s="135"/>
      <c r="M66" s="135"/>
      <c r="N66" s="135">
        <f>'将来負担比率（分子）の構造'!M$41</f>
        <v>12537</v>
      </c>
      <c r="O66" s="135"/>
      <c r="P66" s="135"/>
    </row>
    <row r="67" spans="1:16">
      <c r="A67" s="135" t="s">
        <v>63</v>
      </c>
      <c r="B67" s="135" t="e">
        <f>NA()</f>
        <v>#N/A</v>
      </c>
      <c r="C67" s="135">
        <f>IF(ISNUMBER('将来負担比率（分子）の構造'!I$52), IF('将来負担比率（分子）の構造'!I$52 &lt; 0, 0, '将来負担比率（分子）の構造'!I$52), NA())</f>
        <v>6576</v>
      </c>
      <c r="D67" s="135" t="e">
        <f>NA()</f>
        <v>#N/A</v>
      </c>
      <c r="E67" s="135" t="e">
        <f>NA()</f>
        <v>#N/A</v>
      </c>
      <c r="F67" s="135">
        <f>IF(ISNUMBER('将来負担比率（分子）の構造'!J$52), IF('将来負担比率（分子）の構造'!J$52 &lt; 0, 0, '将来負担比率（分子）の構造'!J$52), NA())</f>
        <v>5634</v>
      </c>
      <c r="G67" s="135" t="e">
        <f>NA()</f>
        <v>#N/A</v>
      </c>
      <c r="H67" s="135" t="e">
        <f>NA()</f>
        <v>#N/A</v>
      </c>
      <c r="I67" s="135">
        <f>IF(ISNUMBER('将来負担比率（分子）の構造'!K$52), IF('将来負担比率（分子）の構造'!K$52 &lt; 0, 0, '将来負担比率（分子）の構造'!K$52), NA())</f>
        <v>4951</v>
      </c>
      <c r="J67" s="135" t="e">
        <f>NA()</f>
        <v>#N/A</v>
      </c>
      <c r="K67" s="135" t="e">
        <f>NA()</f>
        <v>#N/A</v>
      </c>
      <c r="L67" s="135">
        <f>IF(ISNUMBER('将来負担比率（分子）の構造'!L$52), IF('将来負担比率（分子）の構造'!L$52 &lt; 0, 0, '将来負担比率（分子）の構造'!L$52), NA())</f>
        <v>3814</v>
      </c>
      <c r="M67" s="135" t="e">
        <f>NA()</f>
        <v>#N/A</v>
      </c>
      <c r="N67" s="135" t="e">
        <f>NA()</f>
        <v>#N/A</v>
      </c>
      <c r="O67" s="135">
        <f>IF(ISNUMBER('将来負担比率（分子）の構造'!M$52), IF('将来負担比率（分子）の構造'!M$52 &lt; 0, 0, '将来負担比率（分子）の構造'!M$52), NA())</f>
        <v>3022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2015-05-07T06:45:05Z</cp:lastPrinted>
  <dcterms:created xsi:type="dcterms:W3CDTF">2015-02-17T07:21:49Z</dcterms:created>
  <dcterms:modified xsi:type="dcterms:W3CDTF">2016-02-16T01:38:42Z</dcterms:modified>
  <cp:category/>
</cp:coreProperties>
</file>