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A23" i="11"/>
  <c r="V23" i="11"/>
  <c r="Q23" i="11"/>
  <c r="AU63" i="11"/>
  <c r="AP63" i="11"/>
  <c r="AU88" i="11" l="1"/>
  <c r="AP88" i="11"/>
  <c r="AF88" i="1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O37" i="9"/>
  <c r="BE37" i="9"/>
  <c r="AM37" i="9"/>
  <c r="CO36" i="9"/>
  <c r="AM36" i="9"/>
  <c r="CO35" i="9"/>
  <c r="CO34" i="9"/>
  <c r="BW34" i="9"/>
  <c r="BW35" i="9" s="1"/>
  <c r="BW36" i="9" s="1"/>
  <c r="BW37" i="9" s="1"/>
  <c r="BW38" i="9" s="1"/>
  <c r="BW39" i="9" s="1"/>
  <c r="BW40" i="9" s="1"/>
  <c r="BW41" i="9" s="1"/>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AM34" i="9"/>
  <c r="AM35" i="9" s="1"/>
</calcChain>
</file>

<file path=xl/sharedStrings.xml><?xml version="1.0" encoding="utf-8"?>
<sst xmlns="http://schemas.openxmlformats.org/spreadsheetml/2006/main" count="1005" uniqueCount="556">
  <si>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</si>
  <si>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</si>
  <si>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</si>
  <si>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</si>
  <si>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</si>
  <si>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</si>
  <si>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</si>
  <si>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</si>
  <si>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</si>
  <si>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</si>
  <si>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</si>
  <si>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</si>
  <si>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</si>
  <si>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</si>
  <si>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</si>
  <si>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</si>
  <si>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</si>
  <si>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</si>
  <si>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</si>
  <si>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</si>
  <si>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</si>
  <si>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</si>
  <si>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</si>
  <si>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</si>
  <si>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</si>
  <si>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</si>
  <si>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</si>
  <si>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</si>
  <si>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</si>
  <si>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</si>
  <si>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</si>
  <si>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</si>
  <si>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</si>
  <si>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</si>
  <si>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</si>
  <si>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</si>
  <si>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</si>
  <si>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</si>
  <si>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</si>
  <si>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</si>
  <si>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</si>
  <si>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</si>
  <si>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</si>
  <si>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</si>
  <si>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</si>
  <si>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</si>
  <si>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</si>
  <si>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</si>
  <si>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</si>
  <si>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</si>
  <si>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</si>
  <si>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</si>
  <si>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</si>
  <si>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</si>
  <si>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</si>
  <si>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</si>
  <si>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</si>
  <si>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</si>
  <si>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</si>
  <si>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</si>
  <si>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</si>
  <si>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</si>
  <si>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</si>
  <si>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</si>
  <si>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</si>
  <si>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</si>
  <si>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</si>
  <si>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</si>
  <si>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</si>
  <si>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</si>
  <si>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</si>
  <si>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</si>
  <si>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</si>
  <si>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</si>
  <si>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</si>
  <si>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</si>
  <si>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</si>
  <si>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</si>
  <si>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</si>
  <si>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</si>
  <si>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</si>
  <si>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</si>
  <si>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</si>
  <si>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</si>
  <si>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</si>
  <si>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</si>
  <si>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</si>
  <si>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</si>
  <si>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</si>
  <si>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</si>
  <si>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</si>
  <si>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</si>
  <si>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</si>
  <si>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</si>
  <si>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</si>
  <si>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</si>
  <si>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</si>
  <si>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</si>
  <si>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</si>
  <si>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</si>
  <si>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</si>
  <si>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</si>
  <si>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</si>
  <si>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</si>
  <si>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</si>
  <si>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</si>
  <si>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</si>
  <si>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</si>
  <si>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</si>
  <si>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</si>
  <si>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</si>
  <si>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</si>
  <si>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</si>
  <si>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</si>
  <si>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</si>
  <si>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</si>
  <si>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</si>
  <si>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</si>
  <si>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</si>
  <si>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</si>
  <si>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</si>
  <si>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</si>
  <si>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</si>
  <si>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</si>
  <si>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</si>
  <si>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</si>
  <si>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</si>
  <si>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</si>
  <si>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</si>
  <si>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</si>
  <si>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</si>
  <si>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</si>
  <si>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</si>
  <si>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</si>
  <si>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</si>
  <si>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</si>
  <si>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</si>
  <si>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</si>
  <si>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</si>
  <si>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</si>
  <si>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</si>
  <si>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</si>
  <si>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</si>
  <si>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</si>
  <si>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</si>
  <si>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</si>
  <si>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</si>
  <si>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</si>
  <si>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</si>
  <si>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</si>
  <si>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</si>
  <si>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</si>
  <si>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</si>
  <si>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</si>
  <si>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</si>
  <si>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</si>
  <si>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</si>
  <si>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</si>
  <si>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</si>
  <si>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</si>
  <si>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</si>
  <si>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</si>
  <si>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</si>
  <si>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</si>
  <si>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</si>
  <si>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</si>
  <si>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</si>
  <si>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</si>
  <si>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</si>
  <si>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</si>
  <si>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</si>
  <si>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</si>
  <si>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</si>
  <si>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</si>
  <si>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</si>
  <si>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</si>
  <si>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</si>
  <si>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</si>
  <si>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</si>
  <si>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</si>
  <si>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</si>
  <si>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</si>
  <si>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</si>
  <si>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</si>
  <si>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</si>
  <si>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</si>
  <si>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</si>
  <si>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</si>
  <si>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</si>
  <si>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</si>
  <si>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</si>
  <si>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</si>
  <si>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</si>
  <si>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</si>
  <si>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</si>
  <si>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和歌山県橋本市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</si>
  <si>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</si>
  <si>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</si>
  <si>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</si>
  <si>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</si>
  <si>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</si>
  <si>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</si>
  <si>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</si>
  <si>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</si>
  <si>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</si>
  <si>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</si>
  <si>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</si>
  <si>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</si>
  <si>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</si>
  <si>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</si>
  <si>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</si>
  <si>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</si>
  <si>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</si>
  <si>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</si>
  <si>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</si>
  <si>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</si>
  <si>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</si>
  <si>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</si>
  <si>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</si>
  <si>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</si>
  <si>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</si>
  <si>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</si>
  <si>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</si>
  <si>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</si>
  <si>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</si>
  <si>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</si>
  <si>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</si>
  <si>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</si>
  <si>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</si>
  <si>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</si>
  <si>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</si>
  <si>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</si>
  <si>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</si>
  <si>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</si>
  <si>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</si>
  <si>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</si>
  <si>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</si>
  <si>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</si>
  <si>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</si>
  <si>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</si>
  <si>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</si>
  <si>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</si>
  <si>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</si>
  <si>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</si>
  <si>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</si>
  <si>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</si>
  <si>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</si>
  <si>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</si>
  <si>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</si>
  <si>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</si>
  <si>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</si>
  <si>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</si>
  <si>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</si>
  <si>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</si>
  <si>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</si>
  <si>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</si>
  <si>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</si>
  <si>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</si>
  <si>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</si>
  <si>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</si>
  <si>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</si>
  <si>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</si>
  <si>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</si>
  <si>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</si>
  <si>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</si>
  <si>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</si>
  <si>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</si>
  <si>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</si>
  <si>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</si>
  <si>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</si>
  <si>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</si>
  <si>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</si>
  <si>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</si>
  <si>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</si>
  <si>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</si>
  <si>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</si>
  <si>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</si>
  <si>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</si>
  <si>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</si>
  <si>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</si>
  <si>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</si>
  <si>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</si>
  <si>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</si>
  <si>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</si>
  <si>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</si>
  <si>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</si>
  <si>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</si>
  <si>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</si>
  <si>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</si>
  <si>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</si>
  <si>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</si>
  <si>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</si>
  <si>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</si>
  <si>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</si>
  <si>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</si>
  <si>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</si>
  <si>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</si>
  <si>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</si>
  <si>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</si>
  <si>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</si>
  <si>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</si>
  <si>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</si>
  <si>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</si>
  <si>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</si>
  <si>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</si>
  <si>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</si>
  <si>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</si>
  <si>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</si>
  <si>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</si>
  <si>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</si>
  <si>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</si>
  <si>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</si>
  <si>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</si>
  <si>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</si>
  <si>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</si>
  <si>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</si>
  <si>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</si>
  <si>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</si>
  <si>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</si>
  <si>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</si>
  <si>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</si>
  <si>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</si>
  <si>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</si>
  <si>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</si>
  <si>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</si>
  <si>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</si>
  <si>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</si>
  <si>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</si>
  <si>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</si>
  <si>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</si>
  <si>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</si>
  <si>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</si>
  <si>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</si>
  <si>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</si>
  <si>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</si>
  <si>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</si>
  <si>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</si>
  <si>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</si>
  <si>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</si>
  <si>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</si>
  <si>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</si>
  <si>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</si>
  <si>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</si>
  <si>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</si>
  <si>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</si>
  <si>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和歌山県橋本市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</si>
  <si>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</si>
  <si>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</si>
  <si>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</si>
  <si>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</si>
  <si>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</si>
  <si>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</si>
  <si>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</si>
  <si>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</si>
  <si>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</si>
  <si>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</si>
  <si>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</si>
  <si>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</si>
  <si>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</si>
  <si>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</si>
  <si>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</si>
  <si>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</si>
  <si>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</si>
  <si>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</si>
  <si>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</si>
  <si>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</si>
  <si>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</si>
  <si>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</si>
  <si>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</si>
  <si>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</si>
  <si>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</si>
  <si>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</si>
  <si>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</si>
  <si>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</si>
  <si>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</si>
  <si>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</si>
  <si>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</si>
  <si>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</si>
  <si>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</si>
  <si>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</si>
  <si>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</si>
  <si>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</si>
  <si>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</si>
  <si>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</si>
  <si>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</si>
  <si>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</si>
  <si>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</si>
  <si>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</si>
  <si>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</si>
  <si>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</si>
  <si>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</si>
  <si>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簡易水道事業特別会計（特別会計）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</si>
  <si>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</si>
  <si>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</si>
  <si>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</si>
  <si>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</si>
  <si>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</si>
  <si>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</si>
  <si>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</si>
  <si>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</si>
  <si>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</si>
  <si>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</si>
  <si>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</si>
  <si>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</si>
  <si>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</si>
  <si>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</si>
  <si>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</si>
  <si>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</si>
  <si>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</si>
  <si>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</si>
  <si>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</si>
  <si>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</si>
  <si>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</si>
  <si>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</si>
  <si>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</si>
  <si>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</si>
  <si>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</si>
  <si>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</si>
  <si>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</si>
  <si>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</si>
  <si>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</si>
  <si>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</si>
  <si>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</si>
  <si>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</si>
  <si>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</si>
  <si>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</si>
  <si>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</si>
  <si>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</si>
  <si>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</si>
  <si>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</si>
  <si>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</si>
  <si>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</si>
  <si>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</si>
  <si>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</si>
  <si>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</si>
  <si>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</si>
  <si>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</si>
  <si>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</si>
  <si>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</si>
  <si>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</si>
  <si>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</si>
  <si>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</si>
  <si>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</si>
  <si>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</si>
  <si>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</si>
  <si>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</si>
  <si>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</si>
  <si>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</si>
  <si>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</si>
  <si>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</si>
  <si>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</si>
  <si>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</si>
  <si>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</si>
  <si>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</si>
  <si>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</si>
  <si>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</si>
  <si>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</si>
  <si>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</si>
  <si>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</si>
  <si>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</si>
  <si>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</si>
  <si>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</si>
  <si>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</si>
  <si>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</si>
  <si>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</si>
  <si>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</si>
  <si>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</si>
  <si>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</si>
  <si>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</si>
  <si>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</si>
  <si>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</si>
  <si>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</si>
  <si>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</si>
  <si>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</si>
  <si>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</si>
  <si>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</si>
  <si>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</si>
  <si>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</si>
  <si>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</si>
  <si>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</si>
  <si>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</si>
  <si>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</si>
  <si>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</si>
  <si>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</si>
  <si>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</si>
  <si>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</si>
  <si>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</si>
  <si>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</si>
  <si>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</si>
  <si>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</si>
  <si>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</si>
  <si>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</si>
  <si>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</si>
  <si>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</si>
  <si>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</si>
  <si>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</si>
  <si>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</si>
  <si>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</si>
  <si>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</si>
  <si>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</si>
  <si>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</si>
  <si>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</si>
  <si>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</si>
  <si>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</si>
  <si>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</si>
  <si>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</si>
  <si>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</si>
  <si>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</si>
  <si>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</si>
  <si>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</si>
  <si>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</si>
  <si>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</si>
  <si>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</si>
  <si>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</si>
  <si>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</si>
  <si>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</si>
  <si>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</si>
  <si>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</si>
  <si>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</si>
  <si>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</si>
  <si>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</si>
  <si>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</si>
  <si>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</si>
  <si>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</si>
  <si>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</si>
  <si>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</si>
  <si>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</si>
  <si>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</si>
  <si>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2.05</t>
  </si>
  <si>
    <t>▲ 0.84</t>
  </si>
  <si>
    <t>水道事業会計</t>
  </si>
  <si>
    <t>病院事業会計</t>
  </si>
  <si>
    <t>▲ 2.49</t>
  </si>
  <si>
    <t>一般会計</t>
  </si>
  <si>
    <t>国民健康保険特別会計</t>
  </si>
  <si>
    <t>介護保険特別会計</t>
  </si>
  <si>
    <t>土地区画整理事業特別会計</t>
  </si>
  <si>
    <t>住宅新築資金等貸付事業特別会計</t>
  </si>
  <si>
    <t>後期高齢者医療特別会計</t>
  </si>
  <si>
    <t>その他会計（赤字）</t>
  </si>
  <si>
    <t>その他会計（黒字）</t>
  </si>
  <si>
    <t>-</t>
    <phoneticPr fontId="2"/>
  </si>
  <si>
    <t>-</t>
    <phoneticPr fontId="2"/>
  </si>
  <si>
    <t>-</t>
    <phoneticPr fontId="2"/>
  </si>
  <si>
    <t xml:space="preserve"> </t>
    <phoneticPr fontId="2"/>
  </si>
  <si>
    <t>和歌山県市町村総合事務組合</t>
    <phoneticPr fontId="5"/>
  </si>
  <si>
    <t>和歌山地方税回収機構</t>
    <phoneticPr fontId="5"/>
  </si>
  <si>
    <t>橋本周辺広域市町村圏組合</t>
    <phoneticPr fontId="5"/>
  </si>
  <si>
    <t>伊都郡町村及び橋本市老人福祉施設事務組合</t>
    <phoneticPr fontId="5"/>
  </si>
  <si>
    <t>伊都郡町村及び橋本市児童福祉施設事務組合</t>
    <phoneticPr fontId="5"/>
  </si>
  <si>
    <t>和歌山県後期高齢者医療広域連合</t>
    <phoneticPr fontId="5"/>
  </si>
  <si>
    <t>橋本伊都衛生施設組合</t>
    <phoneticPr fontId="5"/>
  </si>
  <si>
    <t>伊都消防組合</t>
    <phoneticPr fontId="5"/>
  </si>
  <si>
    <t>-</t>
    <phoneticPr fontId="2"/>
  </si>
  <si>
    <t>-</t>
    <phoneticPr fontId="2"/>
  </si>
  <si>
    <t>橋本市文化スポーツ振興公社</t>
    <rPh sb="0" eb="3">
      <t>ハシモトシ</t>
    </rPh>
    <rPh sb="3" eb="5">
      <t>ブンカ</t>
    </rPh>
    <rPh sb="9" eb="11">
      <t>シンコウ</t>
    </rPh>
    <rPh sb="11" eb="13">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</si>
</sst>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41833</c:v>
                </c:pt>
                <c:pt idx="1">
                  <c:v>70293</c:v>
                </c:pt>
                <c:pt idx="2">
                  <c:v>74158</c:v>
                </c:pt>
                <c:pt idx="3">
                  <c:v>95352</c:v>
                </c:pt>
                <c:pt idx="4">
                  <c:v>37656</c:v>
                </c:pt>
              </c:numCache>
            </c:numRef>
          </c:val>
          <c:smooth val="0"/>
        </c:ser>
        <c:dLbls>
          <c:showLegendKey val="0"/>
          <c:showVal val="0"/>
          <c:showCatName val="0"/>
          <c:showSerName val="0"/>
          <c:showPercent val="0"/>
          <c:showBubbleSize val="0"/>
        </c:dLbls>
        <c:marker val="1"/>
        <c:smooth val="0"/>
        <c:axId val="128330368"/>
        <c:axId val="128332544"/>
      </c:lineChart>
      <c:catAx>
        <c:axId val="128330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32544"/>
        <c:crosses val="autoZero"/>
        <c:auto val="1"/>
        <c:lblAlgn val="ctr"/>
        <c:lblOffset val="100"/>
        <c:tickLblSkip val="1"/>
        <c:tickMarkSkip val="1"/>
        <c:noMultiLvlLbl val="0"/>
      </c:catAx>
      <c:valAx>
        <c:axId val="128332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3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2.27</c:v>
                </c:pt>
                <c:pt idx="1">
                  <c:v>2.73</c:v>
                </c:pt>
                <c:pt idx="2">
                  <c:v>2.59</c:v>
                </c:pt>
                <c:pt idx="3">
                  <c:v>2.33</c:v>
                </c:pt>
                <c:pt idx="4">
                  <c:v>2.02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6.76</c:v>
                </c:pt>
                <c:pt idx="1">
                  <c:v>8.11</c:v>
                </c:pt>
                <c:pt idx="2">
                  <c:v>9.49</c:v>
                </c:pt>
                <c:pt idx="3">
                  <c:v>8.57</c:v>
                </c:pt>
                <c:pt idx="4">
                  <c:v>9.1300000000000008</c:v>
                </c:pt>
              </c:numCache>
            </c:numRef>
          </c:val>
        </c:ser>
        <c:dLbls>
          <c:showLegendKey val="0"/>
          <c:showVal val="0"/>
          <c:showCatName val="0"/>
          <c:showSerName val="0"/>
          <c:showPercent val="0"/>
          <c:showBubbleSize val="0"/>
        </c:dLbls>
        <c:gapWidth val="250"/>
        <c:overlap val="100"/>
        <c:axId val="130008576"/>
        <c:axId val="13001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1.31</c:v>
                </c:pt>
                <c:pt idx="1">
                  <c:v>0.55000000000000004</c:v>
                </c:pt>
                <c:pt idx="2">
                  <c:v>0.12</c:v>
                </c:pt>
                <c:pt idx="3">
                  <c:v>-2.0499999999999998</c:v>
                </c:pt>
                <c:pt idx="4">
                  <c:v>-0.84</c:v>
                </c:pt>
              </c:numCache>
            </c:numRef>
          </c:val>
          <c:smooth val="0"/>
        </c:ser>
        <c:dLbls>
          <c:showLegendKey val="0"/>
          <c:showVal val="0"/>
          <c:showCatName val="0"/>
          <c:showSerName val="0"/>
          <c:showPercent val="0"/>
          <c:showBubbleSize val="0"/>
        </c:dLbls>
        <c:marker val="1"/>
        <c:smooth val="0"/>
        <c:axId val="130008576"/>
        <c:axId val="130010496"/>
      </c:lineChart>
      <c:catAx>
        <c:axId val="13000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10496"/>
        <c:crosses val="autoZero"/>
        <c:auto val="1"/>
        <c:lblAlgn val="ctr"/>
        <c:lblOffset val="100"/>
        <c:tickLblSkip val="1"/>
        <c:tickMarkSkip val="1"/>
        <c:noMultiLvlLbl val="0"/>
      </c:catAx>
      <c:valAx>
        <c:axId val="13001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0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0.57999999999999996</c:v>
                </c:pt>
                <c:pt idx="2">
                  <c:v>#N/A</c:v>
                </c:pt>
                <c:pt idx="3">
                  <c:v>0.16</c:v>
                </c:pt>
                <c:pt idx="4">
                  <c:v>#N/A</c:v>
                </c:pt>
                <c:pt idx="5">
                  <c:v>0.22</c:v>
                </c:pt>
                <c:pt idx="6">
                  <c:v>#N/A</c:v>
                </c:pt>
                <c:pt idx="7">
                  <c:v>0.31</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0.33</c:v>
                </c:pt>
                <c:pt idx="4">
                  <c:v>#N/A</c:v>
                </c:pt>
                <c:pt idx="5">
                  <c:v>0.1</c:v>
                </c:pt>
                <c:pt idx="6">
                  <c:v>#N/A</c:v>
                </c:pt>
                <c:pt idx="7">
                  <c:v>0.12</c:v>
                </c:pt>
                <c:pt idx="8">
                  <c:v>#N/A</c:v>
                </c:pt>
                <c:pt idx="9">
                  <c:v>0.1</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0.11</c:v>
                </c:pt>
                <c:pt idx="4">
                  <c:v>#N/A</c:v>
                </c:pt>
                <c:pt idx="5">
                  <c:v>0.04</c:v>
                </c:pt>
                <c:pt idx="6">
                  <c:v>#N/A</c:v>
                </c:pt>
                <c:pt idx="7">
                  <c:v>0.09</c:v>
                </c:pt>
                <c:pt idx="8">
                  <c:v>#N/A</c:v>
                </c:pt>
                <c:pt idx="9">
                  <c:v>0.12</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0.32</c:v>
                </c:pt>
                <c:pt idx="2">
                  <c:v>#N/A</c:v>
                </c:pt>
                <c:pt idx="3">
                  <c:v>0.13</c:v>
                </c:pt>
                <c:pt idx="4">
                  <c:v>#N/A</c:v>
                </c:pt>
                <c:pt idx="5">
                  <c:v>0.09</c:v>
                </c:pt>
                <c:pt idx="6">
                  <c:v>#N/A</c:v>
                </c:pt>
                <c:pt idx="7">
                  <c:v>0.11</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0.71</c:v>
                </c:pt>
                <c:pt idx="2">
                  <c:v>#N/A</c:v>
                </c:pt>
                <c:pt idx="3">
                  <c:v>0.66</c:v>
                </c:pt>
                <c:pt idx="4">
                  <c:v>#N/A</c:v>
                </c:pt>
                <c:pt idx="5">
                  <c:v>0.62</c:v>
                </c:pt>
                <c:pt idx="6">
                  <c:v>#N/A</c:v>
                </c:pt>
                <c:pt idx="7">
                  <c:v>0.83</c:v>
                </c:pt>
                <c:pt idx="8">
                  <c:v>#N/A</c:v>
                </c:pt>
                <c:pt idx="9">
                  <c:v>0.78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1.65</c:v>
                </c:pt>
                <c:pt idx="2">
                  <c:v>#N/A</c:v>
                </c:pt>
                <c:pt idx="3">
                  <c:v>1.68</c:v>
                </c:pt>
                <c:pt idx="4">
                  <c:v>#N/A</c:v>
                </c:pt>
                <c:pt idx="5">
                  <c:v>2.36</c:v>
                </c:pt>
                <c:pt idx="6">
                  <c:v>#N/A</c:v>
                </c:pt>
                <c:pt idx="7">
                  <c:v>1.83</c:v>
                </c:pt>
                <c:pt idx="8">
                  <c:v>#N/A</c:v>
                </c:pt>
                <c:pt idx="9">
                  <c:v>1.62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c:v>
                </c:pt>
                <c:pt idx="2">
                  <c:v>#N/A</c:v>
                </c:pt>
                <c:pt idx="3">
                  <c:v>2.2200000000000002</c:v>
                </c:pt>
                <c:pt idx="4">
                  <c:v>#N/A</c:v>
                </c:pt>
                <c:pt idx="5">
                  <c:v>2.4300000000000002</c:v>
                </c:pt>
                <c:pt idx="6">
                  <c:v>#N/A</c:v>
                </c:pt>
                <c:pt idx="7">
                  <c:v>2.1</c:v>
                </c:pt>
                <c:pt idx="8">
                  <c:v>#N/A</c:v>
                </c:pt>
                <c:pt idx="9">
                  <c:v>1.69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2.4900000000000002</c:v>
                </c:pt>
                <c:pt idx="1">
                  <c:v>#N/A</c:v>
                </c:pt>
                <c:pt idx="2">
                  <c:v>#N/A</c:v>
                </c:pt>
                <c:pt idx="3">
                  <c:v>0</c:v>
                </c:pt>
                <c:pt idx="4">
                  <c:v>#N/A</c:v>
                </c:pt>
                <c:pt idx="5">
                  <c:v>2.0499999999999998</c:v>
                </c:pt>
                <c:pt idx="6">
                  <c:v>#N/A</c:v>
                </c:pt>
                <c:pt idx="7">
                  <c:v>3.12</c:v>
                </c:pt>
                <c:pt idx="8">
                  <c:v>#N/A</c:v>
                </c:pt>
                <c:pt idx="9">
                  <c:v>3.05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14.44</c:v>
                </c:pt>
                <c:pt idx="2">
                  <c:v>#N/A</c:v>
                </c:pt>
                <c:pt idx="3">
                  <c:v>17.350000000000001</c:v>
                </c:pt>
                <c:pt idx="4">
                  <c:v>#N/A</c:v>
                </c:pt>
                <c:pt idx="5">
                  <c:v>21.17</c:v>
                </c:pt>
                <c:pt idx="6">
                  <c:v>#N/A</c:v>
                </c:pt>
                <c:pt idx="7">
                  <c:v>22.61</c:v>
                </c:pt>
                <c:pt idx="8">
                  <c:v>#N/A</c:v>
                </c:pt>
                <c:pt idx="9">
                  <c:v>23</c:v>
                </c:pt>
              </c:numCache>
            </c:numRef>
          </c:val>
        </c:ser>
        <c:dLbls>
          <c:showLegendKey val="0"/>
          <c:showVal val="0"/>
          <c:showCatName val="0"/>
          <c:showSerName val="0"/>
          <c:showPercent val="0"/>
          <c:showBubbleSize val="0"/>
        </c:dLbls>
        <c:gapWidth val="150"/>
        <c:overlap val="100"/>
        <c:axId val="130080128"/>
        <c:axId val="115033216"/>
      </c:barChart>
      <c:catAx>
        <c:axId val="13008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33216"/>
        <c:crosses val="autoZero"/>
        <c:auto val="1"/>
        <c:lblAlgn val="ctr"/>
        <c:lblOffset val="100"/>
        <c:tickLblSkip val="1"/>
        <c:tickMarkSkip val="1"/>
        <c:noMultiLvlLbl val="0"/>
      </c:catAx>
      <c:valAx>
        <c:axId val="11503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8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3160</c:v>
                </c:pt>
                <c:pt idx="5">
                  <c:v>2930</c:v>
                </c:pt>
                <c:pt idx="8">
                  <c:v>2895</c:v>
                </c:pt>
                <c:pt idx="11">
                  <c:v>3097</c:v>
                </c:pt>
                <c:pt idx="14">
                  <c:v>3197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65</c:v>
                </c:pt>
                <c:pt idx="3">
                  <c:v>68</c:v>
                </c:pt>
                <c:pt idx="6">
                  <c:v>87</c:v>
                </c:pt>
                <c:pt idx="9">
                  <c:v>171</c:v>
                </c:pt>
                <c:pt idx="12">
                  <c:v>208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1806</c:v>
                </c:pt>
                <c:pt idx="3">
                  <c:v>1297</c:v>
                </c:pt>
                <c:pt idx="6">
                  <c:v>1247</c:v>
                </c:pt>
                <c:pt idx="9">
                  <c:v>1209</c:v>
                </c:pt>
                <c:pt idx="12">
                  <c:v>1149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2922</c:v>
                </c:pt>
                <c:pt idx="3">
                  <c:v>3142</c:v>
                </c:pt>
                <c:pt idx="6">
                  <c:v>3130</c:v>
                </c:pt>
                <c:pt idx="9">
                  <c:v>3195</c:v>
                </c:pt>
                <c:pt idx="12">
                  <c:v>3262</c:v>
                </c:pt>
              </c:numCache>
            </c:numRef>
          </c:val>
        </c:ser>
        <c:dLbls>
          <c:showLegendKey val="0"/>
          <c:showVal val="0"/>
          <c:showCatName val="0"/>
          <c:showSerName val="0"/>
          <c:showPercent val="0"/>
          <c:showBubbleSize val="0"/>
        </c:dLbls>
        <c:gapWidth val="100"/>
        <c:overlap val="100"/>
        <c:axId val="131460480"/>
        <c:axId val="131459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1633</c:v>
                </c:pt>
                <c:pt idx="2">
                  <c:v>#N/A</c:v>
                </c:pt>
                <c:pt idx="3">
                  <c:v>#N/A</c:v>
                </c:pt>
                <c:pt idx="4">
                  <c:v>1577</c:v>
                </c:pt>
                <c:pt idx="5">
                  <c:v>#N/A</c:v>
                </c:pt>
                <c:pt idx="6">
                  <c:v>#N/A</c:v>
                </c:pt>
                <c:pt idx="7">
                  <c:v>1569</c:v>
                </c:pt>
                <c:pt idx="8">
                  <c:v>#N/A</c:v>
                </c:pt>
                <c:pt idx="9">
                  <c:v>#N/A</c:v>
                </c:pt>
                <c:pt idx="10">
                  <c:v>1479</c:v>
                </c:pt>
                <c:pt idx="11">
                  <c:v>#N/A</c:v>
                </c:pt>
                <c:pt idx="12">
                  <c:v>#N/A</c:v>
                </c:pt>
                <c:pt idx="13">
                  <c:v>1423</c:v>
                </c:pt>
                <c:pt idx="14">
                  <c:v>#N/A</c:v>
                </c:pt>
              </c:numCache>
            </c:numRef>
          </c:val>
          <c:smooth val="0"/>
        </c:ser>
        <c:dLbls>
          <c:showLegendKey val="0"/>
          <c:showVal val="0"/>
          <c:showCatName val="0"/>
          <c:showSerName val="0"/>
          <c:showPercent val="0"/>
          <c:showBubbleSize val="0"/>
        </c:dLbls>
        <c:marker val="1"/>
        <c:smooth val="0"/>
        <c:axId val="131460480"/>
        <c:axId val="131459712"/>
      </c:lineChart>
      <c:catAx>
        <c:axId val="13146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59712"/>
        <c:crosses val="autoZero"/>
        <c:auto val="1"/>
        <c:lblAlgn val="ctr"/>
        <c:lblOffset val="100"/>
        <c:tickLblSkip val="1"/>
        <c:tickMarkSkip val="1"/>
        <c:noMultiLvlLbl val="0"/>
      </c:catAx>
      <c:valAx>
        <c:axId val="13145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6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30695</c:v>
                </c:pt>
                <c:pt idx="5">
                  <c:v>32532</c:v>
                </c:pt>
                <c:pt idx="8">
                  <c:v>33755</c:v>
                </c:pt>
                <c:pt idx="11">
                  <c:v>35624</c:v>
                </c:pt>
                <c:pt idx="14">
                  <c:v>35687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4872</c:v>
                </c:pt>
                <c:pt idx="5">
                  <c:v>4499</c:v>
                </c:pt>
                <c:pt idx="8">
                  <c:v>3572</c:v>
                </c:pt>
                <c:pt idx="11">
                  <c:v>3513</c:v>
                </c:pt>
                <c:pt idx="14">
                  <c:v>3744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3853</c:v>
                </c:pt>
                <c:pt idx="5">
                  <c:v>4281</c:v>
                </c:pt>
                <c:pt idx="8">
                  <c:v>3421</c:v>
                </c:pt>
                <c:pt idx="11">
                  <c:v>3574</c:v>
                </c:pt>
                <c:pt idx="14">
                  <c:v>3692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1410</c:v>
                </c:pt>
                <c:pt idx="3">
                  <c:v>1279</c:v>
                </c:pt>
                <c:pt idx="6">
                  <c:v>1228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6915</c:v>
                </c:pt>
                <c:pt idx="3">
                  <c:v>6628</c:v>
                </c:pt>
                <c:pt idx="6">
                  <c:v>6231</c:v>
                </c:pt>
                <c:pt idx="9">
                  <c:v>5957</c:v>
                </c:pt>
                <c:pt idx="12">
                  <c:v>5329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2897</c:v>
                </c:pt>
                <c:pt idx="3">
                  <c:v>2858</c:v>
                </c:pt>
                <c:pt idx="6">
                  <c:v>2809</c:v>
                </c:pt>
                <c:pt idx="9">
                  <c:v>2643</c:v>
                </c:pt>
                <c:pt idx="12">
                  <c:v>2479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19972</c:v>
                </c:pt>
                <c:pt idx="3">
                  <c:v>18944</c:v>
                </c:pt>
                <c:pt idx="6">
                  <c:v>17998</c:v>
                </c:pt>
                <c:pt idx="9">
                  <c:v>17474</c:v>
                </c:pt>
                <c:pt idx="12">
                  <c:v>16841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29312</c:v>
                </c:pt>
                <c:pt idx="3">
                  <c:v>31087</c:v>
                </c:pt>
                <c:pt idx="6">
                  <c:v>32678</c:v>
                </c:pt>
                <c:pt idx="9">
                  <c:v>36431</c:v>
                </c:pt>
                <c:pt idx="12">
                  <c:v>36890</c:v>
                </c:pt>
              </c:numCache>
            </c:numRef>
          </c:val>
        </c:ser>
        <c:dLbls>
          <c:showLegendKey val="0"/>
          <c:showVal val="0"/>
          <c:showCatName val="0"/>
          <c:showSerName val="0"/>
          <c:showPercent val="0"/>
          <c:showBubbleSize val="0"/>
        </c:dLbls>
        <c:gapWidth val="100"/>
        <c:overlap val="100"/>
        <c:axId val="130134784"/>
        <c:axId val="13013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21086</c:v>
                </c:pt>
                <c:pt idx="2">
                  <c:v>#N/A</c:v>
                </c:pt>
                <c:pt idx="3">
                  <c:v>#N/A</c:v>
                </c:pt>
                <c:pt idx="4">
                  <c:v>19484</c:v>
                </c:pt>
                <c:pt idx="5">
                  <c:v>#N/A</c:v>
                </c:pt>
                <c:pt idx="6">
                  <c:v>#N/A</c:v>
                </c:pt>
                <c:pt idx="7">
                  <c:v>20196</c:v>
                </c:pt>
                <c:pt idx="8">
                  <c:v>#N/A</c:v>
                </c:pt>
                <c:pt idx="9">
                  <c:v>#N/A</c:v>
                </c:pt>
                <c:pt idx="10">
                  <c:v>19793</c:v>
                </c:pt>
                <c:pt idx="11">
                  <c:v>#N/A</c:v>
                </c:pt>
                <c:pt idx="12">
                  <c:v>#N/A</c:v>
                </c:pt>
                <c:pt idx="13">
                  <c:v>18416</c:v>
                </c:pt>
                <c:pt idx="14">
                  <c:v>#N/A</c:v>
                </c:pt>
              </c:numCache>
            </c:numRef>
          </c:val>
          <c:smooth val="0"/>
        </c:ser>
        <c:dLbls>
          <c:showLegendKey val="0"/>
          <c:showVal val="0"/>
          <c:showCatName val="0"/>
          <c:showSerName val="0"/>
          <c:showPercent val="0"/>
          <c:showBubbleSize val="0"/>
        </c:dLbls>
        <c:marker val="1"/>
        <c:smooth val="0"/>
        <c:axId val="130134784"/>
        <c:axId val="130136704"/>
      </c:lineChart>
      <c:catAx>
        <c:axId val="1301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136704"/>
        <c:crosses val="autoZero"/>
        <c:auto val="1"/>
        <c:lblAlgn val="ctr"/>
        <c:lblOffset val="100"/>
        <c:tickLblSkip val="1"/>
        <c:tickMarkSkip val="1"/>
        <c:noMultiLvlLbl val="0"/>
      </c:catAx>
      <c:valAx>
        <c:axId val="13013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66,338
66,097
130.31
26,414,025
25,889,094
315,219
15,569,081
36,890,299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本市の財政力指数は、人口の減少、景気の低迷、そして地価の下落に伴う市税の減少などにより近年は悪化傾向になっていたが、企業誘致政策により操業企業の増加、償却資産の洗い出し、市税の徴収率の微増などで平成</a:t>
          </a:r>
          <a:r>
            <a:rPr kumimoji="1" lang="en-US" altLang="ja-JP" sz="1150">
              <a:latin typeface="ＭＳ Ｐゴシック"/>
            </a:rPr>
            <a:t>25</a:t>
          </a:r>
          <a:r>
            <a:rPr kumimoji="1" lang="ja-JP" altLang="en-US" sz="1150">
              <a:latin typeface="ＭＳ Ｐゴシック"/>
            </a:rPr>
            <a:t>年度では税収が前年度より増となったこともあり、年々悪化していた財政力指数は横ばいとなった。</a:t>
          </a:r>
          <a:endParaRPr kumimoji="1" lang="en-US" altLang="ja-JP" sz="1150">
            <a:latin typeface="ＭＳ Ｐゴシック"/>
          </a:endParaRPr>
        </a:p>
        <a:p>
          <a:r>
            <a:rPr kumimoji="1" lang="ja-JP" altLang="en-US" sz="1150">
              <a:latin typeface="ＭＳ Ｐゴシック"/>
            </a:rPr>
            <a:t>　しかしながら、全国平均並みとはいえ、類似団体内ではまだまだ下位となっていることもあり、定住促進対策や企業誘致活動による雇用の確保に努め、人口減少に歯止めを掛けるとともに、地方税回収機構との連携を高めるなど徴収率の向上を図り、税収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5292</xdr:rowOff>
    </xdr:to>
    <xdr:cxnSp macro="">
      <xdr:nvCxnSpPr>
        <xdr:cNvPr id="68" name="直線コネクタ 67"/>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5292</xdr:rowOff>
    </xdr:to>
    <xdr:cxnSp macro="">
      <xdr:nvCxnSpPr>
        <xdr:cNvPr id="71" name="直線コネクタ 70"/>
        <xdr:cNvCxnSpPr/>
      </xdr:nvCxnSpPr>
      <xdr:spPr>
        <a:xfrm>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156633</xdr:rowOff>
    </xdr:to>
    <xdr:cxnSp macro="">
      <xdr:nvCxnSpPr>
        <xdr:cNvPr id="74" name="直線コネクタ 73"/>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136525</xdr:rowOff>
    </xdr:to>
    <xdr:cxnSp macro="">
      <xdr:nvCxnSpPr>
        <xdr:cNvPr id="77" name="直線コネクタ 76"/>
        <xdr:cNvCxnSpPr/>
      </xdr:nvCxnSpPr>
      <xdr:spPr>
        <a:xfrm>
          <a:off x="1447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40869</xdr:rowOff>
    </xdr:from>
    <xdr:ext cx="736600" cy="259045"/>
    <xdr:sp macro="" textlink="">
      <xdr:nvSpPr>
        <xdr:cNvPr id="90" name="テキスト ボックス 89"/>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4" name="テキスト ボックス 93"/>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人口減少や地価の下落に伴い市税が減少する一方で、大型公共事業の施行にあたり活用した合併特例債等の元金償還の増加や第三セクター等改革推進債の借入を行ったことで公債費が増加していること、さらに認定こども園の開設などによる委託料の増加などにより、本市の経常収支比率は平成</a:t>
          </a:r>
          <a:r>
            <a:rPr kumimoji="1" lang="en-US" altLang="ja-JP" sz="1100">
              <a:latin typeface="ＭＳ Ｐゴシック"/>
            </a:rPr>
            <a:t>23</a:t>
          </a:r>
          <a:r>
            <a:rPr kumimoji="1" lang="ja-JP" altLang="en-US" sz="1100">
              <a:latin typeface="ＭＳ Ｐゴシック"/>
            </a:rPr>
            <a:t>年度から悪化に転じている。職員採用を退職者の８割とする定員適正化計画を継続していることで人件費が年々減少していることもあり、平成</a:t>
          </a:r>
          <a:r>
            <a:rPr kumimoji="1" lang="en-US" altLang="ja-JP" sz="1100">
              <a:latin typeface="ＭＳ Ｐゴシック"/>
            </a:rPr>
            <a:t>25</a:t>
          </a:r>
          <a:r>
            <a:rPr kumimoji="1" lang="ja-JP" altLang="en-US" sz="1100">
              <a:latin typeface="ＭＳ Ｐゴシック"/>
            </a:rPr>
            <a:t>年度では若干良化したものの、類似団体あるいは県下の自治体と比較しても依然として最低レベルにある。　地方債の償還がピークと見込む平成</a:t>
          </a:r>
          <a:r>
            <a:rPr kumimoji="1" lang="en-US" altLang="ja-JP" sz="1100">
              <a:latin typeface="ＭＳ Ｐゴシック"/>
            </a:rPr>
            <a:t>30</a:t>
          </a:r>
          <a:r>
            <a:rPr kumimoji="1" lang="ja-JP" altLang="en-US" sz="1100">
              <a:latin typeface="ＭＳ Ｐゴシック"/>
            </a:rPr>
            <a:t>年度までは厳しい状況にあるが、今後も中期財政計画に沿って、枠配分予算による経常経費の削減、職員定数削減による人件費の削減を継続するなど一般財源の確保に努める。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64</xdr:row>
      <xdr:rowOff>160020</xdr:rowOff>
    </xdr:to>
    <xdr:cxnSp macro="">
      <xdr:nvCxnSpPr>
        <xdr:cNvPr id="131" name="直線コネクタ 130"/>
        <xdr:cNvCxnSpPr/>
      </xdr:nvCxnSpPr>
      <xdr:spPr>
        <a:xfrm flipV="1">
          <a:off x="4114800" y="11060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51435</xdr:rowOff>
    </xdr:from>
    <xdr:to>
      <xdr:col>6</xdr:col>
      <xdr:colOff>0</xdr:colOff>
      <xdr:row>64</xdr:row>
      <xdr:rowOff>160020</xdr:rowOff>
    </xdr:to>
    <xdr:cxnSp macro="">
      <xdr:nvCxnSpPr>
        <xdr:cNvPr id="134" name="直線コネクタ 133"/>
        <xdr:cNvCxnSpPr/>
      </xdr:nvCxnSpPr>
      <xdr:spPr>
        <a:xfrm>
          <a:off x="3225800" y="110242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64</xdr:row>
      <xdr:rowOff>51435</xdr:rowOff>
    </xdr:to>
    <xdr:cxnSp macro="">
      <xdr:nvCxnSpPr>
        <xdr:cNvPr id="137" name="直線コネクタ 136"/>
        <xdr:cNvCxnSpPr/>
      </xdr:nvCxnSpPr>
      <xdr:spPr>
        <a:xfrm>
          <a:off x="2336800" y="1084326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150495</xdr:rowOff>
    </xdr:to>
    <xdr:cxnSp macro="">
      <xdr:nvCxnSpPr>
        <xdr:cNvPr id="140" name="直線コネクタ 139"/>
        <xdr:cNvCxnSpPr/>
      </xdr:nvCxnSpPr>
      <xdr:spPr>
        <a:xfrm flipV="1">
          <a:off x="1447800" y="108432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50" name="円/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2" name="円/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3" name="テキスト ボックス 15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635</xdr:rowOff>
    </xdr:from>
    <xdr:to>
      <xdr:col>4</xdr:col>
      <xdr:colOff>533400</xdr:colOff>
      <xdr:row>64</xdr:row>
      <xdr:rowOff>102235</xdr:rowOff>
    </xdr:to>
    <xdr:sp macro="" textlink="">
      <xdr:nvSpPr>
        <xdr:cNvPr id="154" name="円/楕円 153"/>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87012</xdr:rowOff>
    </xdr:from>
    <xdr:ext cx="762000" cy="259045"/>
    <xdr:sp macro="" textlink="">
      <xdr:nvSpPr>
        <xdr:cNvPr id="155" name="テキスト ボックス 154"/>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99695</xdr:rowOff>
    </xdr:from>
    <xdr:to>
      <xdr:col>2</xdr:col>
      <xdr:colOff>127000</xdr:colOff>
      <xdr:row>64</xdr:row>
      <xdr:rowOff>29845</xdr:rowOff>
    </xdr:to>
    <xdr:sp macro="" textlink="">
      <xdr:nvSpPr>
        <xdr:cNvPr id="158" name="円/楕円 157"/>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14622</xdr:rowOff>
    </xdr:from>
    <xdr:ext cx="762000" cy="259045"/>
    <xdr:sp macro="" textlink="">
      <xdr:nvSpPr>
        <xdr:cNvPr id="159" name="テキスト ボックス 158"/>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[124,904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定員適正化計画に基づき退職者の８割採用を実施し、職員数の削減を図っていることから、退職手当を除く人件費は年々減少している。一方、物件費については民間委託への転換が進み、委託料が増加していることもあり、年々増加傾向にある。中でも公設民営の認定こども園化に伴う指定管理料の増加が大きな要因の一つであり、今後もこども園化推進を進めていることから、委託料は増加していく見込みである。本市のこれらの経費は、類似団体と比較しても、依然として高額であることから、今後も定員適正化の継続や枠配分等による経常経費の縮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71045</xdr:rowOff>
    </xdr:from>
    <xdr:to>
      <xdr:col>7</xdr:col>
      <xdr:colOff>152400</xdr:colOff>
      <xdr:row>81</xdr:row>
      <xdr:rowOff>71317</xdr:rowOff>
    </xdr:to>
    <xdr:cxnSp macro="">
      <xdr:nvCxnSpPr>
        <xdr:cNvPr id="195" name="直線コネクタ 194"/>
        <xdr:cNvCxnSpPr/>
      </xdr:nvCxnSpPr>
      <xdr:spPr>
        <a:xfrm flipV="1">
          <a:off x="4114800" y="13958495"/>
          <a:ext cx="8382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71317</xdr:rowOff>
    </xdr:from>
    <xdr:to>
      <xdr:col>6</xdr:col>
      <xdr:colOff>0</xdr:colOff>
      <xdr:row>81</xdr:row>
      <xdr:rowOff>72037</xdr:rowOff>
    </xdr:to>
    <xdr:cxnSp macro="">
      <xdr:nvCxnSpPr>
        <xdr:cNvPr id="198" name="直線コネクタ 197"/>
        <xdr:cNvCxnSpPr/>
      </xdr:nvCxnSpPr>
      <xdr:spPr>
        <a:xfrm flipV="1">
          <a:off x="3225800" y="13958767"/>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66821</xdr:rowOff>
    </xdr:from>
    <xdr:to>
      <xdr:col>4</xdr:col>
      <xdr:colOff>482600</xdr:colOff>
      <xdr:row>81</xdr:row>
      <xdr:rowOff>72037</xdr:rowOff>
    </xdr:to>
    <xdr:cxnSp macro="">
      <xdr:nvCxnSpPr>
        <xdr:cNvPr id="201" name="直線コネクタ 200"/>
        <xdr:cNvCxnSpPr/>
      </xdr:nvCxnSpPr>
      <xdr:spPr>
        <a:xfrm>
          <a:off x="2336800" y="13954271"/>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66821</xdr:rowOff>
    </xdr:from>
    <xdr:to>
      <xdr:col>3</xdr:col>
      <xdr:colOff>279400</xdr:colOff>
      <xdr:row>81</xdr:row>
      <xdr:rowOff>67489</xdr:rowOff>
    </xdr:to>
    <xdr:cxnSp macro="">
      <xdr:nvCxnSpPr>
        <xdr:cNvPr id="204" name="直線コネクタ 203"/>
        <xdr:cNvCxnSpPr/>
      </xdr:nvCxnSpPr>
      <xdr:spPr>
        <a:xfrm flipV="1">
          <a:off x="1447800" y="13954271"/>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20245</xdr:rowOff>
    </xdr:from>
    <xdr:to>
      <xdr:col>7</xdr:col>
      <xdr:colOff>203200</xdr:colOff>
      <xdr:row>81</xdr:row>
      <xdr:rowOff>121845</xdr:rowOff>
    </xdr:to>
    <xdr:sp macro="" textlink="">
      <xdr:nvSpPr>
        <xdr:cNvPr id="214" name="円/楕円 213"/>
        <xdr:cNvSpPr/>
      </xdr:nvSpPr>
      <xdr:spPr>
        <a:xfrm>
          <a:off x="4902200" y="139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68522</xdr:rowOff>
    </xdr:from>
    <xdr:ext cx="762000" cy="259045"/>
    <xdr:sp macro="" textlink="">
      <xdr:nvSpPr>
        <xdr:cNvPr id="215" name="人件費・物件費等の状況該当値テキスト"/>
        <xdr:cNvSpPr txBox="1"/>
      </xdr:nvSpPr>
      <xdr:spPr>
        <a:xfrm>
          <a:off x="5041900" y="1395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20517</xdr:rowOff>
    </xdr:from>
    <xdr:to>
      <xdr:col>6</xdr:col>
      <xdr:colOff>50800</xdr:colOff>
      <xdr:row>81</xdr:row>
      <xdr:rowOff>122117</xdr:rowOff>
    </xdr:to>
    <xdr:sp macro="" textlink="">
      <xdr:nvSpPr>
        <xdr:cNvPr id="216" name="円/楕円 215"/>
        <xdr:cNvSpPr/>
      </xdr:nvSpPr>
      <xdr:spPr>
        <a:xfrm>
          <a:off x="4064000" y="139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106894</xdr:rowOff>
    </xdr:from>
    <xdr:ext cx="736600" cy="259045"/>
    <xdr:sp macro="" textlink="">
      <xdr:nvSpPr>
        <xdr:cNvPr id="217" name="テキスト ボックス 216"/>
        <xdr:cNvSpPr txBox="1"/>
      </xdr:nvSpPr>
      <xdr:spPr>
        <a:xfrm>
          <a:off x="3733800" y="1399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21237</xdr:rowOff>
    </xdr:from>
    <xdr:to>
      <xdr:col>4</xdr:col>
      <xdr:colOff>533400</xdr:colOff>
      <xdr:row>81</xdr:row>
      <xdr:rowOff>122837</xdr:rowOff>
    </xdr:to>
    <xdr:sp macro="" textlink="">
      <xdr:nvSpPr>
        <xdr:cNvPr id="218" name="円/楕円 217"/>
        <xdr:cNvSpPr/>
      </xdr:nvSpPr>
      <xdr:spPr>
        <a:xfrm>
          <a:off x="3175000" y="139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107614</xdr:rowOff>
    </xdr:from>
    <xdr:ext cx="762000" cy="259045"/>
    <xdr:sp macro="" textlink="">
      <xdr:nvSpPr>
        <xdr:cNvPr id="219" name="テキスト ボックス 218"/>
        <xdr:cNvSpPr txBox="1"/>
      </xdr:nvSpPr>
      <xdr:spPr>
        <a:xfrm>
          <a:off x="2844800" y="1399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16021</xdr:rowOff>
    </xdr:from>
    <xdr:to>
      <xdr:col>3</xdr:col>
      <xdr:colOff>330200</xdr:colOff>
      <xdr:row>81</xdr:row>
      <xdr:rowOff>117621</xdr:rowOff>
    </xdr:to>
    <xdr:sp macro="" textlink="">
      <xdr:nvSpPr>
        <xdr:cNvPr id="220" name="円/楕円 219"/>
        <xdr:cNvSpPr/>
      </xdr:nvSpPr>
      <xdr:spPr>
        <a:xfrm>
          <a:off x="2286000" y="13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102398</xdr:rowOff>
    </xdr:from>
    <xdr:ext cx="762000" cy="259045"/>
    <xdr:sp macro="" textlink="">
      <xdr:nvSpPr>
        <xdr:cNvPr id="221" name="テキスト ボックス 220"/>
        <xdr:cNvSpPr txBox="1"/>
      </xdr:nvSpPr>
      <xdr:spPr>
        <a:xfrm>
          <a:off x="1955800" y="1398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16689</xdr:rowOff>
    </xdr:from>
    <xdr:to>
      <xdr:col>2</xdr:col>
      <xdr:colOff>127000</xdr:colOff>
      <xdr:row>81</xdr:row>
      <xdr:rowOff>118289</xdr:rowOff>
    </xdr:to>
    <xdr:sp macro="" textlink="">
      <xdr:nvSpPr>
        <xdr:cNvPr id="222" name="円/楕円 221"/>
        <xdr:cNvSpPr/>
      </xdr:nvSpPr>
      <xdr:spPr>
        <a:xfrm>
          <a:off x="1397000" y="139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103066</xdr:rowOff>
    </xdr:from>
    <xdr:ext cx="762000" cy="259045"/>
    <xdr:sp macro="" textlink="">
      <xdr:nvSpPr>
        <xdr:cNvPr id="223" name="テキスト ボックス 222"/>
        <xdr:cNvSpPr txBox="1"/>
      </xdr:nvSpPr>
      <xdr:spPr>
        <a:xfrm>
          <a:off x="1066800" y="139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本市のラスパイレス指数は、昨年度に比べて８．６ポイントの減少となった。これは、国家公務員給与削減措置によるところが非常に大きいが、早期勧奨制度の活用により職員の新陳代謝が進んだことも要因となっている。しかしながら、依然として全国市平均よりも高くなっているのは、本市は職務給の中で５級（課長補佐級）に占める職員の割合が大きいことも要因の一つと考えている。今後も民間の給与水準を基に出されている人事院勧告や、和歌山県、県内他市及び近隣市町の給与制度の動向を注視し、適正な給料水準を保つよう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121376</xdr:rowOff>
    </xdr:from>
    <xdr:to>
      <xdr:col>24</xdr:col>
      <xdr:colOff>558800</xdr:colOff>
      <xdr:row>89</xdr:row>
      <xdr:rowOff>28484</xdr:rowOff>
    </xdr:to>
    <xdr:cxnSp macro="">
      <xdr:nvCxnSpPr>
        <xdr:cNvPr id="259" name="直線コネクタ 258"/>
        <xdr:cNvCxnSpPr/>
      </xdr:nvCxnSpPr>
      <xdr:spPr>
        <a:xfrm flipV="1">
          <a:off x="16179800" y="14694626"/>
          <a:ext cx="838200" cy="5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137886</xdr:rowOff>
    </xdr:from>
    <xdr:to>
      <xdr:col>23</xdr:col>
      <xdr:colOff>406400</xdr:colOff>
      <xdr:row>89</xdr:row>
      <xdr:rowOff>28484</xdr:rowOff>
    </xdr:to>
    <xdr:cxnSp macro="">
      <xdr:nvCxnSpPr>
        <xdr:cNvPr id="262" name="直線コネクタ 261"/>
        <xdr:cNvCxnSpPr/>
      </xdr:nvCxnSpPr>
      <xdr:spPr>
        <a:xfrm>
          <a:off x="15290800" y="152254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114481</xdr:rowOff>
    </xdr:from>
    <xdr:to>
      <xdr:col>22</xdr:col>
      <xdr:colOff>203200</xdr:colOff>
      <xdr:row>88</xdr:row>
      <xdr:rowOff>137886</xdr:rowOff>
    </xdr:to>
    <xdr:cxnSp macro="">
      <xdr:nvCxnSpPr>
        <xdr:cNvPr id="265" name="直線コネクタ 264"/>
        <xdr:cNvCxnSpPr/>
      </xdr:nvCxnSpPr>
      <xdr:spPr>
        <a:xfrm>
          <a:off x="14401800" y="14687731"/>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114481</xdr:rowOff>
    </xdr:from>
    <xdr:to>
      <xdr:col>21</xdr:col>
      <xdr:colOff>0</xdr:colOff>
      <xdr:row>85</xdr:row>
      <xdr:rowOff>162742</xdr:rowOff>
    </xdr:to>
    <xdr:cxnSp macro="">
      <xdr:nvCxnSpPr>
        <xdr:cNvPr id="268" name="直線コネクタ 267"/>
        <xdr:cNvCxnSpPr/>
      </xdr:nvCxnSpPr>
      <xdr:spPr>
        <a:xfrm flipV="1">
          <a:off x="13512800" y="1468773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70576</xdr:rowOff>
    </xdr:from>
    <xdr:to>
      <xdr:col>24</xdr:col>
      <xdr:colOff>609600</xdr:colOff>
      <xdr:row>86</xdr:row>
      <xdr:rowOff>726</xdr:rowOff>
    </xdr:to>
    <xdr:sp macro="" textlink="">
      <xdr:nvSpPr>
        <xdr:cNvPr id="278" name="円/楕円 277"/>
        <xdr:cNvSpPr/>
      </xdr:nvSpPr>
      <xdr:spPr>
        <a:xfrm>
          <a:off x="169672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42653</xdr:rowOff>
    </xdr:from>
    <xdr:ext cx="762000" cy="259045"/>
    <xdr:sp macro="" textlink="">
      <xdr:nvSpPr>
        <xdr:cNvPr id="279" name="給与水準   （国との比較）該当値テキスト"/>
        <xdr:cNvSpPr txBox="1"/>
      </xdr:nvSpPr>
      <xdr:spPr>
        <a:xfrm>
          <a:off x="17106900" y="1461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149134</xdr:rowOff>
    </xdr:from>
    <xdr:to>
      <xdr:col>23</xdr:col>
      <xdr:colOff>457200</xdr:colOff>
      <xdr:row>89</xdr:row>
      <xdr:rowOff>79284</xdr:rowOff>
    </xdr:to>
    <xdr:sp macro="" textlink="">
      <xdr:nvSpPr>
        <xdr:cNvPr id="280" name="円/楕円 279"/>
        <xdr:cNvSpPr/>
      </xdr:nvSpPr>
      <xdr:spPr>
        <a:xfrm>
          <a:off x="16129000" y="152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64061</xdr:rowOff>
    </xdr:from>
    <xdr:ext cx="736600" cy="259045"/>
    <xdr:sp macro="" textlink="">
      <xdr:nvSpPr>
        <xdr:cNvPr id="281" name="テキスト ボックス 280"/>
        <xdr:cNvSpPr txBox="1"/>
      </xdr:nvSpPr>
      <xdr:spPr>
        <a:xfrm>
          <a:off x="15798800" y="1532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87086</xdr:rowOff>
    </xdr:from>
    <xdr:to>
      <xdr:col>22</xdr:col>
      <xdr:colOff>254000</xdr:colOff>
      <xdr:row>89</xdr:row>
      <xdr:rowOff>17236</xdr:rowOff>
    </xdr:to>
    <xdr:sp macro="" textlink="">
      <xdr:nvSpPr>
        <xdr:cNvPr id="282" name="円/楕円 281"/>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83" name="テキスト ボックス 282"/>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63681</xdr:rowOff>
    </xdr:from>
    <xdr:to>
      <xdr:col>21</xdr:col>
      <xdr:colOff>50800</xdr:colOff>
      <xdr:row>85</xdr:row>
      <xdr:rowOff>165281</xdr:rowOff>
    </xdr:to>
    <xdr:sp macro="" textlink="">
      <xdr:nvSpPr>
        <xdr:cNvPr id="284" name="円/楕円 283"/>
        <xdr:cNvSpPr/>
      </xdr:nvSpPr>
      <xdr:spPr>
        <a:xfrm>
          <a:off x="14351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150058</xdr:rowOff>
    </xdr:from>
    <xdr:ext cx="762000" cy="259045"/>
    <xdr:sp macro="" textlink="">
      <xdr:nvSpPr>
        <xdr:cNvPr id="285" name="テキスト ボックス 284"/>
        <xdr:cNvSpPr txBox="1"/>
      </xdr:nvSpPr>
      <xdr:spPr>
        <a:xfrm>
          <a:off x="14020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86" name="円/楕円 285"/>
        <xdr:cNvSpPr/>
      </xdr:nvSpPr>
      <xdr:spPr>
        <a:xfrm>
          <a:off x="134620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87" name="テキスト ボックス 286"/>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平成１８年３月１日合併により新橋本市となり、平成１８年４月１日を基準とした場合、</a:t>
          </a:r>
          <a:r>
            <a:rPr kumimoji="0" lang="ja-JP" altLang="en-US" sz="1200" b="0" i="0" u="none" strike="noStrike" kern="0" cap="none" spc="0" normalizeH="0" baseline="0" noProof="0">
              <a:ln>
                <a:noFill/>
              </a:ln>
              <a:solidFill>
                <a:prstClr val="black"/>
              </a:solidFill>
              <a:effectLst/>
              <a:uLnTx/>
              <a:uFillTx/>
              <a:latin typeface="+mn-lt"/>
              <a:ea typeface="+mn-ea"/>
              <a:cs typeface="+mn-cs"/>
            </a:rPr>
            <a:t>８</a:t>
          </a:r>
          <a:r>
            <a:rPr kumimoji="0" lang="ja-JP" altLang="ja-JP" sz="1200" b="0" i="0" u="none" strike="noStrike" kern="0" cap="none" spc="0" normalizeH="0" baseline="0" noProof="0">
              <a:ln>
                <a:noFill/>
              </a:ln>
              <a:solidFill>
                <a:prstClr val="black"/>
              </a:solidFill>
              <a:effectLst/>
              <a:uLnTx/>
              <a:uFillTx/>
              <a:latin typeface="+mn-lt"/>
              <a:ea typeface="+mn-ea"/>
              <a:cs typeface="+mn-cs"/>
            </a:rPr>
            <a:t>年間で普通会計職員の約１</a:t>
          </a:r>
          <a:r>
            <a:rPr kumimoji="0" lang="ja-JP" altLang="en-US" sz="1200" b="0" i="0" u="none" strike="noStrike" kern="0" cap="none" spc="0" normalizeH="0" baseline="0" noProof="0">
              <a:ln>
                <a:noFill/>
              </a:ln>
              <a:solidFill>
                <a:prstClr val="black"/>
              </a:solidFill>
              <a:effectLst/>
              <a:uLnTx/>
              <a:uFillTx/>
              <a:latin typeface="+mn-lt"/>
              <a:ea typeface="+mn-ea"/>
              <a:cs typeface="+mn-cs"/>
            </a:rPr>
            <a:t>６</a:t>
          </a:r>
          <a:r>
            <a:rPr kumimoji="0" lang="ja-JP" altLang="ja-JP" sz="1200" b="0" i="0" u="none" strike="noStrike" kern="0" cap="none" spc="0" normalizeH="0" baseline="0" noProof="0">
              <a:ln>
                <a:noFill/>
              </a:ln>
              <a:solidFill>
                <a:prstClr val="black"/>
              </a:solidFill>
              <a:effectLst/>
              <a:uLnTx/>
              <a:uFillTx/>
              <a:latin typeface="+mn-lt"/>
              <a:ea typeface="+mn-ea"/>
              <a:cs typeface="+mn-cs"/>
            </a:rPr>
            <a:t>％である</a:t>
          </a:r>
          <a:r>
            <a:rPr kumimoji="0" lang="ja-JP" altLang="en-US" sz="1200" b="0" i="0" u="none" strike="noStrike" kern="0" cap="none" spc="0" normalizeH="0" baseline="0" noProof="0">
              <a:ln>
                <a:noFill/>
              </a:ln>
              <a:solidFill>
                <a:prstClr val="black"/>
              </a:solidFill>
              <a:effectLst/>
              <a:uLnTx/>
              <a:uFillTx/>
              <a:latin typeface="+mn-lt"/>
              <a:ea typeface="+mn-ea"/>
              <a:cs typeface="+mn-cs"/>
            </a:rPr>
            <a:t>１０２</a:t>
          </a:r>
          <a:r>
            <a:rPr kumimoji="0" lang="ja-JP" altLang="ja-JP" sz="1200" b="0" i="0" u="none" strike="noStrike" kern="0" cap="none" spc="0" normalizeH="0" baseline="0" noProof="0">
              <a:ln>
                <a:noFill/>
              </a:ln>
              <a:solidFill>
                <a:prstClr val="black"/>
              </a:solidFill>
              <a:effectLst/>
              <a:uLnTx/>
              <a:uFillTx/>
              <a:latin typeface="+mn-lt"/>
              <a:ea typeface="+mn-ea"/>
              <a:cs typeface="+mn-cs"/>
            </a:rPr>
            <a:t>人の職員数の削減が図れた。具体的には平成２２年度までは退職者の５割採用以内を基準とし、平成２３年度以降は退職者の８割採用を基準とした組織機構の見直し、事務事業の見直し、職員配置の見直し、民間委託の推進などにより定員の適正化を推進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今後についても住民サービスを低下させることなく、更なる事務の効率化の推進を図り、より適切な定員管理に努める。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32052</xdr:rowOff>
    </xdr:from>
    <xdr:to>
      <xdr:col>24</xdr:col>
      <xdr:colOff>558800</xdr:colOff>
      <xdr:row>61</xdr:row>
      <xdr:rowOff>57331</xdr:rowOff>
    </xdr:to>
    <xdr:cxnSp macro="">
      <xdr:nvCxnSpPr>
        <xdr:cNvPr id="324" name="直線コネクタ 323"/>
        <xdr:cNvCxnSpPr/>
      </xdr:nvCxnSpPr>
      <xdr:spPr>
        <a:xfrm flipV="1">
          <a:off x="16179800" y="1049050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64226</xdr:rowOff>
    </xdr:to>
    <xdr:cxnSp macro="">
      <xdr:nvCxnSpPr>
        <xdr:cNvPr id="327" name="直線コネクタ 326"/>
        <xdr:cNvCxnSpPr/>
      </xdr:nvCxnSpPr>
      <xdr:spPr>
        <a:xfrm flipV="1">
          <a:off x="15290800" y="105157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64226</xdr:rowOff>
    </xdr:from>
    <xdr:to>
      <xdr:col>22</xdr:col>
      <xdr:colOff>203200</xdr:colOff>
      <xdr:row>61</xdr:row>
      <xdr:rowOff>75716</xdr:rowOff>
    </xdr:to>
    <xdr:cxnSp macro="">
      <xdr:nvCxnSpPr>
        <xdr:cNvPr id="330" name="直線コネクタ 329"/>
        <xdr:cNvCxnSpPr/>
      </xdr:nvCxnSpPr>
      <xdr:spPr>
        <a:xfrm flipV="1">
          <a:off x="14401800" y="1052267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75716</xdr:rowOff>
    </xdr:from>
    <xdr:to>
      <xdr:col>21</xdr:col>
      <xdr:colOff>0</xdr:colOff>
      <xdr:row>61</xdr:row>
      <xdr:rowOff>76865</xdr:rowOff>
    </xdr:to>
    <xdr:cxnSp macro="">
      <xdr:nvCxnSpPr>
        <xdr:cNvPr id="333" name="直線コネクタ 332"/>
        <xdr:cNvCxnSpPr/>
      </xdr:nvCxnSpPr>
      <xdr:spPr>
        <a:xfrm flipV="1">
          <a:off x="13512800" y="1053416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5" name="テキスト ボックス 33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7" name="テキスト ボックス 336"/>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152702</xdr:rowOff>
    </xdr:from>
    <xdr:to>
      <xdr:col>24</xdr:col>
      <xdr:colOff>609600</xdr:colOff>
      <xdr:row>61</xdr:row>
      <xdr:rowOff>82852</xdr:rowOff>
    </xdr:to>
    <xdr:sp macro="" textlink="">
      <xdr:nvSpPr>
        <xdr:cNvPr id="343" name="円/楕円 342"/>
        <xdr:cNvSpPr/>
      </xdr:nvSpPr>
      <xdr:spPr>
        <a:xfrm>
          <a:off x="169672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124779</xdr:rowOff>
    </xdr:from>
    <xdr:ext cx="762000" cy="259045"/>
    <xdr:sp macro="" textlink="">
      <xdr:nvSpPr>
        <xdr:cNvPr id="344" name="定員管理の状況該当値テキスト"/>
        <xdr:cNvSpPr txBox="1"/>
      </xdr:nvSpPr>
      <xdr:spPr>
        <a:xfrm>
          <a:off x="17106900" y="104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6531</xdr:rowOff>
    </xdr:from>
    <xdr:to>
      <xdr:col>23</xdr:col>
      <xdr:colOff>457200</xdr:colOff>
      <xdr:row>61</xdr:row>
      <xdr:rowOff>108131</xdr:rowOff>
    </xdr:to>
    <xdr:sp macro="" textlink="">
      <xdr:nvSpPr>
        <xdr:cNvPr id="345" name="円/楕円 344"/>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92908</xdr:rowOff>
    </xdr:from>
    <xdr:ext cx="736600" cy="259045"/>
    <xdr:sp macro="" textlink="">
      <xdr:nvSpPr>
        <xdr:cNvPr id="346" name="テキスト ボックス 345"/>
        <xdr:cNvSpPr txBox="1"/>
      </xdr:nvSpPr>
      <xdr:spPr>
        <a:xfrm>
          <a:off x="15798800" y="1055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7" name="円/楕円 346"/>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99803</xdr:rowOff>
    </xdr:from>
    <xdr:ext cx="762000" cy="259045"/>
    <xdr:sp macro="" textlink="">
      <xdr:nvSpPr>
        <xdr:cNvPr id="348" name="テキスト ボックス 347"/>
        <xdr:cNvSpPr txBox="1"/>
      </xdr:nvSpPr>
      <xdr:spPr>
        <a:xfrm>
          <a:off x="14909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24916</xdr:rowOff>
    </xdr:from>
    <xdr:to>
      <xdr:col>21</xdr:col>
      <xdr:colOff>50800</xdr:colOff>
      <xdr:row>61</xdr:row>
      <xdr:rowOff>126516</xdr:rowOff>
    </xdr:to>
    <xdr:sp macro="" textlink="">
      <xdr:nvSpPr>
        <xdr:cNvPr id="349" name="円/楕円 348"/>
        <xdr:cNvSpPr/>
      </xdr:nvSpPr>
      <xdr:spPr>
        <a:xfrm>
          <a:off x="14351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111293</xdr:rowOff>
    </xdr:from>
    <xdr:ext cx="762000" cy="259045"/>
    <xdr:sp macro="" textlink="">
      <xdr:nvSpPr>
        <xdr:cNvPr id="350" name="テキスト ボックス 349"/>
        <xdr:cNvSpPr txBox="1"/>
      </xdr:nvSpPr>
      <xdr:spPr>
        <a:xfrm>
          <a:off x="14020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26065</xdr:rowOff>
    </xdr:from>
    <xdr:to>
      <xdr:col>19</xdr:col>
      <xdr:colOff>533400</xdr:colOff>
      <xdr:row>61</xdr:row>
      <xdr:rowOff>127665</xdr:rowOff>
    </xdr:to>
    <xdr:sp macro="" textlink="">
      <xdr:nvSpPr>
        <xdr:cNvPr id="351" name="円/楕円 350"/>
        <xdr:cNvSpPr/>
      </xdr:nvSpPr>
      <xdr:spPr>
        <a:xfrm>
          <a:off x="134620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112442</xdr:rowOff>
    </xdr:from>
    <xdr:ext cx="762000" cy="259045"/>
    <xdr:sp macro="" textlink="">
      <xdr:nvSpPr>
        <xdr:cNvPr id="352" name="テキスト ボックス 351"/>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本市の実質公債比率は近年は減少傾向にある。この要因として、普通会計における公債費が年々増加しているものの、病院事業債等の大きな償還がピークを過ぎて減少していることや普通交付税が増加したことなどが考えられる。しかしながら、類似団体と比較すると依然として高い数値となっており、さらに平成</a:t>
          </a:r>
          <a:r>
            <a:rPr kumimoji="1" lang="en-US" altLang="ja-JP" sz="1150">
              <a:latin typeface="ＭＳ Ｐゴシック"/>
            </a:rPr>
            <a:t>26</a:t>
          </a:r>
          <a:r>
            <a:rPr kumimoji="1" lang="ja-JP" altLang="en-US" sz="1150">
              <a:latin typeface="ＭＳ Ｐゴシック"/>
            </a:rPr>
            <a:t>年度以降は合併による新市まちづくり計画により実施した大型公共事業で借入れた地方債の元金償還の増加に伴って、当該比率も増加していく見込みである。新市まちづくり計画による大型公共事業は大半が完了していることから、当該比率は元金償還がピークと見込む平成</a:t>
          </a:r>
          <a:r>
            <a:rPr kumimoji="1" lang="en-US" altLang="ja-JP" sz="1150">
              <a:latin typeface="ＭＳ Ｐゴシック"/>
            </a:rPr>
            <a:t>30</a:t>
          </a:r>
          <a:r>
            <a:rPr kumimoji="1" lang="ja-JP" altLang="en-US" sz="1150">
              <a:latin typeface="ＭＳ Ｐゴシック"/>
            </a:rPr>
            <a:t>年度までは上昇し、その後は減少に転じていく見込みである。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64135</xdr:rowOff>
    </xdr:from>
    <xdr:to>
      <xdr:col>24</xdr:col>
      <xdr:colOff>558800</xdr:colOff>
      <xdr:row>41</xdr:row>
      <xdr:rowOff>82232</xdr:rowOff>
    </xdr:to>
    <xdr:cxnSp macro="">
      <xdr:nvCxnSpPr>
        <xdr:cNvPr id="382" name="直線コネクタ 381"/>
        <xdr:cNvCxnSpPr/>
      </xdr:nvCxnSpPr>
      <xdr:spPr>
        <a:xfrm flipV="1">
          <a:off x="16179800" y="70935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82232</xdr:rowOff>
    </xdr:from>
    <xdr:to>
      <xdr:col>23</xdr:col>
      <xdr:colOff>406400</xdr:colOff>
      <xdr:row>41</xdr:row>
      <xdr:rowOff>106363</xdr:rowOff>
    </xdr:to>
    <xdr:cxnSp macro="">
      <xdr:nvCxnSpPr>
        <xdr:cNvPr id="385" name="直線コネクタ 384"/>
        <xdr:cNvCxnSpPr/>
      </xdr:nvCxnSpPr>
      <xdr:spPr>
        <a:xfrm flipV="1">
          <a:off x="15290800" y="71116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106363</xdr:rowOff>
    </xdr:from>
    <xdr:to>
      <xdr:col>22</xdr:col>
      <xdr:colOff>203200</xdr:colOff>
      <xdr:row>41</xdr:row>
      <xdr:rowOff>118428</xdr:rowOff>
    </xdr:to>
    <xdr:cxnSp macro="">
      <xdr:nvCxnSpPr>
        <xdr:cNvPr id="388" name="直線コネクタ 387"/>
        <xdr:cNvCxnSpPr/>
      </xdr:nvCxnSpPr>
      <xdr:spPr>
        <a:xfrm flipV="1">
          <a:off x="14401800" y="71358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118428</xdr:rowOff>
    </xdr:from>
    <xdr:to>
      <xdr:col>21</xdr:col>
      <xdr:colOff>0</xdr:colOff>
      <xdr:row>41</xdr:row>
      <xdr:rowOff>154622</xdr:rowOff>
    </xdr:to>
    <xdr:cxnSp macro="">
      <xdr:nvCxnSpPr>
        <xdr:cNvPr id="391" name="直線コネクタ 390"/>
        <xdr:cNvCxnSpPr/>
      </xdr:nvCxnSpPr>
      <xdr:spPr>
        <a:xfrm flipV="1">
          <a:off x="13512800" y="714787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3" name="テキスト ボックス 39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5" name="テキスト ボックス 39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13335</xdr:rowOff>
    </xdr:from>
    <xdr:to>
      <xdr:col>24</xdr:col>
      <xdr:colOff>609600</xdr:colOff>
      <xdr:row>41</xdr:row>
      <xdr:rowOff>114935</xdr:rowOff>
    </xdr:to>
    <xdr:sp macro="" textlink="">
      <xdr:nvSpPr>
        <xdr:cNvPr id="401" name="円/楕円 400"/>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156862</xdr:rowOff>
    </xdr:from>
    <xdr:ext cx="762000" cy="259045"/>
    <xdr:sp macro="" textlink="">
      <xdr:nvSpPr>
        <xdr:cNvPr id="402" name="公債費負担の状況該当値テキスト"/>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31432</xdr:rowOff>
    </xdr:from>
    <xdr:to>
      <xdr:col>23</xdr:col>
      <xdr:colOff>457200</xdr:colOff>
      <xdr:row>41</xdr:row>
      <xdr:rowOff>133032</xdr:rowOff>
    </xdr:to>
    <xdr:sp macro="" textlink="">
      <xdr:nvSpPr>
        <xdr:cNvPr id="403" name="円/楕円 402"/>
        <xdr:cNvSpPr/>
      </xdr:nvSpPr>
      <xdr:spPr>
        <a:xfrm>
          <a:off x="16129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117809</xdr:rowOff>
    </xdr:from>
    <xdr:ext cx="736600" cy="259045"/>
    <xdr:sp macro="" textlink="">
      <xdr:nvSpPr>
        <xdr:cNvPr id="404" name="テキスト ボックス 403"/>
        <xdr:cNvSpPr txBox="1"/>
      </xdr:nvSpPr>
      <xdr:spPr>
        <a:xfrm>
          <a:off x="15798800" y="714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55563</xdr:rowOff>
    </xdr:from>
    <xdr:to>
      <xdr:col>22</xdr:col>
      <xdr:colOff>254000</xdr:colOff>
      <xdr:row>41</xdr:row>
      <xdr:rowOff>157163</xdr:rowOff>
    </xdr:to>
    <xdr:sp macro="" textlink="">
      <xdr:nvSpPr>
        <xdr:cNvPr id="405" name="円/楕円 404"/>
        <xdr:cNvSpPr/>
      </xdr:nvSpPr>
      <xdr:spPr>
        <a:xfrm>
          <a:off x="15240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141940</xdr:rowOff>
    </xdr:from>
    <xdr:ext cx="762000" cy="259045"/>
    <xdr:sp macro="" textlink="">
      <xdr:nvSpPr>
        <xdr:cNvPr id="406" name="テキスト ボックス 405"/>
        <xdr:cNvSpPr txBox="1"/>
      </xdr:nvSpPr>
      <xdr:spPr>
        <a:xfrm>
          <a:off x="14909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67628</xdr:rowOff>
    </xdr:from>
    <xdr:to>
      <xdr:col>21</xdr:col>
      <xdr:colOff>50800</xdr:colOff>
      <xdr:row>41</xdr:row>
      <xdr:rowOff>169228</xdr:rowOff>
    </xdr:to>
    <xdr:sp macro="" textlink="">
      <xdr:nvSpPr>
        <xdr:cNvPr id="407" name="円/楕円 406"/>
        <xdr:cNvSpPr/>
      </xdr:nvSpPr>
      <xdr:spPr>
        <a:xfrm>
          <a:off x="14351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408" name="テキスト ボックス 407"/>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9" name="円/楕円 408"/>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410" name="テキスト ボックス 409"/>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本市の将来負担比率は、平成</a:t>
          </a:r>
          <a:r>
            <a:rPr kumimoji="1" lang="en-US" altLang="ja-JP" sz="1200">
              <a:latin typeface="ＭＳ Ｐゴシック"/>
            </a:rPr>
            <a:t>23</a:t>
          </a:r>
          <a:r>
            <a:rPr kumimoji="1" lang="ja-JP" altLang="en-US" sz="1200">
              <a:latin typeface="ＭＳ Ｐゴシック"/>
            </a:rPr>
            <a:t>年度から減少傾向にある。この要因としては、地方債残高が年々増えているものの、下水道事業及び病院事業にかかる地方債の償還が進み、借入残高が大幅に減っていることと土地開発公社の負債を精算し解散したことなどが考えられる。しかしながら、依然として類似団体及び県下自治体と比較しても最低レベルである。今後の見通しとしては、平成</a:t>
          </a:r>
          <a:r>
            <a:rPr kumimoji="1" lang="en-US" altLang="ja-JP" sz="1200">
              <a:latin typeface="ＭＳ Ｐゴシック"/>
            </a:rPr>
            <a:t>27</a:t>
          </a:r>
          <a:r>
            <a:rPr kumimoji="1" lang="ja-JP" altLang="en-US" sz="1200">
              <a:latin typeface="ＭＳ Ｐゴシック"/>
            </a:rPr>
            <a:t>年度以降は地方債残高が減少していく見込みであることから、さらに良化していく見込みである。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18066</xdr:rowOff>
    </xdr:from>
    <xdr:to>
      <xdr:col>24</xdr:col>
      <xdr:colOff>558800</xdr:colOff>
      <xdr:row>20</xdr:row>
      <xdr:rowOff>87440</xdr:rowOff>
    </xdr:to>
    <xdr:cxnSp macro="">
      <xdr:nvCxnSpPr>
        <xdr:cNvPr id="440" name="直線コネクタ 439"/>
        <xdr:cNvCxnSpPr/>
      </xdr:nvCxnSpPr>
      <xdr:spPr>
        <a:xfrm flipV="1">
          <a:off x="16179800" y="3447066"/>
          <a:ext cx="8382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41"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87440</xdr:rowOff>
    </xdr:from>
    <xdr:to>
      <xdr:col>23</xdr:col>
      <xdr:colOff>406400</xdr:colOff>
      <xdr:row>20</xdr:row>
      <xdr:rowOff>116396</xdr:rowOff>
    </xdr:to>
    <xdr:cxnSp macro="">
      <xdr:nvCxnSpPr>
        <xdr:cNvPr id="443" name="直線コネクタ 442"/>
        <xdr:cNvCxnSpPr/>
      </xdr:nvCxnSpPr>
      <xdr:spPr>
        <a:xfrm flipV="1">
          <a:off x="15290800" y="35164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5" name="テキスト ボックス 444"/>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52451</xdr:rowOff>
    </xdr:from>
    <xdr:to>
      <xdr:col>22</xdr:col>
      <xdr:colOff>203200</xdr:colOff>
      <xdr:row>20</xdr:row>
      <xdr:rowOff>116396</xdr:rowOff>
    </xdr:to>
    <xdr:cxnSp macro="">
      <xdr:nvCxnSpPr>
        <xdr:cNvPr id="446" name="直線コネクタ 445"/>
        <xdr:cNvCxnSpPr/>
      </xdr:nvCxnSpPr>
      <xdr:spPr>
        <a:xfrm>
          <a:off x="14401800" y="3481451"/>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8" name="テキスト ボックス 44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52451</xdr:rowOff>
    </xdr:from>
    <xdr:to>
      <xdr:col>21</xdr:col>
      <xdr:colOff>0</xdr:colOff>
      <xdr:row>20</xdr:row>
      <xdr:rowOff>153797</xdr:rowOff>
    </xdr:to>
    <xdr:cxnSp macro="">
      <xdr:nvCxnSpPr>
        <xdr:cNvPr id="449" name="直線コネクタ 448"/>
        <xdr:cNvCxnSpPr/>
      </xdr:nvCxnSpPr>
      <xdr:spPr>
        <a:xfrm flipV="1">
          <a:off x="13512800" y="3481451"/>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51" name="テキスト ボックス 450"/>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3" name="テキスト ボックス 452"/>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138716</xdr:rowOff>
    </xdr:from>
    <xdr:to>
      <xdr:col>24</xdr:col>
      <xdr:colOff>609600</xdr:colOff>
      <xdr:row>20</xdr:row>
      <xdr:rowOff>68866</xdr:rowOff>
    </xdr:to>
    <xdr:sp macro="" textlink="">
      <xdr:nvSpPr>
        <xdr:cNvPr id="459" name="円/楕円 458"/>
        <xdr:cNvSpPr/>
      </xdr:nvSpPr>
      <xdr:spPr>
        <a:xfrm>
          <a:off x="16967200" y="33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110793</xdr:rowOff>
    </xdr:from>
    <xdr:ext cx="762000" cy="259045"/>
    <xdr:sp macro="" textlink="">
      <xdr:nvSpPr>
        <xdr:cNvPr id="460" name="将来負担の状況該当値テキスト"/>
        <xdr:cNvSpPr txBox="1"/>
      </xdr:nvSpPr>
      <xdr:spPr>
        <a:xfrm>
          <a:off x="17106900" y="336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36640</xdr:rowOff>
    </xdr:from>
    <xdr:to>
      <xdr:col>23</xdr:col>
      <xdr:colOff>457200</xdr:colOff>
      <xdr:row>20</xdr:row>
      <xdr:rowOff>138240</xdr:rowOff>
    </xdr:to>
    <xdr:sp macro="" textlink="">
      <xdr:nvSpPr>
        <xdr:cNvPr id="461" name="円/楕円 460"/>
        <xdr:cNvSpPr/>
      </xdr:nvSpPr>
      <xdr:spPr>
        <a:xfrm>
          <a:off x="16129000" y="34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123017</xdr:rowOff>
    </xdr:from>
    <xdr:ext cx="736600" cy="259045"/>
    <xdr:sp macro="" textlink="">
      <xdr:nvSpPr>
        <xdr:cNvPr id="462" name="テキスト ボックス 461"/>
        <xdr:cNvSpPr txBox="1"/>
      </xdr:nvSpPr>
      <xdr:spPr>
        <a:xfrm>
          <a:off x="15798800" y="35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65596</xdr:rowOff>
    </xdr:from>
    <xdr:to>
      <xdr:col>22</xdr:col>
      <xdr:colOff>254000</xdr:colOff>
      <xdr:row>20</xdr:row>
      <xdr:rowOff>167196</xdr:rowOff>
    </xdr:to>
    <xdr:sp macro="" textlink="">
      <xdr:nvSpPr>
        <xdr:cNvPr id="463" name="円/楕円 462"/>
        <xdr:cNvSpPr/>
      </xdr:nvSpPr>
      <xdr:spPr>
        <a:xfrm>
          <a:off x="15240000" y="34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151973</xdr:rowOff>
    </xdr:from>
    <xdr:ext cx="762000" cy="259045"/>
    <xdr:sp macro="" textlink="">
      <xdr:nvSpPr>
        <xdr:cNvPr id="464" name="テキスト ボックス 463"/>
        <xdr:cNvSpPr txBox="1"/>
      </xdr:nvSpPr>
      <xdr:spPr>
        <a:xfrm>
          <a:off x="14909800" y="358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1651</xdr:rowOff>
    </xdr:from>
    <xdr:to>
      <xdr:col>21</xdr:col>
      <xdr:colOff>50800</xdr:colOff>
      <xdr:row>20</xdr:row>
      <xdr:rowOff>103251</xdr:rowOff>
    </xdr:to>
    <xdr:sp macro="" textlink="">
      <xdr:nvSpPr>
        <xdr:cNvPr id="465" name="円/楕円 464"/>
        <xdr:cNvSpPr/>
      </xdr:nvSpPr>
      <xdr:spPr>
        <a:xfrm>
          <a:off x="14351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88028</xdr:rowOff>
    </xdr:from>
    <xdr:ext cx="762000" cy="259045"/>
    <xdr:sp macro="" textlink="">
      <xdr:nvSpPr>
        <xdr:cNvPr id="466" name="テキスト ボックス 465"/>
        <xdr:cNvSpPr txBox="1"/>
      </xdr:nvSpPr>
      <xdr:spPr>
        <a:xfrm>
          <a:off x="14020800" y="351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102997</xdr:rowOff>
    </xdr:from>
    <xdr:to>
      <xdr:col>19</xdr:col>
      <xdr:colOff>533400</xdr:colOff>
      <xdr:row>21</xdr:row>
      <xdr:rowOff>33147</xdr:rowOff>
    </xdr:to>
    <xdr:sp macro="" textlink="">
      <xdr:nvSpPr>
        <xdr:cNvPr id="467" name="円/楕円 466"/>
        <xdr:cNvSpPr/>
      </xdr:nvSpPr>
      <xdr:spPr>
        <a:xfrm>
          <a:off x="13462000" y="35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17924</xdr:rowOff>
    </xdr:from>
    <xdr:ext cx="762000" cy="259045"/>
    <xdr:sp macro="" textlink="">
      <xdr:nvSpPr>
        <xdr:cNvPr id="468" name="テキスト ボックス 467"/>
        <xdr:cNvSpPr txBox="1"/>
      </xdr:nvSpPr>
      <xdr:spPr>
        <a:xfrm>
          <a:off x="13131800" y="361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66,338
66,097
130.31
26,414,025
25,889,094
315,219
15,569,081
36,890,299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145.1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latin typeface="ＭＳ Ｐゴシック"/>
            </a:rPr>
            <a:t>人件費は、定員適正化計画による職員数の削減を継続して実施していることもあり、年々減少している。特に平成</a:t>
          </a:r>
          <a:r>
            <a:rPr kumimoji="1" lang="en-US" altLang="ja-JP" sz="1150">
              <a:latin typeface="ＭＳ Ｐゴシック"/>
            </a:rPr>
            <a:t>25</a:t>
          </a:r>
          <a:r>
            <a:rPr kumimoji="1" lang="ja-JP" altLang="en-US" sz="1150">
              <a:latin typeface="ＭＳ Ｐゴシック"/>
            </a:rPr>
            <a:t>年度は国家公務員と同様に臨時特例的に給与削減を行ったことも大きな要因である。しかしながら、類似団体及び県下の団体と比較すると依然として高い水準となっている。これは、本市が単独消防を保持するなどその職員数を多く抱えていること、そして職員の年齢層の偏在も要因の一つと考えている。今後も定員適正化の継続に加えて、幼稚園・保育園を統廃合し、公設民営の認定こども園化を促進するなど人件費の縮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39</xdr:row>
      <xdr:rowOff>1270</xdr:rowOff>
    </xdr:to>
    <xdr:cxnSp macro="">
      <xdr:nvCxnSpPr>
        <xdr:cNvPr id="65" name="直線コネクタ 64"/>
        <xdr:cNvCxnSpPr/>
      </xdr:nvCxnSpPr>
      <xdr:spPr>
        <a:xfrm flipV="1">
          <a:off x="3987800" y="65506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xdr:rowOff>
    </xdr:from>
    <xdr:to>
      <xdr:col>5</xdr:col>
      <xdr:colOff>549275</xdr:colOff>
      <xdr:row>39</xdr:row>
      <xdr:rowOff>8890</xdr:rowOff>
    </xdr:to>
    <xdr:cxnSp macro="">
      <xdr:nvCxnSpPr>
        <xdr:cNvPr id="68" name="直線コネクタ 67"/>
        <xdr:cNvCxnSpPr/>
      </xdr:nvCxnSpPr>
      <xdr:spPr>
        <a:xfrm flipV="1">
          <a:off x="3098800" y="668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39</xdr:row>
      <xdr:rowOff>8890</xdr:rowOff>
    </xdr:to>
    <xdr:cxnSp macro="">
      <xdr:nvCxnSpPr>
        <xdr:cNvPr id="71" name="直線コネクタ 70"/>
        <xdr:cNvCxnSpPr/>
      </xdr:nvCxnSpPr>
      <xdr:spPr>
        <a:xfrm>
          <a:off x="2209800" y="660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77470</xdr:rowOff>
    </xdr:to>
    <xdr:cxnSp macro="">
      <xdr:nvCxnSpPr>
        <xdr:cNvPr id="74" name="直線コネクタ 73"/>
        <xdr:cNvCxnSpPr/>
      </xdr:nvCxnSpPr>
      <xdr:spPr>
        <a:xfrm flipV="1">
          <a:off x="1320800" y="6604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4" name="円/楕円 83"/>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5"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121920</xdr:rowOff>
    </xdr:from>
    <xdr:to>
      <xdr:col>5</xdr:col>
      <xdr:colOff>600075</xdr:colOff>
      <xdr:row>39</xdr:row>
      <xdr:rowOff>52070</xdr:rowOff>
    </xdr:to>
    <xdr:sp macro="" textlink="">
      <xdr:nvSpPr>
        <xdr:cNvPr id="86" name="円/楕円 85"/>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36847</xdr:rowOff>
    </xdr:from>
    <xdr:ext cx="736600" cy="259045"/>
    <xdr:sp macro="" textlink="">
      <xdr:nvSpPr>
        <xdr:cNvPr id="87" name="テキスト ボックス 86"/>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8" name="円/楕円 87"/>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9" name="テキスト ボックス 88"/>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0" name="円/楕円 89"/>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1" name="テキスト ボックス 90"/>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26670</xdr:rowOff>
    </xdr:from>
    <xdr:to>
      <xdr:col>1</xdr:col>
      <xdr:colOff>676275</xdr:colOff>
      <xdr:row>39</xdr:row>
      <xdr:rowOff>128270</xdr:rowOff>
    </xdr:to>
    <xdr:sp macro="" textlink="">
      <xdr:nvSpPr>
        <xdr:cNvPr id="92" name="円/楕円 91"/>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113047</xdr:rowOff>
    </xdr:from>
    <xdr:ext cx="762000" cy="259045"/>
    <xdr:sp macro="" textlink="">
      <xdr:nvSpPr>
        <xdr:cNvPr id="93" name="テキスト ボックス 92"/>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latin typeface="ＭＳ Ｐゴシック"/>
            </a:rPr>
            <a:t>物件費は年々増加傾向にある。この要因として、委託費、光熱水費及び修繕料の増加がある。その中で、経常的経費については枠配分予算によるマイナスシーリングを実施しており、その他の物件費は年々減少傾向にあることから類似団体平均よりも低い数値に収まっていると推察している。しかしながら、今後も公設民営のこども園化が進めていくことや業務の民間委託化を促進していることから、人件費や賃金等の経費の減少は見込めるものの、委託料はそれ以上に増加していくと見込んでおり、スクラップアンドビルドを積極的に進めるなど、さらなる経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134620</xdr:rowOff>
    </xdr:to>
    <xdr:cxnSp macro="">
      <xdr:nvCxnSpPr>
        <xdr:cNvPr id="126" name="直線コネクタ 125"/>
        <xdr:cNvCxnSpPr/>
      </xdr:nvCxnSpPr>
      <xdr:spPr>
        <a:xfrm>
          <a:off x="15671800" y="2824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81280</xdr:rowOff>
    </xdr:to>
    <xdr:cxnSp macro="">
      <xdr:nvCxnSpPr>
        <xdr:cNvPr id="129" name="直線コネクタ 128"/>
        <xdr:cNvCxnSpPr/>
      </xdr:nvCxnSpPr>
      <xdr:spPr>
        <a:xfrm>
          <a:off x="14782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27940</xdr:rowOff>
    </xdr:to>
    <xdr:cxnSp macro="">
      <xdr:nvCxnSpPr>
        <xdr:cNvPr id="132" name="直線コネクタ 131"/>
        <xdr:cNvCxnSpPr/>
      </xdr:nvCxnSpPr>
      <xdr:spPr>
        <a:xfrm>
          <a:off x="13893800" y="269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123190</xdr:rowOff>
    </xdr:to>
    <xdr:cxnSp macro="">
      <xdr:nvCxnSpPr>
        <xdr:cNvPr id="135" name="直線コネクタ 134"/>
        <xdr:cNvCxnSpPr/>
      </xdr:nvCxnSpPr>
      <xdr:spPr>
        <a:xfrm>
          <a:off x="13004800" y="266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5" name="円/楕円 144"/>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100347</xdr:rowOff>
    </xdr:from>
    <xdr:ext cx="762000" cy="259045"/>
    <xdr:sp macro="" textlink="">
      <xdr:nvSpPr>
        <xdr:cNvPr id="146"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7" name="円/楕円 146"/>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8" name="テキスト ボックス 147"/>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9" name="円/楕円 148"/>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50" name="テキスト ボックス 149"/>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1" name="円/楕円 150"/>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2" name="テキスト ボックス 151"/>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3" name="円/楕円 152"/>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4" name="テキスト ボックス 153"/>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は年々増加しているものの、類似団体や県下の団体と比較しても、低い水準である。この要因としては、児童数の減少により児童手当や小学生医療費扶助が減少していること、そして生活扶助給付費の増加が低く収まっていることと推察する。しかしながら、障がい者自立支援給付費など社会福祉にかかる給付費は今後も増加していくと見込んでおり、子どもにかかる扶助費の減を加味しても、扶助費全体で増加していく見込みで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37846</xdr:rowOff>
    </xdr:from>
    <xdr:to>
      <xdr:col>7</xdr:col>
      <xdr:colOff>15875</xdr:colOff>
      <xdr:row>55</xdr:row>
      <xdr:rowOff>46990</xdr:rowOff>
    </xdr:to>
    <xdr:cxnSp macro="">
      <xdr:nvCxnSpPr>
        <xdr:cNvPr id="185" name="直線コネクタ 184"/>
        <xdr:cNvCxnSpPr/>
      </xdr:nvCxnSpPr>
      <xdr:spPr>
        <a:xfrm flipV="1">
          <a:off x="3987800" y="9467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154432</xdr:rowOff>
    </xdr:from>
    <xdr:to>
      <xdr:col>5</xdr:col>
      <xdr:colOff>549275</xdr:colOff>
      <xdr:row>55</xdr:row>
      <xdr:rowOff>46990</xdr:rowOff>
    </xdr:to>
    <xdr:cxnSp macro="">
      <xdr:nvCxnSpPr>
        <xdr:cNvPr id="188" name="直線コネクタ 187"/>
        <xdr:cNvCxnSpPr/>
      </xdr:nvCxnSpPr>
      <xdr:spPr>
        <a:xfrm>
          <a:off x="3098800" y="9412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154432</xdr:rowOff>
    </xdr:from>
    <xdr:to>
      <xdr:col>4</xdr:col>
      <xdr:colOff>346075</xdr:colOff>
      <xdr:row>55</xdr:row>
      <xdr:rowOff>1270</xdr:rowOff>
    </xdr:to>
    <xdr:cxnSp macro="">
      <xdr:nvCxnSpPr>
        <xdr:cNvPr id="191" name="直線コネクタ 190"/>
        <xdr:cNvCxnSpPr/>
      </xdr:nvCxnSpPr>
      <xdr:spPr>
        <a:xfrm flipV="1">
          <a:off x="2209800" y="9412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xdr:rowOff>
    </xdr:from>
    <xdr:to>
      <xdr:col>3</xdr:col>
      <xdr:colOff>142875</xdr:colOff>
      <xdr:row>55</xdr:row>
      <xdr:rowOff>1270</xdr:rowOff>
    </xdr:to>
    <xdr:cxnSp macro="">
      <xdr:nvCxnSpPr>
        <xdr:cNvPr id="194" name="直線コネクタ 193"/>
        <xdr:cNvCxnSpPr/>
      </xdr:nvCxnSpPr>
      <xdr:spPr>
        <a:xfrm>
          <a:off x="1320800" y="92664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158496</xdr:rowOff>
    </xdr:from>
    <xdr:to>
      <xdr:col>7</xdr:col>
      <xdr:colOff>66675</xdr:colOff>
      <xdr:row>55</xdr:row>
      <xdr:rowOff>88646</xdr:rowOff>
    </xdr:to>
    <xdr:sp macro="" textlink="">
      <xdr:nvSpPr>
        <xdr:cNvPr id="204" name="円/楕円 203"/>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3573</xdr:rowOff>
    </xdr:from>
    <xdr:ext cx="762000" cy="259045"/>
    <xdr:sp macro="" textlink="">
      <xdr:nvSpPr>
        <xdr:cNvPr id="205" name="扶助費該当値テキスト"/>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6" name="円/楕円 205"/>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7" name="テキスト ボックス 206"/>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103632</xdr:rowOff>
    </xdr:from>
    <xdr:to>
      <xdr:col>4</xdr:col>
      <xdr:colOff>396875</xdr:colOff>
      <xdr:row>55</xdr:row>
      <xdr:rowOff>33782</xdr:rowOff>
    </xdr:to>
    <xdr:sp macro="" textlink="">
      <xdr:nvSpPr>
        <xdr:cNvPr id="208" name="円/楕円 207"/>
        <xdr:cNvSpPr/>
      </xdr:nvSpPr>
      <xdr:spPr>
        <a:xfrm>
          <a:off x="3048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43959</xdr:rowOff>
    </xdr:from>
    <xdr:ext cx="762000" cy="259045"/>
    <xdr:sp macro="" textlink="">
      <xdr:nvSpPr>
        <xdr:cNvPr id="209" name="テキスト ボックス 208"/>
        <xdr:cNvSpPr txBox="1"/>
      </xdr:nvSpPr>
      <xdr:spPr>
        <a:xfrm>
          <a:off x="2717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0" name="円/楕円 209"/>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1" name="テキスト ボックス 210"/>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128778</xdr:rowOff>
    </xdr:from>
    <xdr:to>
      <xdr:col>1</xdr:col>
      <xdr:colOff>676275</xdr:colOff>
      <xdr:row>54</xdr:row>
      <xdr:rowOff>58928</xdr:rowOff>
    </xdr:to>
    <xdr:sp macro="" textlink="">
      <xdr:nvSpPr>
        <xdr:cNvPr id="212" name="円/楕円 211"/>
        <xdr:cNvSpPr/>
      </xdr:nvSpPr>
      <xdr:spPr>
        <a:xfrm>
          <a:off x="1270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69105</xdr:rowOff>
    </xdr:from>
    <xdr:ext cx="762000" cy="259045"/>
    <xdr:sp macro="" textlink="">
      <xdr:nvSpPr>
        <xdr:cNvPr id="213" name="テキスト ボックス 212"/>
        <xdr:cNvSpPr txBox="1"/>
      </xdr:nvSpPr>
      <xdr:spPr>
        <a:xfrm>
          <a:off x="939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latin typeface="ＭＳ Ｐゴシック"/>
            </a:rPr>
            <a:t>その他の経費のうち繰出金は、介護保険事業及び後期高齢者医療事業への繰出金が年々増加しているが、下水道事業において下水道料金を上げたことで基準外繰出金が減少したことなどが要因で、前年度より減少した。しかしながら、社会保障にかかる</a:t>
          </a: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繰出金は今後も増えていくとみており、</a:t>
          </a:r>
          <a:r>
            <a:rPr kumimoji="1" lang="ja-JP" altLang="en-US" sz="1150">
              <a:latin typeface="ＭＳ Ｐゴシック"/>
            </a:rPr>
            <a:t>下水道事業への繰出金は、当面は下がる要素が見当たらないため、繰出金を含むその他の経費も増加していく見込みである。類似団体より数値が高いのは、下水道事業への基準外繰出金が多いことが要因とみており、本市では下水道普及率向上に向けた取り組みを進めてい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92710</xdr:rowOff>
    </xdr:to>
    <xdr:cxnSp macro="">
      <xdr:nvCxnSpPr>
        <xdr:cNvPr id="246" name="直線コネクタ 245"/>
        <xdr:cNvCxnSpPr/>
      </xdr:nvCxnSpPr>
      <xdr:spPr>
        <a:xfrm flipV="1">
          <a:off x="15671800" y="9827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123190</xdr:rowOff>
    </xdr:to>
    <xdr:cxnSp macro="">
      <xdr:nvCxnSpPr>
        <xdr:cNvPr id="249" name="直線コネクタ 248"/>
        <xdr:cNvCxnSpPr/>
      </xdr:nvCxnSpPr>
      <xdr:spPr>
        <a:xfrm flipV="1">
          <a:off x="14782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123190</xdr:rowOff>
    </xdr:to>
    <xdr:cxnSp macro="">
      <xdr:nvCxnSpPr>
        <xdr:cNvPr id="252" name="直線コネクタ 251"/>
        <xdr:cNvCxnSpPr/>
      </xdr:nvCxnSpPr>
      <xdr:spPr>
        <a:xfrm>
          <a:off x="13893800" y="980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54610</xdr:rowOff>
    </xdr:to>
    <xdr:cxnSp macro="">
      <xdr:nvCxnSpPr>
        <xdr:cNvPr id="255" name="直線コネクタ 254"/>
        <xdr:cNvCxnSpPr/>
      </xdr:nvCxnSpPr>
      <xdr:spPr>
        <a:xfrm flipV="1">
          <a:off x="13004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5" name="円/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6"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7" name="円/楕円 266"/>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8" name="テキスト ボックス 267"/>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9" name="円/楕円 268"/>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0" name="テキスト ボックス 269"/>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1" name="円/楕円 270"/>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2" name="テキスト ボックス 27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4" name="テキスト ボックス 27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補助費は、平成</a:t>
          </a:r>
          <a:r>
            <a:rPr kumimoji="1" lang="en-US" altLang="ja-JP" sz="1200">
              <a:latin typeface="ＭＳ Ｐゴシック"/>
            </a:rPr>
            <a:t>24</a:t>
          </a:r>
          <a:r>
            <a:rPr kumimoji="1" lang="ja-JP" altLang="en-US" sz="1200">
              <a:latin typeface="ＭＳ Ｐゴシック"/>
            </a:rPr>
            <a:t>年度において</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土地開発公社の解散するために、</a:t>
          </a:r>
          <a:r>
            <a:rPr kumimoji="1" lang="ja-JP" altLang="en-US" sz="1200">
              <a:latin typeface="ＭＳ Ｐゴシック"/>
            </a:rPr>
            <a:t>第三セクター等改革推進債を借入れて債権の清算に充てたこともあって、一時的に増加したが、病院事業債の償還のピークを過ぎていることもあり、特殊要因が無ければ今後は平成</a:t>
          </a:r>
          <a:r>
            <a:rPr kumimoji="1" lang="en-US" altLang="ja-JP" sz="1200">
              <a:latin typeface="ＭＳ Ｐゴシック"/>
            </a:rPr>
            <a:t>25</a:t>
          </a:r>
          <a:r>
            <a:rPr kumimoji="1" lang="ja-JP" altLang="en-US" sz="1200">
              <a:latin typeface="ＭＳ Ｐゴシック"/>
            </a:rPr>
            <a:t>年度並みで推移していく見込みである。</a:t>
          </a:r>
          <a:endParaRPr kumimoji="1" lang="en-US" altLang="ja-JP" sz="1200">
            <a:latin typeface="ＭＳ Ｐゴシック"/>
          </a:endParaRPr>
        </a:p>
        <a:p>
          <a:r>
            <a:rPr kumimoji="1" lang="ja-JP" altLang="en-US" sz="1200">
              <a:latin typeface="ＭＳ Ｐゴシック"/>
            </a:rPr>
            <a:t>　類似団体平均より高い数値となっているのは、病院建設と広域ごみ処理施設の建設が比較的新しいため、その借入にかかる地方債の償還がまだまだ残っており、その補助額が大きいことが要因とみている。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136144</xdr:rowOff>
    </xdr:to>
    <xdr:cxnSp macro="">
      <xdr:nvCxnSpPr>
        <xdr:cNvPr id="304" name="直線コネクタ 303"/>
        <xdr:cNvCxnSpPr/>
      </xdr:nvCxnSpPr>
      <xdr:spPr>
        <a:xfrm flipV="1">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136144</xdr:rowOff>
    </xdr:to>
    <xdr:cxnSp macro="">
      <xdr:nvCxnSpPr>
        <xdr:cNvPr id="307" name="直線コネクタ 306"/>
        <xdr:cNvCxnSpPr/>
      </xdr:nvCxnSpPr>
      <xdr:spPr>
        <a:xfrm>
          <a:off x="14782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67564</xdr:rowOff>
    </xdr:to>
    <xdr:cxnSp macro="">
      <xdr:nvCxnSpPr>
        <xdr:cNvPr id="310" name="直線コネクタ 309"/>
        <xdr:cNvCxnSpPr/>
      </xdr:nvCxnSpPr>
      <xdr:spPr>
        <a:xfrm>
          <a:off x="13893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37</xdr:row>
      <xdr:rowOff>24130</xdr:rowOff>
    </xdr:to>
    <xdr:cxnSp macro="">
      <xdr:nvCxnSpPr>
        <xdr:cNvPr id="313" name="直線コネクタ 312"/>
        <xdr:cNvCxnSpPr/>
      </xdr:nvCxnSpPr>
      <xdr:spPr>
        <a:xfrm flipV="1">
          <a:off x="13004800" y="62123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3" name="円/楕円 322"/>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4"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5" name="円/楕円 324"/>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26" name="テキスト ボックス 325"/>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7" name="円/楕円 326"/>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28" name="テキスト ボックス 327"/>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9" name="円/楕円 328"/>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30" name="テキスト ボックス 329"/>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1" name="円/楕円 33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2" name="テキスト ボックス 33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latin typeface="ＭＳ Ｐゴシック"/>
            </a:rPr>
            <a:t>公債費は、合併による新市まちづくり計画に沿って実施した大型公共事業にかかる地方債の借入の償還額が年々増加していること、そして第三セクター改革推進債の借入による償還額の増加、さらに臨時財政対策債の発行額の増加などにより、年々増加している。類似団体と比較しても高い数値となっている。当面は、元金償還額が増えていくため公債費も増加していくが、新市まちづくり計画にかかる事業は大半が完了していることもあり、今後は地方債の借入も減少していくと見込んでおり、これにより公債費も平成</a:t>
          </a:r>
          <a:r>
            <a:rPr kumimoji="1" lang="en-US" altLang="ja-JP" sz="1150">
              <a:latin typeface="ＭＳ Ｐゴシック"/>
            </a:rPr>
            <a:t>30</a:t>
          </a:r>
          <a:r>
            <a:rPr kumimoji="1" lang="ja-JP" altLang="en-US" sz="1150">
              <a:latin typeface="ＭＳ Ｐゴシック"/>
            </a:rPr>
            <a:t>年度をピークに減少していく見込である。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145287</xdr:rowOff>
    </xdr:from>
    <xdr:to>
      <xdr:col>7</xdr:col>
      <xdr:colOff>15875</xdr:colOff>
      <xdr:row>78</xdr:row>
      <xdr:rowOff>145287</xdr:rowOff>
    </xdr:to>
    <xdr:cxnSp macro="">
      <xdr:nvCxnSpPr>
        <xdr:cNvPr id="362" name="直線コネクタ 361"/>
        <xdr:cNvCxnSpPr/>
      </xdr:nvCxnSpPr>
      <xdr:spPr>
        <a:xfrm>
          <a:off x="3987800" y="13518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78</xdr:row>
      <xdr:rowOff>145287</xdr:rowOff>
    </xdr:to>
    <xdr:cxnSp macro="">
      <xdr:nvCxnSpPr>
        <xdr:cNvPr id="365" name="直線コネクタ 364"/>
        <xdr:cNvCxnSpPr/>
      </xdr:nvCxnSpPr>
      <xdr:spPr>
        <a:xfrm>
          <a:off x="3098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78</xdr:row>
      <xdr:rowOff>131572</xdr:rowOff>
    </xdr:to>
    <xdr:cxnSp macro="">
      <xdr:nvCxnSpPr>
        <xdr:cNvPr id="368" name="直線コネクタ 367"/>
        <xdr:cNvCxnSpPr/>
      </xdr:nvCxnSpPr>
      <xdr:spPr>
        <a:xfrm>
          <a:off x="2209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99568</xdr:rowOff>
    </xdr:to>
    <xdr:cxnSp macro="">
      <xdr:nvCxnSpPr>
        <xdr:cNvPr id="371" name="直線コネクタ 370"/>
        <xdr:cNvCxnSpPr/>
      </xdr:nvCxnSpPr>
      <xdr:spPr>
        <a:xfrm>
          <a:off x="1320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94487</xdr:rowOff>
    </xdr:from>
    <xdr:to>
      <xdr:col>7</xdr:col>
      <xdr:colOff>66675</xdr:colOff>
      <xdr:row>79</xdr:row>
      <xdr:rowOff>24637</xdr:rowOff>
    </xdr:to>
    <xdr:sp macro="" textlink="">
      <xdr:nvSpPr>
        <xdr:cNvPr id="381" name="円/楕円 380"/>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66564</xdr:rowOff>
    </xdr:from>
    <xdr:ext cx="762000" cy="259045"/>
    <xdr:sp macro="" textlink="">
      <xdr:nvSpPr>
        <xdr:cNvPr id="382"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3" name="円/楕円 382"/>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4" name="テキスト ボックス 383"/>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85" name="円/楕円 384"/>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86" name="テキスト ボックス 385"/>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87" name="円/楕円 386"/>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88" name="テキスト ボックス 387"/>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9" name="円/楕円 388"/>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90" name="テキスト ボックス 389"/>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経費は、前年度より良化しているが、これは前年度に土地開発公社の解散にかかる債権の清算という特殊要因があったからであり、実質的には悪化しているとみている。その大きな要因は、減少しているとはいえ、依然として類似団体より高い水準にある人件費、補助費、そして繰出金と、年々増加する委託料を含む物件費の増加であると考えている。</a:t>
          </a:r>
          <a:endParaRPr kumimoji="1" lang="en-US" altLang="ja-JP" sz="1200">
            <a:latin typeface="ＭＳ Ｐゴシック"/>
          </a:endParaRPr>
        </a:p>
        <a:p>
          <a:r>
            <a:rPr kumimoji="1" lang="ja-JP" altLang="en-US" sz="1200">
              <a:latin typeface="ＭＳ Ｐゴシック"/>
            </a:rPr>
            <a:t>　今後は中期財政計画に沿って、人件費及び物件費等の経費削減に努める。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134620</xdr:rowOff>
    </xdr:from>
    <xdr:to>
      <xdr:col>24</xdr:col>
      <xdr:colOff>31750</xdr:colOff>
      <xdr:row>79</xdr:row>
      <xdr:rowOff>31750</xdr:rowOff>
    </xdr:to>
    <xdr:cxnSp macro="">
      <xdr:nvCxnSpPr>
        <xdr:cNvPr id="423" name="直線コネクタ 422"/>
        <xdr:cNvCxnSpPr/>
      </xdr:nvCxnSpPr>
      <xdr:spPr>
        <a:xfrm flipV="1">
          <a:off x="15671800" y="1350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111761</xdr:rowOff>
    </xdr:from>
    <xdr:to>
      <xdr:col>22</xdr:col>
      <xdr:colOff>565150</xdr:colOff>
      <xdr:row>79</xdr:row>
      <xdr:rowOff>31750</xdr:rowOff>
    </xdr:to>
    <xdr:cxnSp macro="">
      <xdr:nvCxnSpPr>
        <xdr:cNvPr id="426" name="直線コネクタ 425"/>
        <xdr:cNvCxnSpPr/>
      </xdr:nvCxnSpPr>
      <xdr:spPr>
        <a:xfrm>
          <a:off x="14782800" y="13484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111761</xdr:rowOff>
    </xdr:to>
    <xdr:cxnSp macro="">
      <xdr:nvCxnSpPr>
        <xdr:cNvPr id="429" name="直線コネクタ 428"/>
        <xdr:cNvCxnSpPr/>
      </xdr:nvCxnSpPr>
      <xdr:spPr>
        <a:xfrm>
          <a:off x="13893800" y="13340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104139</xdr:rowOff>
    </xdr:to>
    <xdr:cxnSp macro="">
      <xdr:nvCxnSpPr>
        <xdr:cNvPr id="432" name="直線コネクタ 431"/>
        <xdr:cNvCxnSpPr/>
      </xdr:nvCxnSpPr>
      <xdr:spPr>
        <a:xfrm flipV="1">
          <a:off x="13004800" y="133400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83820</xdr:rowOff>
    </xdr:from>
    <xdr:to>
      <xdr:col>24</xdr:col>
      <xdr:colOff>82550</xdr:colOff>
      <xdr:row>79</xdr:row>
      <xdr:rowOff>13970</xdr:rowOff>
    </xdr:to>
    <xdr:sp macro="" textlink="">
      <xdr:nvSpPr>
        <xdr:cNvPr id="442" name="円/楕円 441"/>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55897</xdr:rowOff>
    </xdr:from>
    <xdr:ext cx="762000" cy="259045"/>
    <xdr:sp macro="" textlink="">
      <xdr:nvSpPr>
        <xdr:cNvPr id="443"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152400</xdr:rowOff>
    </xdr:from>
    <xdr:to>
      <xdr:col>22</xdr:col>
      <xdr:colOff>615950</xdr:colOff>
      <xdr:row>79</xdr:row>
      <xdr:rowOff>82550</xdr:rowOff>
    </xdr:to>
    <xdr:sp macro="" textlink="">
      <xdr:nvSpPr>
        <xdr:cNvPr id="444" name="円/楕円 443"/>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67327</xdr:rowOff>
    </xdr:from>
    <xdr:ext cx="736600" cy="259045"/>
    <xdr:sp macro="" textlink="">
      <xdr:nvSpPr>
        <xdr:cNvPr id="445" name="テキスト ボックス 444"/>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60961</xdr:rowOff>
    </xdr:from>
    <xdr:to>
      <xdr:col>21</xdr:col>
      <xdr:colOff>412750</xdr:colOff>
      <xdr:row>78</xdr:row>
      <xdr:rowOff>162561</xdr:rowOff>
    </xdr:to>
    <xdr:sp macro="" textlink="">
      <xdr:nvSpPr>
        <xdr:cNvPr id="446" name="円/楕円 445"/>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147338</xdr:rowOff>
    </xdr:from>
    <xdr:ext cx="762000" cy="259045"/>
    <xdr:sp macro="" textlink="">
      <xdr:nvSpPr>
        <xdr:cNvPr id="447" name="テキスト ボックス 446"/>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48" name="円/楕円 447"/>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9" name="テキスト ボックス 448"/>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0" name="円/楕円 449"/>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1" name="テキスト ボックス 450"/>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和歌山県橋本市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40361</xdr:rowOff>
    </xdr:from>
    <xdr:to>
      <xdr:col>4</xdr:col>
      <xdr:colOff>1117600</xdr:colOff>
      <xdr:row>15</xdr:row>
      <xdr:rowOff>134334</xdr:rowOff>
    </xdr:to>
    <xdr:cxnSp macro="">
      <xdr:nvCxnSpPr>
        <xdr:cNvPr id="50" name="直線コネクタ 49"/>
        <xdr:cNvCxnSpPr/>
      </xdr:nvCxnSpPr>
      <xdr:spPr bwMode="auto">
        <a:xfrm>
          <a:off x="5003800" y="2659736"/>
          <a:ext cx="647700" cy="9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171253</xdr:rowOff>
    </xdr:from>
    <xdr:to>
      <xdr:col>4</xdr:col>
      <xdr:colOff>469900</xdr:colOff>
      <xdr:row>15</xdr:row>
      <xdr:rowOff>40361</xdr:rowOff>
    </xdr:to>
    <xdr:cxnSp macro="">
      <xdr:nvCxnSpPr>
        <xdr:cNvPr id="53" name="直線コネクタ 52"/>
        <xdr:cNvCxnSpPr/>
      </xdr:nvCxnSpPr>
      <xdr:spPr bwMode="auto">
        <a:xfrm>
          <a:off x="4305300" y="2619178"/>
          <a:ext cx="698500" cy="4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171253</xdr:rowOff>
    </xdr:from>
    <xdr:to>
      <xdr:col>3</xdr:col>
      <xdr:colOff>904875</xdr:colOff>
      <xdr:row>15</xdr:row>
      <xdr:rowOff>16110</xdr:rowOff>
    </xdr:to>
    <xdr:cxnSp macro="">
      <xdr:nvCxnSpPr>
        <xdr:cNvPr id="56" name="直線コネクタ 55"/>
        <xdr:cNvCxnSpPr/>
      </xdr:nvCxnSpPr>
      <xdr:spPr bwMode="auto">
        <a:xfrm flipV="1">
          <a:off x="3606800" y="2619178"/>
          <a:ext cx="6985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7499</xdr:rowOff>
    </xdr:from>
    <xdr:to>
      <xdr:col>3</xdr:col>
      <xdr:colOff>206375</xdr:colOff>
      <xdr:row>15</xdr:row>
      <xdr:rowOff>16110</xdr:rowOff>
    </xdr:to>
    <xdr:cxnSp macro="">
      <xdr:nvCxnSpPr>
        <xdr:cNvPr id="59" name="直線コネクタ 58"/>
        <xdr:cNvCxnSpPr/>
      </xdr:nvCxnSpPr>
      <xdr:spPr bwMode="auto">
        <a:xfrm>
          <a:off x="2908300" y="2626874"/>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83534</xdr:rowOff>
    </xdr:from>
    <xdr:to>
      <xdr:col>5</xdr:col>
      <xdr:colOff>34925</xdr:colOff>
      <xdr:row>16</xdr:row>
      <xdr:rowOff>13684</xdr:rowOff>
    </xdr:to>
    <xdr:sp macro="" textlink="">
      <xdr:nvSpPr>
        <xdr:cNvPr id="69" name="円/楕円 68"/>
        <xdr:cNvSpPr/>
      </xdr:nvSpPr>
      <xdr:spPr bwMode="auto">
        <a:xfrm>
          <a:off x="5600700" y="270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100061</xdr:rowOff>
    </xdr:from>
    <xdr:ext cx="762000" cy="259045"/>
    <xdr:sp macro="" textlink="">
      <xdr:nvSpPr>
        <xdr:cNvPr id="70" name="人口1人当たり決算額の推移該当値テキスト130"/>
        <xdr:cNvSpPr txBox="1"/>
      </xdr:nvSpPr>
      <xdr:spPr>
        <a:xfrm>
          <a:off x="5740400" y="254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82,115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161011</xdr:rowOff>
    </xdr:from>
    <xdr:to>
      <xdr:col>4</xdr:col>
      <xdr:colOff>520700</xdr:colOff>
      <xdr:row>15</xdr:row>
      <xdr:rowOff>91161</xdr:rowOff>
    </xdr:to>
    <xdr:sp macro="" textlink="">
      <xdr:nvSpPr>
        <xdr:cNvPr id="71" name="円/楕円 70"/>
        <xdr:cNvSpPr/>
      </xdr:nvSpPr>
      <xdr:spPr bwMode="auto">
        <a:xfrm>
          <a:off x="4953000" y="260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101338</xdr:rowOff>
    </xdr:from>
    <xdr:ext cx="736600" cy="259045"/>
    <xdr:sp macro="" textlink="">
      <xdr:nvSpPr>
        <xdr:cNvPr id="72" name="テキスト ボックス 71"/>
        <xdr:cNvSpPr txBox="1"/>
      </xdr:nvSpPr>
      <xdr:spPr>
        <a:xfrm>
          <a:off x="4622800" y="237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120453</xdr:rowOff>
    </xdr:from>
    <xdr:to>
      <xdr:col>3</xdr:col>
      <xdr:colOff>955675</xdr:colOff>
      <xdr:row>15</xdr:row>
      <xdr:rowOff>50603</xdr:rowOff>
    </xdr:to>
    <xdr:sp macro="" textlink="">
      <xdr:nvSpPr>
        <xdr:cNvPr id="73" name="円/楕円 72"/>
        <xdr:cNvSpPr/>
      </xdr:nvSpPr>
      <xdr:spPr bwMode="auto">
        <a:xfrm>
          <a:off x="4254500" y="256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60780</xdr:rowOff>
    </xdr:from>
    <xdr:ext cx="762000" cy="259045"/>
    <xdr:sp macro="" textlink="">
      <xdr:nvSpPr>
        <xdr:cNvPr id="74" name="テキスト ボックス 73"/>
        <xdr:cNvSpPr txBox="1"/>
      </xdr:nvSpPr>
      <xdr:spPr>
        <a:xfrm>
          <a:off x="3924300" y="233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89,177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136760</xdr:rowOff>
    </xdr:from>
    <xdr:to>
      <xdr:col>3</xdr:col>
      <xdr:colOff>257175</xdr:colOff>
      <xdr:row>15</xdr:row>
      <xdr:rowOff>66910</xdr:rowOff>
    </xdr:to>
    <xdr:sp macro="" textlink="">
      <xdr:nvSpPr>
        <xdr:cNvPr id="75" name="円/楕円 74"/>
        <xdr:cNvSpPr/>
      </xdr:nvSpPr>
      <xdr:spPr bwMode="auto">
        <a:xfrm>
          <a:off x="3556000" y="258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77087</xdr:rowOff>
    </xdr:from>
    <xdr:ext cx="762000" cy="259045"/>
    <xdr:sp macro="" textlink="">
      <xdr:nvSpPr>
        <xdr:cNvPr id="76" name="テキスト ボックス 75"/>
        <xdr:cNvSpPr txBox="1"/>
      </xdr:nvSpPr>
      <xdr:spPr>
        <a:xfrm>
          <a:off x="3225800" y="235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88,321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128149</xdr:rowOff>
    </xdr:from>
    <xdr:to>
      <xdr:col>2</xdr:col>
      <xdr:colOff>692150</xdr:colOff>
      <xdr:row>15</xdr:row>
      <xdr:rowOff>58299</xdr:rowOff>
    </xdr:to>
    <xdr:sp macro="" textlink="">
      <xdr:nvSpPr>
        <xdr:cNvPr id="77" name="円/楕円 76"/>
        <xdr:cNvSpPr/>
      </xdr:nvSpPr>
      <xdr:spPr bwMode="auto">
        <a:xfrm>
          <a:off x="2857500" y="257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68476</xdr:rowOff>
    </xdr:from>
    <xdr:ext cx="762000" cy="259045"/>
    <xdr:sp macro="" textlink="">
      <xdr:nvSpPr>
        <xdr:cNvPr id="78" name="テキスト ボックス 77"/>
        <xdr:cNvSpPr txBox="1"/>
      </xdr:nvSpPr>
      <xdr:spPr>
        <a:xfrm>
          <a:off x="2527300" y="234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19695</xdr:rowOff>
    </xdr:from>
    <xdr:to>
      <xdr:col>4</xdr:col>
      <xdr:colOff>1117600</xdr:colOff>
      <xdr:row>36</xdr:row>
      <xdr:rowOff>36817</xdr:rowOff>
    </xdr:to>
    <xdr:cxnSp macro="">
      <xdr:nvCxnSpPr>
        <xdr:cNvPr id="110" name="直線コネクタ 109"/>
        <xdr:cNvCxnSpPr/>
      </xdr:nvCxnSpPr>
      <xdr:spPr bwMode="auto">
        <a:xfrm>
          <a:off x="5003800" y="6972945"/>
          <a:ext cx="647700" cy="1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334843</xdr:rowOff>
    </xdr:from>
    <xdr:to>
      <xdr:col>4</xdr:col>
      <xdr:colOff>469900</xdr:colOff>
      <xdr:row>36</xdr:row>
      <xdr:rowOff>19695</xdr:rowOff>
    </xdr:to>
    <xdr:cxnSp macro="">
      <xdr:nvCxnSpPr>
        <xdr:cNvPr id="113" name="直線コネクタ 112"/>
        <xdr:cNvCxnSpPr/>
      </xdr:nvCxnSpPr>
      <xdr:spPr bwMode="auto">
        <a:xfrm>
          <a:off x="4305300" y="6945193"/>
          <a:ext cx="6985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334843</xdr:rowOff>
    </xdr:from>
    <xdr:to>
      <xdr:col>3</xdr:col>
      <xdr:colOff>904875</xdr:colOff>
      <xdr:row>35</xdr:row>
      <xdr:rowOff>336009</xdr:rowOff>
    </xdr:to>
    <xdr:cxnSp macro="">
      <xdr:nvCxnSpPr>
        <xdr:cNvPr id="116" name="直線コネクタ 115"/>
        <xdr:cNvCxnSpPr/>
      </xdr:nvCxnSpPr>
      <xdr:spPr bwMode="auto">
        <a:xfrm flipV="1">
          <a:off x="3606800" y="6945193"/>
          <a:ext cx="698500" cy="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320784</xdr:rowOff>
    </xdr:from>
    <xdr:to>
      <xdr:col>3</xdr:col>
      <xdr:colOff>206375</xdr:colOff>
      <xdr:row>35</xdr:row>
      <xdr:rowOff>336009</xdr:rowOff>
    </xdr:to>
    <xdr:cxnSp macro="">
      <xdr:nvCxnSpPr>
        <xdr:cNvPr id="119" name="直線コネクタ 118"/>
        <xdr:cNvCxnSpPr/>
      </xdr:nvCxnSpPr>
      <xdr:spPr bwMode="auto">
        <a:xfrm>
          <a:off x="2908300" y="6931134"/>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328917</xdr:rowOff>
    </xdr:from>
    <xdr:to>
      <xdr:col>5</xdr:col>
      <xdr:colOff>34925</xdr:colOff>
      <xdr:row>36</xdr:row>
      <xdr:rowOff>87617</xdr:rowOff>
    </xdr:to>
    <xdr:sp macro="" textlink="">
      <xdr:nvSpPr>
        <xdr:cNvPr id="129" name="円/楕円 128"/>
        <xdr:cNvSpPr/>
      </xdr:nvSpPr>
      <xdr:spPr bwMode="auto">
        <a:xfrm>
          <a:off x="5600700" y="693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173994</xdr:rowOff>
    </xdr:from>
    <xdr:ext cx="762000" cy="259045"/>
    <xdr:sp macro="" textlink="">
      <xdr:nvSpPr>
        <xdr:cNvPr id="130" name="人口1人当たり決算額の推移該当値テキスト445"/>
        <xdr:cNvSpPr txBox="1"/>
      </xdr:nvSpPr>
      <xdr:spPr>
        <a:xfrm>
          <a:off x="5740400" y="67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311795</xdr:rowOff>
    </xdr:from>
    <xdr:to>
      <xdr:col>4</xdr:col>
      <xdr:colOff>520700</xdr:colOff>
      <xdr:row>36</xdr:row>
      <xdr:rowOff>70495</xdr:rowOff>
    </xdr:to>
    <xdr:sp macro="" textlink="">
      <xdr:nvSpPr>
        <xdr:cNvPr id="131" name="円/楕円 130"/>
        <xdr:cNvSpPr/>
      </xdr:nvSpPr>
      <xdr:spPr bwMode="auto">
        <a:xfrm>
          <a:off x="4953000" y="692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80672</xdr:rowOff>
    </xdr:from>
    <xdr:ext cx="736600" cy="259045"/>
    <xdr:sp macro="" textlink="">
      <xdr:nvSpPr>
        <xdr:cNvPr id="132" name="テキスト ボックス 131"/>
        <xdr:cNvSpPr txBox="1"/>
      </xdr:nvSpPr>
      <xdr:spPr>
        <a:xfrm>
          <a:off x="4622800" y="669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284043</xdr:rowOff>
    </xdr:from>
    <xdr:to>
      <xdr:col>3</xdr:col>
      <xdr:colOff>955675</xdr:colOff>
      <xdr:row>36</xdr:row>
      <xdr:rowOff>42743</xdr:rowOff>
    </xdr:to>
    <xdr:sp macro="" textlink="">
      <xdr:nvSpPr>
        <xdr:cNvPr id="133" name="円/楕円 132"/>
        <xdr:cNvSpPr/>
      </xdr:nvSpPr>
      <xdr:spPr bwMode="auto">
        <a:xfrm>
          <a:off x="4254500" y="689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52920</xdr:rowOff>
    </xdr:from>
    <xdr:ext cx="762000" cy="259045"/>
    <xdr:sp macro="" textlink="">
      <xdr:nvSpPr>
        <xdr:cNvPr id="134" name="テキスト ボックス 133"/>
        <xdr:cNvSpPr txBox="1"/>
      </xdr:nvSpPr>
      <xdr:spPr>
        <a:xfrm>
          <a:off x="3924300" y="666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285209</xdr:rowOff>
    </xdr:from>
    <xdr:to>
      <xdr:col>3</xdr:col>
      <xdr:colOff>257175</xdr:colOff>
      <xdr:row>36</xdr:row>
      <xdr:rowOff>43909</xdr:rowOff>
    </xdr:to>
    <xdr:sp macro="" textlink="">
      <xdr:nvSpPr>
        <xdr:cNvPr id="135" name="円/楕円 134"/>
        <xdr:cNvSpPr/>
      </xdr:nvSpPr>
      <xdr:spPr bwMode="auto">
        <a:xfrm>
          <a:off x="3556000" y="689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28686</xdr:rowOff>
    </xdr:from>
    <xdr:ext cx="762000" cy="259045"/>
    <xdr:sp macro="" textlink="">
      <xdr:nvSpPr>
        <xdr:cNvPr id="136" name="テキスト ボックス 135"/>
        <xdr:cNvSpPr txBox="1"/>
      </xdr:nvSpPr>
      <xdr:spPr>
        <a:xfrm>
          <a:off x="3225800" y="698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269984</xdr:rowOff>
    </xdr:from>
    <xdr:to>
      <xdr:col>2</xdr:col>
      <xdr:colOff>692150</xdr:colOff>
      <xdr:row>36</xdr:row>
      <xdr:rowOff>28684</xdr:rowOff>
    </xdr:to>
    <xdr:sp macro="" textlink="">
      <xdr:nvSpPr>
        <xdr:cNvPr id="137" name="円/楕円 136"/>
        <xdr:cNvSpPr/>
      </xdr:nvSpPr>
      <xdr:spPr bwMode="auto">
        <a:xfrm>
          <a:off x="2857500" y="688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13461</xdr:rowOff>
    </xdr:from>
    <xdr:ext cx="762000" cy="259045"/>
    <xdr:sp macro="" textlink="">
      <xdr:nvSpPr>
        <xdr:cNvPr id="138" name="テキスト ボックス 137"/>
        <xdr:cNvSpPr txBox="1"/>
      </xdr:nvSpPr>
      <xdr:spPr>
        <a:xfrm>
          <a:off x="2527300" y="696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平成</a:t>
          </a:r>
          <a:r>
            <a:rPr kumimoji="1" lang="en-US" altLang="ja-JP" sz="1150">
              <a:latin typeface="ＭＳ ゴシック" pitchFamily="49" charset="-128"/>
              <a:ea typeface="ＭＳ ゴシック" pitchFamily="49" charset="-128"/>
            </a:rPr>
            <a:t>17</a:t>
          </a:r>
          <a:r>
            <a:rPr kumimoji="1" lang="ja-JP" altLang="en-US" sz="1150">
              <a:latin typeface="ＭＳ ゴシック" pitchFamily="49" charset="-128"/>
              <a:ea typeface="ＭＳ ゴシック" pitchFamily="49" charset="-128"/>
            </a:rPr>
            <a:t>年度新市決算初年度から平成</a:t>
          </a:r>
          <a:r>
            <a:rPr kumimoji="1" lang="en-US" altLang="ja-JP" sz="1150">
              <a:latin typeface="ＭＳ ゴシック" pitchFamily="49" charset="-128"/>
              <a:ea typeface="ＭＳ ゴシック" pitchFamily="49" charset="-128"/>
            </a:rPr>
            <a:t>20</a:t>
          </a:r>
          <a:r>
            <a:rPr kumimoji="1" lang="ja-JP" altLang="en-US" sz="1150">
              <a:latin typeface="ＭＳ ゴシック" pitchFamily="49" charset="-128"/>
              <a:ea typeface="ＭＳ ゴシック" pitchFamily="49" charset="-128"/>
            </a:rPr>
            <a:t>年度決算までの間は、実質単年度収支の赤字が解消できず、基金を取り崩しての黒字を保持していたが、平成</a:t>
          </a:r>
          <a:r>
            <a:rPr kumimoji="1" lang="en-US" altLang="ja-JP" sz="1150">
              <a:latin typeface="ＭＳ ゴシック" pitchFamily="49" charset="-128"/>
              <a:ea typeface="ＭＳ ゴシック" pitchFamily="49" charset="-128"/>
            </a:rPr>
            <a:t>21</a:t>
          </a:r>
          <a:r>
            <a:rPr kumimoji="1" lang="ja-JP" altLang="en-US" sz="1150">
              <a:latin typeface="ＭＳ ゴシック" pitchFamily="49" charset="-128"/>
              <a:ea typeface="ＭＳ ゴシック" pitchFamily="49" charset="-128"/>
            </a:rPr>
            <a:t>年度から平成</a:t>
          </a:r>
          <a:r>
            <a:rPr kumimoji="1" lang="en-US" altLang="ja-JP" sz="1150">
              <a:latin typeface="ＭＳ ゴシック" pitchFamily="49" charset="-128"/>
              <a:ea typeface="ＭＳ ゴシック" pitchFamily="49" charset="-128"/>
            </a:rPr>
            <a:t>23</a:t>
          </a:r>
          <a:r>
            <a:rPr kumimoji="1" lang="ja-JP" altLang="en-US" sz="1150">
              <a:latin typeface="ＭＳ ゴシック" pitchFamily="49" charset="-128"/>
              <a:ea typeface="ＭＳ ゴシック" pitchFamily="49" charset="-128"/>
            </a:rPr>
            <a:t>年度決算においては、マイナスシーリングによる枠配分予算の導入や定数削減による人件費の削減効果もあり、財政調整基金の取り崩しをせずに実質単年度収支においても黒字決算とすることができた。しかしながら、平成</a:t>
          </a:r>
          <a:r>
            <a:rPr kumimoji="1" lang="en-US" altLang="ja-JP" sz="1150">
              <a:latin typeface="ＭＳ ゴシック" pitchFamily="49" charset="-128"/>
              <a:ea typeface="ＭＳ ゴシック" pitchFamily="49" charset="-128"/>
            </a:rPr>
            <a:t>24</a:t>
          </a:r>
          <a:r>
            <a:rPr kumimoji="1" lang="ja-JP" altLang="en-US" sz="1150">
              <a:latin typeface="ＭＳ ゴシック" pitchFamily="49" charset="-128"/>
              <a:ea typeface="ＭＳ ゴシック" pitchFamily="49" charset="-128"/>
            </a:rPr>
            <a:t>年度以降は税収の減少に加えて、新市まちづくり計画の実施に伴う地方債の償還が増加したこと、委託料の増加を含む物件費の増加、さらに社会保障にかかる繰出金の増加などが影響し、２年連続で財政調整基金を取り崩しての黒字確保となった</a:t>
          </a:r>
          <a:r>
            <a:rPr kumimoji="1" lang="ja-JP" altLang="en-US" sz="1200">
              <a:latin typeface="ＭＳ ゴシック" pitchFamily="49" charset="-128"/>
              <a:ea typeface="ＭＳ ゴシック"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水道事業会計については、年々給水人口の減により給水収益が減少しているものの、前年度までに企業債の繰上償還を進めてきたことが、企業債の償還額の減少、そして流動資産の増加となり、実質収支良化の要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病院事業会計については、新病院建築時の企業債の償還額が多額であったことと新病院開院初期の患者数の減などにより、平成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年度から平成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年度までは赤字となっていたが、公立病院ガイドラインに基づく橋本市民病院改革プランに沿って経営健全化に努めた結果、平成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年度からは赤字が解消され、以後は黒字に転じた。しかしながら、平成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年度においては、退職手当金の大幅な増加などによる医療費用の増加、平成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おいては、脳外科医師の減など医師の異動に伴う医業収益の減と電子カルテの更新に伴う減価償却費の増加も重なって、純利益では２年連続で赤字となったものの、流動負債の減少などもあり、実質収支においては黒字を保持している。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年度においては、ＨＣＵ及び地域包括ケア病棟の開設と内科医師や救急医の増による医業収益の増の見込んでおり、純利益ベースでの黒字化に努める。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地方交付税算入率の低い地方債の償還が進み、合併特例債などの交付税算入率の高い地方債を積極的に活用している結果、元利償還金が増加しているものの、算入公債費等も増加しているため、実質公債費比率の分子が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土地開発公社の解散にあたり借入した第三セクター等改革推進債や退職手当債など交付税算入のない地方債の償還が増加してくることから、今後は実質公債費比率並びにその分子も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合併による新市まちづくり計画に沿って段階的に大型公共事業を実施し、それに伴って地方債の借入を行っているため、地方債残高は毎年増加している。一方では、合併特例債等交付税算入率の高い地方債を活用していることもあり、基準財政需要額算入見込額も増加している。また、土地開発公社の解散により設立法人等の負債額等負担見込額がなくなり、そして新病院建設時に借入れた医療機器購入に伴う病院事業債の償還が進み、公営企業債等繰入見込額が減少しているなどの要因もあって、将来負担率の分子も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今後は、病院の医療機器の更新等で公営企業債の借入の増加が見込まれるが、平成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年度以降は地方債の残高が減少する見込みであることから、将来負担率及びその分子も減少していく見込みである。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26414025</v>
      </c>
      <c r="BO4" s="379"/>
      <c r="BP4" s="379"/>
      <c r="BQ4" s="379"/>
      <c r="BR4" s="379"/>
      <c r="BS4" s="379"/>
      <c r="BT4" s="379"/>
      <c r="BU4" s="380"/>
      <c r="BV4" s="378">
        <v>32553235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v>
      </c>
      <c r="CU4" s="554"/>
      <c r="CV4" s="554"/>
      <c r="CW4" s="554"/>
      <c r="CX4" s="554"/>
      <c r="CY4" s="554"/>
      <c r="CZ4" s="554"/>
      <c r="DA4" s="555"/>
      <c r="DB4" s="553">
        <v>2.2999999999999998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25889094</v>
      </c>
      <c r="BO5" s="384"/>
      <c r="BP5" s="384"/>
      <c r="BQ5" s="384"/>
      <c r="BR5" s="384"/>
      <c r="BS5" s="384"/>
      <c r="BT5" s="384"/>
      <c r="BU5" s="385"/>
      <c r="BV5" s="383">
        <v>32062525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96.6</v>
      </c>
      <c r="CU5" s="354"/>
      <c r="CV5" s="354"/>
      <c r="CW5" s="354"/>
      <c r="CX5" s="354"/>
      <c r="CY5" s="354"/>
      <c r="CZ5" s="354"/>
      <c r="DA5" s="355"/>
      <c r="DB5" s="353">
        <v>98.4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524931</v>
      </c>
      <c r="BO6" s="384"/>
      <c r="BP6" s="384"/>
      <c r="BQ6" s="384"/>
      <c r="BR6" s="384"/>
      <c r="BS6" s="384"/>
      <c r="BT6" s="384"/>
      <c r="BU6" s="385"/>
      <c r="BV6" s="383">
        <v>490710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104.4</v>
      </c>
      <c r="CU6" s="528"/>
      <c r="CV6" s="528"/>
      <c r="CW6" s="528"/>
      <c r="CX6" s="528"/>
      <c r="CY6" s="528"/>
      <c r="CZ6" s="528"/>
      <c r="DA6" s="529"/>
      <c r="DB6" s="527">
        <v>106.1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209712</v>
      </c>
      <c r="BO7" s="384"/>
      <c r="BP7" s="384"/>
      <c r="BQ7" s="384"/>
      <c r="BR7" s="384"/>
      <c r="BS7" s="384"/>
      <c r="BT7" s="384"/>
      <c r="BU7" s="385"/>
      <c r="BV7" s="383">
        <v>132126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15569081</v>
      </c>
      <c r="CU7" s="384"/>
      <c r="CV7" s="384"/>
      <c r="CW7" s="384"/>
      <c r="CX7" s="384"/>
      <c r="CY7" s="384"/>
      <c r="CZ7" s="384"/>
      <c r="DA7" s="385"/>
      <c r="DB7" s="383">
        <v>15418442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315219</v>
      </c>
      <c r="BO8" s="384"/>
      <c r="BP8" s="384"/>
      <c r="BQ8" s="384"/>
      <c r="BR8" s="384"/>
      <c r="BS8" s="384"/>
      <c r="BT8" s="384"/>
      <c r="BU8" s="385"/>
      <c r="BV8" s="383">
        <v>358584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0.49</v>
      </c>
      <c r="CU8" s="491"/>
      <c r="CV8" s="491"/>
      <c r="CW8" s="491"/>
      <c r="CX8" s="491"/>
      <c r="CY8" s="491"/>
      <c r="CZ8" s="491"/>
      <c r="DA8" s="492"/>
      <c r="DB8" s="490">
        <v>0.49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66361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-43365</v>
      </c>
      <c r="BO9" s="384"/>
      <c r="BP9" s="384"/>
      <c r="BQ9" s="384"/>
      <c r="BR9" s="384"/>
      <c r="BS9" s="384"/>
      <c r="BT9" s="384"/>
      <c r="BU9" s="385"/>
      <c r="BV9" s="383">
        <v>-32627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17.8</v>
      </c>
      <c r="CU9" s="354"/>
      <c r="CV9" s="354"/>
      <c r="CW9" s="354"/>
      <c r="CX9" s="354"/>
      <c r="CY9" s="354"/>
      <c r="CZ9" s="354"/>
      <c r="DA9" s="355"/>
      <c r="DB9" s="353">
        <v>17.2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68529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898</v>
      </c>
      <c r="BO10" s="384"/>
      <c r="BP10" s="384"/>
      <c r="BQ10" s="384"/>
      <c r="BR10" s="384"/>
      <c r="BS10" s="384"/>
      <c r="BT10" s="384"/>
      <c r="BU10" s="385"/>
      <c r="BV10" s="383">
        <v>1851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12086</v>
      </c>
      <c r="BO11" s="384"/>
      <c r="BP11" s="384"/>
      <c r="BQ11" s="384"/>
      <c r="BR11" s="384"/>
      <c r="BS11" s="384"/>
      <c r="BT11" s="384"/>
      <c r="BU11" s="385"/>
      <c r="BV11" s="383">
        <v>14468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66338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v>300000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66097</v>
      </c>
      <c r="S13" s="483"/>
      <c r="T13" s="483"/>
      <c r="U13" s="483"/>
      <c r="V13" s="484"/>
      <c r="W13" s="470" t="s">
        <v>124</v>
      </c>
      <c r="X13" s="396"/>
      <c r="Y13" s="396"/>
      <c r="Z13" s="396"/>
      <c r="AA13" s="396"/>
      <c r="AB13" s="397"/>
      <c r="AC13" s="359">
        <v>1752</v>
      </c>
      <c r="AD13" s="360"/>
      <c r="AE13" s="360"/>
      <c r="AF13" s="360"/>
      <c r="AG13" s="361"/>
      <c r="AH13" s="359">
        <v>2409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-130381</v>
      </c>
      <c r="BO13" s="384"/>
      <c r="BP13" s="384"/>
      <c r="BQ13" s="384"/>
      <c r="BR13" s="384"/>
      <c r="BS13" s="384"/>
      <c r="BT13" s="384"/>
      <c r="BU13" s="385"/>
      <c r="BV13" s="383">
        <v>-316308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11.8</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66657</v>
      </c>
      <c r="S14" s="483"/>
      <c r="T14" s="483"/>
      <c r="U14" s="483"/>
      <c r="V14" s="484"/>
      <c r="W14" s="485"/>
      <c r="X14" s="399"/>
      <c r="Y14" s="399"/>
      <c r="Z14" s="399"/>
      <c r="AA14" s="399"/>
      <c r="AB14" s="400"/>
      <c r="AC14" s="475">
        <v>5.9</v>
      </c>
      <c r="AD14" s="476"/>
      <c r="AE14" s="476"/>
      <c r="AF14" s="476"/>
      <c r="AG14" s="477"/>
      <c r="AH14" s="475">
        <v>7.6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145.1</v>
      </c>
      <c r="CU14" s="454"/>
      <c r="CV14" s="454"/>
      <c r="CW14" s="454"/>
      <c r="CX14" s="454"/>
      <c r="CY14" s="454"/>
      <c r="CZ14" s="454"/>
      <c r="DA14" s="455"/>
      <c r="DB14" s="486">
        <v>156.6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66436</v>
      </c>
      <c r="S15" s="483"/>
      <c r="T15" s="483"/>
      <c r="U15" s="483"/>
      <c r="V15" s="484"/>
      <c r="W15" s="470" t="s">
        <v>131</v>
      </c>
      <c r="X15" s="396"/>
      <c r="Y15" s="396"/>
      <c r="Z15" s="396"/>
      <c r="AA15" s="396"/>
      <c r="AB15" s="397"/>
      <c r="AC15" s="359">
        <v>6340</v>
      </c>
      <c r="AD15" s="360"/>
      <c r="AE15" s="360"/>
      <c r="AF15" s="360"/>
      <c r="AG15" s="361"/>
      <c r="AH15" s="359">
        <v>7195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5838134</v>
      </c>
      <c r="BO15" s="379"/>
      <c r="BP15" s="379"/>
      <c r="BQ15" s="379"/>
      <c r="BR15" s="379"/>
      <c r="BS15" s="379"/>
      <c r="BT15" s="379"/>
      <c r="BU15" s="380"/>
      <c r="BV15" s="378">
        <v>5839915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21.4</v>
      </c>
      <c r="AD16" s="476"/>
      <c r="AE16" s="476"/>
      <c r="AF16" s="476"/>
      <c r="AG16" s="477"/>
      <c r="AH16" s="475">
        <v>22.8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12009080</v>
      </c>
      <c r="BO16" s="384"/>
      <c r="BP16" s="384"/>
      <c r="BQ16" s="384"/>
      <c r="BR16" s="384"/>
      <c r="BS16" s="384"/>
      <c r="BT16" s="384"/>
      <c r="BU16" s="385"/>
      <c r="BV16" s="383">
        <v>11969535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21502</v>
      </c>
      <c r="AD17" s="360"/>
      <c r="AE17" s="360"/>
      <c r="AF17" s="360"/>
      <c r="AG17" s="361"/>
      <c r="AH17" s="359">
        <v>21360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7506218</v>
      </c>
      <c r="BO17" s="384"/>
      <c r="BP17" s="384"/>
      <c r="BQ17" s="384"/>
      <c r="BR17" s="384"/>
      <c r="BS17" s="384"/>
      <c r="BT17" s="384"/>
      <c r="BU17" s="385"/>
      <c r="BV17" s="383">
        <v>7499022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130.31</v>
      </c>
      <c r="M18" s="446"/>
      <c r="N18" s="446"/>
      <c r="O18" s="446"/>
      <c r="P18" s="446"/>
      <c r="Q18" s="446"/>
      <c r="R18" s="447"/>
      <c r="S18" s="447"/>
      <c r="T18" s="447"/>
      <c r="U18" s="447"/>
      <c r="V18" s="448"/>
      <c r="W18" s="462"/>
      <c r="X18" s="463"/>
      <c r="Y18" s="463"/>
      <c r="Z18" s="463"/>
      <c r="AA18" s="463"/>
      <c r="AB18" s="471"/>
      <c r="AC18" s="347">
        <v>72.7</v>
      </c>
      <c r="AD18" s="348"/>
      <c r="AE18" s="348"/>
      <c r="AF18" s="348"/>
      <c r="AG18" s="449"/>
      <c r="AH18" s="347">
        <v>67.599999999999994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15296873</v>
      </c>
      <c r="BO18" s="384"/>
      <c r="BP18" s="384"/>
      <c r="BQ18" s="384"/>
      <c r="BR18" s="384"/>
      <c r="BS18" s="384"/>
      <c r="BT18" s="384"/>
      <c r="BU18" s="385"/>
      <c r="BV18" s="383">
        <v>15266367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509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18210551</v>
      </c>
      <c r="BO19" s="384"/>
      <c r="BP19" s="384"/>
      <c r="BQ19" s="384"/>
      <c r="BR19" s="384"/>
      <c r="BS19" s="384"/>
      <c r="BT19" s="384"/>
      <c r="BU19" s="385"/>
      <c r="BV19" s="383">
        <v>18420076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23468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36890299</v>
      </c>
      <c r="BO23" s="384"/>
      <c r="BP23" s="384"/>
      <c r="BQ23" s="384"/>
      <c r="BR23" s="384"/>
      <c r="BS23" s="384"/>
      <c r="BT23" s="384"/>
      <c r="BU23" s="385"/>
      <c r="BV23" s="383">
        <v>36430867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8010</v>
      </c>
      <c r="R24" s="360"/>
      <c r="S24" s="360"/>
      <c r="T24" s="360"/>
      <c r="U24" s="360"/>
      <c r="V24" s="361"/>
      <c r="W24" s="425"/>
      <c r="X24" s="416"/>
      <c r="Y24" s="417"/>
      <c r="Z24" s="356" t="s">
        <v>154</v>
      </c>
      <c r="AA24" s="357"/>
      <c r="AB24" s="357"/>
      <c r="AC24" s="357"/>
      <c r="AD24" s="357"/>
      <c r="AE24" s="357"/>
      <c r="AF24" s="357"/>
      <c r="AG24" s="358"/>
      <c r="AH24" s="359">
        <v>493</v>
      </c>
      <c r="AI24" s="360"/>
      <c r="AJ24" s="360"/>
      <c r="AK24" s="360"/>
      <c r="AL24" s="361"/>
      <c r="AM24" s="359">
        <v>1590911</v>
      </c>
      <c r="AN24" s="360"/>
      <c r="AO24" s="360"/>
      <c r="AP24" s="360"/>
      <c r="AQ24" s="360"/>
      <c r="AR24" s="361"/>
      <c r="AS24" s="359">
        <v>3227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23049717</v>
      </c>
      <c r="BO24" s="384"/>
      <c r="BP24" s="384"/>
      <c r="BQ24" s="384"/>
      <c r="BR24" s="384"/>
      <c r="BS24" s="384"/>
      <c r="BT24" s="384"/>
      <c r="BU24" s="385"/>
      <c r="BV24" s="383">
        <v>22486724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7220</v>
      </c>
      <c r="R25" s="360"/>
      <c r="S25" s="360"/>
      <c r="T25" s="360"/>
      <c r="U25" s="360"/>
      <c r="V25" s="361"/>
      <c r="W25" s="425"/>
      <c r="X25" s="416"/>
      <c r="Y25" s="417"/>
      <c r="Z25" s="356" t="s">
        <v>157</v>
      </c>
      <c r="AA25" s="357"/>
      <c r="AB25" s="357"/>
      <c r="AC25" s="357"/>
      <c r="AD25" s="357"/>
      <c r="AE25" s="357"/>
      <c r="AF25" s="357"/>
      <c r="AG25" s="358"/>
      <c r="AH25" s="359">
        <v>66</v>
      </c>
      <c r="AI25" s="360"/>
      <c r="AJ25" s="360"/>
      <c r="AK25" s="360"/>
      <c r="AL25" s="361"/>
      <c r="AM25" s="359">
        <v>185988</v>
      </c>
      <c r="AN25" s="360"/>
      <c r="AO25" s="360"/>
      <c r="AP25" s="360"/>
      <c r="AQ25" s="360"/>
      <c r="AR25" s="361"/>
      <c r="AS25" s="359">
        <v>2818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5365343</v>
      </c>
      <c r="BO25" s="379"/>
      <c r="BP25" s="379"/>
      <c r="BQ25" s="379"/>
      <c r="BR25" s="379"/>
      <c r="BS25" s="379"/>
      <c r="BT25" s="379"/>
      <c r="BU25" s="380"/>
      <c r="BV25" s="378">
        <v>2766353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6460</v>
      </c>
      <c r="R26" s="360"/>
      <c r="S26" s="360"/>
      <c r="T26" s="360"/>
      <c r="U26" s="360"/>
      <c r="V26" s="361"/>
      <c r="W26" s="425"/>
      <c r="X26" s="416"/>
      <c r="Y26" s="417"/>
      <c r="Z26" s="356" t="s">
        <v>160</v>
      </c>
      <c r="AA26" s="436"/>
      <c r="AB26" s="436"/>
      <c r="AC26" s="436"/>
      <c r="AD26" s="436"/>
      <c r="AE26" s="436"/>
      <c r="AF26" s="436"/>
      <c r="AG26" s="437"/>
      <c r="AH26" s="359">
        <v>46</v>
      </c>
      <c r="AI26" s="360"/>
      <c r="AJ26" s="360"/>
      <c r="AK26" s="360"/>
      <c r="AL26" s="361"/>
      <c r="AM26" s="359">
        <v>163806</v>
      </c>
      <c r="AN26" s="360"/>
      <c r="AO26" s="360"/>
      <c r="AP26" s="360"/>
      <c r="AQ26" s="360"/>
      <c r="AR26" s="361"/>
      <c r="AS26" s="359">
        <v>3561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5200</v>
      </c>
      <c r="R27" s="360"/>
      <c r="S27" s="360"/>
      <c r="T27" s="360"/>
      <c r="U27" s="360"/>
      <c r="V27" s="361"/>
      <c r="W27" s="425"/>
      <c r="X27" s="416"/>
      <c r="Y27" s="417"/>
      <c r="Z27" s="356" t="s">
        <v>163</v>
      </c>
      <c r="AA27" s="357"/>
      <c r="AB27" s="357"/>
      <c r="AC27" s="357"/>
      <c r="AD27" s="357"/>
      <c r="AE27" s="357"/>
      <c r="AF27" s="357"/>
      <c r="AG27" s="358"/>
      <c r="AH27" s="359">
        <v>28</v>
      </c>
      <c r="AI27" s="360"/>
      <c r="AJ27" s="360"/>
      <c r="AK27" s="360"/>
      <c r="AL27" s="361"/>
      <c r="AM27" s="359">
        <v>105224</v>
      </c>
      <c r="AN27" s="360"/>
      <c r="AO27" s="360"/>
      <c r="AP27" s="360"/>
      <c r="AQ27" s="360"/>
      <c r="AR27" s="361"/>
      <c r="AS27" s="359">
        <v>3758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200513</v>
      </c>
      <c r="BO27" s="387"/>
      <c r="BP27" s="387"/>
      <c r="BQ27" s="387"/>
      <c r="BR27" s="387"/>
      <c r="BS27" s="387"/>
      <c r="BT27" s="387"/>
      <c r="BU27" s="388"/>
      <c r="BV27" s="386">
        <v>200513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4700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1421767</v>
      </c>
      <c r="BO28" s="379"/>
      <c r="BP28" s="379"/>
      <c r="BQ28" s="379"/>
      <c r="BR28" s="379"/>
      <c r="BS28" s="379"/>
      <c r="BT28" s="379"/>
      <c r="BU28" s="380"/>
      <c r="BV28" s="378">
        <v>1320869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4400</v>
      </c>
      <c r="R29" s="360"/>
      <c r="S29" s="360"/>
      <c r="T29" s="360"/>
      <c r="U29" s="360"/>
      <c r="V29" s="361"/>
      <c r="W29" s="425"/>
      <c r="X29" s="416"/>
      <c r="Y29" s="417"/>
      <c r="Z29" s="356" t="s">
        <v>170</v>
      </c>
      <c r="AA29" s="357"/>
      <c r="AB29" s="357"/>
      <c r="AC29" s="357"/>
      <c r="AD29" s="357"/>
      <c r="AE29" s="357"/>
      <c r="AF29" s="357"/>
      <c r="AG29" s="358"/>
      <c r="AH29" s="359">
        <v>521</v>
      </c>
      <c r="AI29" s="360"/>
      <c r="AJ29" s="360"/>
      <c r="AK29" s="360"/>
      <c r="AL29" s="361"/>
      <c r="AM29" s="359">
        <v>1696135</v>
      </c>
      <c r="AN29" s="360"/>
      <c r="AO29" s="360"/>
      <c r="AP29" s="360"/>
      <c r="AQ29" s="360"/>
      <c r="AR29" s="361"/>
      <c r="AS29" s="359">
        <v>3256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121058</v>
      </c>
      <c r="BO29" s="384"/>
      <c r="BP29" s="384"/>
      <c r="BQ29" s="384"/>
      <c r="BR29" s="384"/>
      <c r="BS29" s="384"/>
      <c r="BT29" s="384"/>
      <c r="BU29" s="385"/>
      <c r="BV29" s="383">
        <v>221712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2586761</v>
      </c>
      <c r="BO30" s="387"/>
      <c r="BP30" s="387"/>
      <c r="BQ30" s="387"/>
      <c r="BR30" s="387"/>
      <c r="BS30" s="387"/>
      <c r="BT30" s="387"/>
      <c r="BU30" s="388"/>
      <c r="BV30" s="386">
        <v>2740957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IF('各会計、関係団体の財政状況及び健全化判断比率'!B35="","",'各会計、関係団体の財政状況及び健全化判断比率'!B35)</f>
        <v>簡易水道事業特別会計（特別会計）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橋本市文化スポーツ振興公社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簡易水道事業特別会計（一般会計）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駐車場事業特別会計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橋本周辺広域市町村圏組合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墓園事業特別会計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指定訪問看護事業特別会計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伊都郡町村及び橋本市老人福祉施設事務組合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土地区画整理事業特別会計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伊都郡町村及び橋本市児童福祉施設事務組合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橋本伊都衛生施設組合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伊都消防組合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37" sqref="AL3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7011378</v>
      </c>
      <c r="S5" s="637"/>
      <c r="T5" s="637"/>
      <c r="U5" s="637"/>
      <c r="V5" s="637"/>
      <c r="W5" s="637"/>
      <c r="X5" s="637"/>
      <c r="Y5" s="684"/>
      <c r="Z5" s="697">
        <v>26.5</v>
      </c>
      <c r="AA5" s="697"/>
      <c r="AB5" s="697"/>
      <c r="AC5" s="697"/>
      <c r="AD5" s="698">
        <v>6611575</v>
      </c>
      <c r="AE5" s="698"/>
      <c r="AF5" s="698"/>
      <c r="AG5" s="698"/>
      <c r="AH5" s="698"/>
      <c r="AI5" s="698"/>
      <c r="AJ5" s="698"/>
      <c r="AK5" s="698"/>
      <c r="AL5" s="685">
        <v>45.1</v>
      </c>
      <c r="AM5" s="654"/>
      <c r="AN5" s="654"/>
      <c r="AO5" s="686"/>
      <c r="AP5" s="673" t="s">
        <v>208</v>
      </c>
      <c r="AQ5" s="674"/>
      <c r="AR5" s="674"/>
      <c r="AS5" s="674"/>
      <c r="AT5" s="674"/>
      <c r="AU5" s="674"/>
      <c r="AV5" s="674"/>
      <c r="AW5" s="674"/>
      <c r="AX5" s="674"/>
      <c r="AY5" s="674"/>
      <c r="AZ5" s="674"/>
      <c r="BA5" s="674"/>
      <c r="BB5" s="674"/>
      <c r="BC5" s="674"/>
      <c r="BD5" s="674"/>
      <c r="BE5" s="674"/>
      <c r="BF5" s="675"/>
      <c r="BG5" s="586">
        <v>6610110</v>
      </c>
      <c r="BH5" s="587"/>
      <c r="BI5" s="587"/>
      <c r="BJ5" s="587"/>
      <c r="BK5" s="587"/>
      <c r="BL5" s="587"/>
      <c r="BM5" s="587"/>
      <c r="BN5" s="588"/>
      <c r="BO5" s="639">
        <v>94.3</v>
      </c>
      <c r="BP5" s="639"/>
      <c r="BQ5" s="639"/>
      <c r="BR5" s="639"/>
      <c r="BS5" s="640">
        <v>26527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228220</v>
      </c>
      <c r="S6" s="587"/>
      <c r="T6" s="587"/>
      <c r="U6" s="587"/>
      <c r="V6" s="587"/>
      <c r="W6" s="587"/>
      <c r="X6" s="587"/>
      <c r="Y6" s="588"/>
      <c r="Z6" s="639">
        <v>0.9</v>
      </c>
      <c r="AA6" s="639"/>
      <c r="AB6" s="639"/>
      <c r="AC6" s="639"/>
      <c r="AD6" s="640">
        <v>228220</v>
      </c>
      <c r="AE6" s="640"/>
      <c r="AF6" s="640"/>
      <c r="AG6" s="640"/>
      <c r="AH6" s="640"/>
      <c r="AI6" s="640"/>
      <c r="AJ6" s="640"/>
      <c r="AK6" s="640"/>
      <c r="AL6" s="609">
        <v>1.6</v>
      </c>
      <c r="AM6" s="641"/>
      <c r="AN6" s="641"/>
      <c r="AO6" s="642"/>
      <c r="AP6" s="583" t="s">
        <v>213</v>
      </c>
      <c r="AQ6" s="584"/>
      <c r="AR6" s="584"/>
      <c r="AS6" s="584"/>
      <c r="AT6" s="584"/>
      <c r="AU6" s="584"/>
      <c r="AV6" s="584"/>
      <c r="AW6" s="584"/>
      <c r="AX6" s="584"/>
      <c r="AY6" s="584"/>
      <c r="AZ6" s="584"/>
      <c r="BA6" s="584"/>
      <c r="BB6" s="584"/>
      <c r="BC6" s="584"/>
      <c r="BD6" s="584"/>
      <c r="BE6" s="584"/>
      <c r="BF6" s="585"/>
      <c r="BG6" s="586">
        <v>6610110</v>
      </c>
      <c r="BH6" s="587"/>
      <c r="BI6" s="587"/>
      <c r="BJ6" s="587"/>
      <c r="BK6" s="587"/>
      <c r="BL6" s="587"/>
      <c r="BM6" s="587"/>
      <c r="BN6" s="588"/>
      <c r="BO6" s="639">
        <v>94.3</v>
      </c>
      <c r="BP6" s="639"/>
      <c r="BQ6" s="639"/>
      <c r="BR6" s="639"/>
      <c r="BS6" s="640">
        <v>26527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272359</v>
      </c>
      <c r="CS6" s="587"/>
      <c r="CT6" s="587"/>
      <c r="CU6" s="587"/>
      <c r="CV6" s="587"/>
      <c r="CW6" s="587"/>
      <c r="CX6" s="587"/>
      <c r="CY6" s="588"/>
      <c r="CZ6" s="639">
        <v>1.1000000000000001</v>
      </c>
      <c r="DA6" s="639"/>
      <c r="DB6" s="639"/>
      <c r="DC6" s="639"/>
      <c r="DD6" s="592" t="s">
        <v>215</v>
      </c>
      <c r="DE6" s="587"/>
      <c r="DF6" s="587"/>
      <c r="DG6" s="587"/>
      <c r="DH6" s="587"/>
      <c r="DI6" s="587"/>
      <c r="DJ6" s="587"/>
      <c r="DK6" s="587"/>
      <c r="DL6" s="587"/>
      <c r="DM6" s="587"/>
      <c r="DN6" s="587"/>
      <c r="DO6" s="587"/>
      <c r="DP6" s="588"/>
      <c r="DQ6" s="592">
        <v>272359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36326</v>
      </c>
      <c r="S7" s="587"/>
      <c r="T7" s="587"/>
      <c r="U7" s="587"/>
      <c r="V7" s="587"/>
      <c r="W7" s="587"/>
      <c r="X7" s="587"/>
      <c r="Y7" s="588"/>
      <c r="Z7" s="639">
        <v>0.1</v>
      </c>
      <c r="AA7" s="639"/>
      <c r="AB7" s="639"/>
      <c r="AC7" s="639"/>
      <c r="AD7" s="640">
        <v>36326</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3184803</v>
      </c>
      <c r="BH7" s="587"/>
      <c r="BI7" s="587"/>
      <c r="BJ7" s="587"/>
      <c r="BK7" s="587"/>
      <c r="BL7" s="587"/>
      <c r="BM7" s="587"/>
      <c r="BN7" s="588"/>
      <c r="BO7" s="639">
        <v>45.4</v>
      </c>
      <c r="BP7" s="639"/>
      <c r="BQ7" s="639"/>
      <c r="BR7" s="639"/>
      <c r="BS7" s="640">
        <v>26527</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2971043</v>
      </c>
      <c r="CS7" s="587"/>
      <c r="CT7" s="587"/>
      <c r="CU7" s="587"/>
      <c r="CV7" s="587"/>
      <c r="CW7" s="587"/>
      <c r="CX7" s="587"/>
      <c r="CY7" s="588"/>
      <c r="CZ7" s="639">
        <v>11.5</v>
      </c>
      <c r="DA7" s="639"/>
      <c r="DB7" s="639"/>
      <c r="DC7" s="639"/>
      <c r="DD7" s="592">
        <v>301189</v>
      </c>
      <c r="DE7" s="587"/>
      <c r="DF7" s="587"/>
      <c r="DG7" s="587"/>
      <c r="DH7" s="587"/>
      <c r="DI7" s="587"/>
      <c r="DJ7" s="587"/>
      <c r="DK7" s="587"/>
      <c r="DL7" s="587"/>
      <c r="DM7" s="587"/>
      <c r="DN7" s="587"/>
      <c r="DO7" s="587"/>
      <c r="DP7" s="588"/>
      <c r="DQ7" s="592">
        <v>1949245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53344</v>
      </c>
      <c r="S8" s="587"/>
      <c r="T8" s="587"/>
      <c r="U8" s="587"/>
      <c r="V8" s="587"/>
      <c r="W8" s="587"/>
      <c r="X8" s="587"/>
      <c r="Y8" s="588"/>
      <c r="Z8" s="639">
        <v>0.2</v>
      </c>
      <c r="AA8" s="639"/>
      <c r="AB8" s="639"/>
      <c r="AC8" s="639"/>
      <c r="AD8" s="640">
        <v>53344</v>
      </c>
      <c r="AE8" s="640"/>
      <c r="AF8" s="640"/>
      <c r="AG8" s="640"/>
      <c r="AH8" s="640"/>
      <c r="AI8" s="640"/>
      <c r="AJ8" s="640"/>
      <c r="AK8" s="640"/>
      <c r="AL8" s="609">
        <v>0.4</v>
      </c>
      <c r="AM8" s="641"/>
      <c r="AN8" s="641"/>
      <c r="AO8" s="642"/>
      <c r="AP8" s="583" t="s">
        <v>220</v>
      </c>
      <c r="AQ8" s="584"/>
      <c r="AR8" s="584"/>
      <c r="AS8" s="584"/>
      <c r="AT8" s="584"/>
      <c r="AU8" s="584"/>
      <c r="AV8" s="584"/>
      <c r="AW8" s="584"/>
      <c r="AX8" s="584"/>
      <c r="AY8" s="584"/>
      <c r="AZ8" s="584"/>
      <c r="BA8" s="584"/>
      <c r="BB8" s="584"/>
      <c r="BC8" s="584"/>
      <c r="BD8" s="584"/>
      <c r="BE8" s="584"/>
      <c r="BF8" s="585"/>
      <c r="BG8" s="586">
        <v>89412</v>
      </c>
      <c r="BH8" s="587"/>
      <c r="BI8" s="587"/>
      <c r="BJ8" s="587"/>
      <c r="BK8" s="587"/>
      <c r="BL8" s="587"/>
      <c r="BM8" s="587"/>
      <c r="BN8" s="588"/>
      <c r="BO8" s="639">
        <v>1.3</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8477827</v>
      </c>
      <c r="CS8" s="587"/>
      <c r="CT8" s="587"/>
      <c r="CU8" s="587"/>
      <c r="CV8" s="587"/>
      <c r="CW8" s="587"/>
      <c r="CX8" s="587"/>
      <c r="CY8" s="588"/>
      <c r="CZ8" s="639">
        <v>32.700000000000003</v>
      </c>
      <c r="DA8" s="639"/>
      <c r="DB8" s="639"/>
      <c r="DC8" s="639"/>
      <c r="DD8" s="592">
        <v>17170</v>
      </c>
      <c r="DE8" s="587"/>
      <c r="DF8" s="587"/>
      <c r="DG8" s="587"/>
      <c r="DH8" s="587"/>
      <c r="DI8" s="587"/>
      <c r="DJ8" s="587"/>
      <c r="DK8" s="587"/>
      <c r="DL8" s="587"/>
      <c r="DM8" s="587"/>
      <c r="DN8" s="587"/>
      <c r="DO8" s="587"/>
      <c r="DP8" s="588"/>
      <c r="DQ8" s="592">
        <v>4834290</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69222</v>
      </c>
      <c r="S9" s="587"/>
      <c r="T9" s="587"/>
      <c r="U9" s="587"/>
      <c r="V9" s="587"/>
      <c r="W9" s="587"/>
      <c r="X9" s="587"/>
      <c r="Y9" s="588"/>
      <c r="Z9" s="639">
        <v>0.3</v>
      </c>
      <c r="AA9" s="639"/>
      <c r="AB9" s="639"/>
      <c r="AC9" s="639"/>
      <c r="AD9" s="640">
        <v>69222</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2819223</v>
      </c>
      <c r="BH9" s="587"/>
      <c r="BI9" s="587"/>
      <c r="BJ9" s="587"/>
      <c r="BK9" s="587"/>
      <c r="BL9" s="587"/>
      <c r="BM9" s="587"/>
      <c r="BN9" s="588"/>
      <c r="BO9" s="639">
        <v>40.200000000000003</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3056574</v>
      </c>
      <c r="CS9" s="587"/>
      <c r="CT9" s="587"/>
      <c r="CU9" s="587"/>
      <c r="CV9" s="587"/>
      <c r="CW9" s="587"/>
      <c r="CX9" s="587"/>
      <c r="CY9" s="588"/>
      <c r="CZ9" s="639">
        <v>11.8</v>
      </c>
      <c r="DA9" s="639"/>
      <c r="DB9" s="639"/>
      <c r="DC9" s="639"/>
      <c r="DD9" s="592">
        <v>141542</v>
      </c>
      <c r="DE9" s="587"/>
      <c r="DF9" s="587"/>
      <c r="DG9" s="587"/>
      <c r="DH9" s="587"/>
      <c r="DI9" s="587"/>
      <c r="DJ9" s="587"/>
      <c r="DK9" s="587"/>
      <c r="DL9" s="587"/>
      <c r="DM9" s="587"/>
      <c r="DN9" s="587"/>
      <c r="DO9" s="587"/>
      <c r="DP9" s="588"/>
      <c r="DQ9" s="592">
        <v>2471482</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483981</v>
      </c>
      <c r="S10" s="587"/>
      <c r="T10" s="587"/>
      <c r="U10" s="587"/>
      <c r="V10" s="587"/>
      <c r="W10" s="587"/>
      <c r="X10" s="587"/>
      <c r="Y10" s="588"/>
      <c r="Z10" s="639">
        <v>1.8</v>
      </c>
      <c r="AA10" s="639"/>
      <c r="AB10" s="639"/>
      <c r="AC10" s="639"/>
      <c r="AD10" s="640">
        <v>483981</v>
      </c>
      <c r="AE10" s="640"/>
      <c r="AF10" s="640"/>
      <c r="AG10" s="640"/>
      <c r="AH10" s="640"/>
      <c r="AI10" s="640"/>
      <c r="AJ10" s="640"/>
      <c r="AK10" s="640"/>
      <c r="AL10" s="609">
        <v>3.3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113638</v>
      </c>
      <c r="BH10" s="587"/>
      <c r="BI10" s="587"/>
      <c r="BJ10" s="587"/>
      <c r="BK10" s="587"/>
      <c r="BL10" s="587"/>
      <c r="BM10" s="587"/>
      <c r="BN10" s="588"/>
      <c r="BO10" s="639">
        <v>1.6</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42060</v>
      </c>
      <c r="CS10" s="587"/>
      <c r="CT10" s="587"/>
      <c r="CU10" s="587"/>
      <c r="CV10" s="587"/>
      <c r="CW10" s="587"/>
      <c r="CX10" s="587"/>
      <c r="CY10" s="588"/>
      <c r="CZ10" s="639">
        <v>0.2</v>
      </c>
      <c r="DA10" s="639"/>
      <c r="DB10" s="639"/>
      <c r="DC10" s="639"/>
      <c r="DD10" s="592" t="s">
        <v>113</v>
      </c>
      <c r="DE10" s="587"/>
      <c r="DF10" s="587"/>
      <c r="DG10" s="587"/>
      <c r="DH10" s="587"/>
      <c r="DI10" s="587"/>
      <c r="DJ10" s="587"/>
      <c r="DK10" s="587"/>
      <c r="DL10" s="587"/>
      <c r="DM10" s="587"/>
      <c r="DN10" s="587"/>
      <c r="DO10" s="587"/>
      <c r="DP10" s="588"/>
      <c r="DQ10" s="592">
        <v>735</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29498</v>
      </c>
      <c r="S11" s="587"/>
      <c r="T11" s="587"/>
      <c r="U11" s="587"/>
      <c r="V11" s="587"/>
      <c r="W11" s="587"/>
      <c r="X11" s="587"/>
      <c r="Y11" s="588"/>
      <c r="Z11" s="639">
        <v>0.1</v>
      </c>
      <c r="AA11" s="639"/>
      <c r="AB11" s="639"/>
      <c r="AC11" s="639"/>
      <c r="AD11" s="640">
        <v>29498</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162530</v>
      </c>
      <c r="BH11" s="587"/>
      <c r="BI11" s="587"/>
      <c r="BJ11" s="587"/>
      <c r="BK11" s="587"/>
      <c r="BL11" s="587"/>
      <c r="BM11" s="587"/>
      <c r="BN11" s="588"/>
      <c r="BO11" s="639">
        <v>2.2999999999999998</v>
      </c>
      <c r="BP11" s="639"/>
      <c r="BQ11" s="639"/>
      <c r="BR11" s="639"/>
      <c r="BS11" s="592">
        <v>26527</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690955</v>
      </c>
      <c r="CS11" s="587"/>
      <c r="CT11" s="587"/>
      <c r="CU11" s="587"/>
      <c r="CV11" s="587"/>
      <c r="CW11" s="587"/>
      <c r="CX11" s="587"/>
      <c r="CY11" s="588"/>
      <c r="CZ11" s="639">
        <v>2.7</v>
      </c>
      <c r="DA11" s="639"/>
      <c r="DB11" s="639"/>
      <c r="DC11" s="639"/>
      <c r="DD11" s="592">
        <v>179652</v>
      </c>
      <c r="DE11" s="587"/>
      <c r="DF11" s="587"/>
      <c r="DG11" s="587"/>
      <c r="DH11" s="587"/>
      <c r="DI11" s="587"/>
      <c r="DJ11" s="587"/>
      <c r="DK11" s="587"/>
      <c r="DL11" s="587"/>
      <c r="DM11" s="587"/>
      <c r="DN11" s="587"/>
      <c r="DO11" s="587"/>
      <c r="DP11" s="588"/>
      <c r="DQ11" s="592">
        <v>372986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2854965</v>
      </c>
      <c r="BH12" s="587"/>
      <c r="BI12" s="587"/>
      <c r="BJ12" s="587"/>
      <c r="BK12" s="587"/>
      <c r="BL12" s="587"/>
      <c r="BM12" s="587"/>
      <c r="BN12" s="588"/>
      <c r="BO12" s="639">
        <v>40.700000000000003</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427561</v>
      </c>
      <c r="CS12" s="587"/>
      <c r="CT12" s="587"/>
      <c r="CU12" s="587"/>
      <c r="CV12" s="587"/>
      <c r="CW12" s="587"/>
      <c r="CX12" s="587"/>
      <c r="CY12" s="588"/>
      <c r="CZ12" s="639">
        <v>1.7</v>
      </c>
      <c r="DA12" s="639"/>
      <c r="DB12" s="639"/>
      <c r="DC12" s="639"/>
      <c r="DD12" s="592">
        <v>131763</v>
      </c>
      <c r="DE12" s="587"/>
      <c r="DF12" s="587"/>
      <c r="DG12" s="587"/>
      <c r="DH12" s="587"/>
      <c r="DI12" s="587"/>
      <c r="DJ12" s="587"/>
      <c r="DK12" s="587"/>
      <c r="DL12" s="587"/>
      <c r="DM12" s="587"/>
      <c r="DN12" s="587"/>
      <c r="DO12" s="587"/>
      <c r="DP12" s="588"/>
      <c r="DQ12" s="592">
        <v>173843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62311</v>
      </c>
      <c r="S13" s="587"/>
      <c r="T13" s="587"/>
      <c r="U13" s="587"/>
      <c r="V13" s="587"/>
      <c r="W13" s="587"/>
      <c r="X13" s="587"/>
      <c r="Y13" s="588"/>
      <c r="Z13" s="639">
        <v>0.2</v>
      </c>
      <c r="AA13" s="639"/>
      <c r="AB13" s="639"/>
      <c r="AC13" s="639"/>
      <c r="AD13" s="640">
        <v>62311</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2851672</v>
      </c>
      <c r="BH13" s="587"/>
      <c r="BI13" s="587"/>
      <c r="BJ13" s="587"/>
      <c r="BK13" s="587"/>
      <c r="BL13" s="587"/>
      <c r="BM13" s="587"/>
      <c r="BN13" s="588"/>
      <c r="BO13" s="639">
        <v>40.700000000000003</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2572987</v>
      </c>
      <c r="CS13" s="587"/>
      <c r="CT13" s="587"/>
      <c r="CU13" s="587"/>
      <c r="CV13" s="587"/>
      <c r="CW13" s="587"/>
      <c r="CX13" s="587"/>
      <c r="CY13" s="588"/>
      <c r="CZ13" s="639">
        <v>9.9</v>
      </c>
      <c r="DA13" s="639"/>
      <c r="DB13" s="639"/>
      <c r="DC13" s="639"/>
      <c r="DD13" s="592">
        <v>877631</v>
      </c>
      <c r="DE13" s="587"/>
      <c r="DF13" s="587"/>
      <c r="DG13" s="587"/>
      <c r="DH13" s="587"/>
      <c r="DI13" s="587"/>
      <c r="DJ13" s="587"/>
      <c r="DK13" s="587"/>
      <c r="DL13" s="587"/>
      <c r="DM13" s="587"/>
      <c r="DN13" s="587"/>
      <c r="DO13" s="587"/>
      <c r="DP13" s="588"/>
      <c r="DQ13" s="592">
        <v>1813506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144119</v>
      </c>
      <c r="BH14" s="587"/>
      <c r="BI14" s="587"/>
      <c r="BJ14" s="587"/>
      <c r="BK14" s="587"/>
      <c r="BL14" s="587"/>
      <c r="BM14" s="587"/>
      <c r="BN14" s="588"/>
      <c r="BO14" s="639">
        <v>2.1</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1231189</v>
      </c>
      <c r="CS14" s="587"/>
      <c r="CT14" s="587"/>
      <c r="CU14" s="587"/>
      <c r="CV14" s="587"/>
      <c r="CW14" s="587"/>
      <c r="CX14" s="587"/>
      <c r="CY14" s="588"/>
      <c r="CZ14" s="639">
        <v>4.8</v>
      </c>
      <c r="DA14" s="639"/>
      <c r="DB14" s="639"/>
      <c r="DC14" s="639"/>
      <c r="DD14" s="592">
        <v>407041</v>
      </c>
      <c r="DE14" s="587"/>
      <c r="DF14" s="587"/>
      <c r="DG14" s="587"/>
      <c r="DH14" s="587"/>
      <c r="DI14" s="587"/>
      <c r="DJ14" s="587"/>
      <c r="DK14" s="587"/>
      <c r="DL14" s="587"/>
      <c r="DM14" s="587"/>
      <c r="DN14" s="587"/>
      <c r="DO14" s="587"/>
      <c r="DP14" s="588"/>
      <c r="DQ14" s="592">
        <v>772341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34769</v>
      </c>
      <c r="S15" s="587"/>
      <c r="T15" s="587"/>
      <c r="U15" s="587"/>
      <c r="V15" s="587"/>
      <c r="W15" s="587"/>
      <c r="X15" s="587"/>
      <c r="Y15" s="588"/>
      <c r="Z15" s="639">
        <v>0.1</v>
      </c>
      <c r="AA15" s="639"/>
      <c r="AB15" s="639"/>
      <c r="AC15" s="639"/>
      <c r="AD15" s="640">
        <v>34769</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426223</v>
      </c>
      <c r="BH15" s="587"/>
      <c r="BI15" s="587"/>
      <c r="BJ15" s="587"/>
      <c r="BK15" s="587"/>
      <c r="BL15" s="587"/>
      <c r="BM15" s="587"/>
      <c r="BN15" s="588"/>
      <c r="BO15" s="639">
        <v>6.1</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2614943</v>
      </c>
      <c r="CS15" s="587"/>
      <c r="CT15" s="587"/>
      <c r="CU15" s="587"/>
      <c r="CV15" s="587"/>
      <c r="CW15" s="587"/>
      <c r="CX15" s="587"/>
      <c r="CY15" s="588"/>
      <c r="CZ15" s="639">
        <v>10.1</v>
      </c>
      <c r="DA15" s="639"/>
      <c r="DB15" s="639"/>
      <c r="DC15" s="639"/>
      <c r="DD15" s="592">
        <v>442021</v>
      </c>
      <c r="DE15" s="587"/>
      <c r="DF15" s="587"/>
      <c r="DG15" s="587"/>
      <c r="DH15" s="587"/>
      <c r="DI15" s="587"/>
      <c r="DJ15" s="587"/>
      <c r="DK15" s="587"/>
      <c r="DL15" s="587"/>
      <c r="DM15" s="587"/>
      <c r="DN15" s="587"/>
      <c r="DO15" s="587"/>
      <c r="DP15" s="588"/>
      <c r="DQ15" s="592">
        <v>1725570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7831258</v>
      </c>
      <c r="S16" s="587"/>
      <c r="T16" s="587"/>
      <c r="U16" s="587"/>
      <c r="V16" s="587"/>
      <c r="W16" s="587"/>
      <c r="X16" s="587"/>
      <c r="Y16" s="588"/>
      <c r="Z16" s="639">
        <v>29.6</v>
      </c>
      <c r="AA16" s="639"/>
      <c r="AB16" s="639"/>
      <c r="AC16" s="639"/>
      <c r="AD16" s="640">
        <v>6881161</v>
      </c>
      <c r="AE16" s="640"/>
      <c r="AF16" s="640"/>
      <c r="AG16" s="640"/>
      <c r="AH16" s="640"/>
      <c r="AI16" s="640"/>
      <c r="AJ16" s="640"/>
      <c r="AK16" s="640"/>
      <c r="AL16" s="609">
        <v>47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256685</v>
      </c>
      <c r="CS16" s="587"/>
      <c r="CT16" s="587"/>
      <c r="CU16" s="587"/>
      <c r="CV16" s="587"/>
      <c r="CW16" s="587"/>
      <c r="CX16" s="587"/>
      <c r="CY16" s="588"/>
      <c r="CZ16" s="639">
        <v>1</v>
      </c>
      <c r="DA16" s="639"/>
      <c r="DB16" s="639"/>
      <c r="DC16" s="639"/>
      <c r="DD16" s="592" t="s">
        <v>113</v>
      </c>
      <c r="DE16" s="587"/>
      <c r="DF16" s="587"/>
      <c r="DG16" s="587"/>
      <c r="DH16" s="587"/>
      <c r="DI16" s="587"/>
      <c r="DJ16" s="587"/>
      <c r="DK16" s="587"/>
      <c r="DL16" s="587"/>
      <c r="DM16" s="587"/>
      <c r="DN16" s="587"/>
      <c r="DO16" s="587"/>
      <c r="DP16" s="588"/>
      <c r="DQ16" s="592">
        <v>80919</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6881161</v>
      </c>
      <c r="S17" s="587"/>
      <c r="T17" s="587"/>
      <c r="U17" s="587"/>
      <c r="V17" s="587"/>
      <c r="W17" s="587"/>
      <c r="X17" s="587"/>
      <c r="Y17" s="588"/>
      <c r="Z17" s="639">
        <v>26.1</v>
      </c>
      <c r="AA17" s="639"/>
      <c r="AB17" s="639"/>
      <c r="AC17" s="639"/>
      <c r="AD17" s="640">
        <v>6881161</v>
      </c>
      <c r="AE17" s="640"/>
      <c r="AF17" s="640"/>
      <c r="AG17" s="640"/>
      <c r="AH17" s="640"/>
      <c r="AI17" s="640"/>
      <c r="AJ17" s="640"/>
      <c r="AK17" s="640"/>
      <c r="AL17" s="609">
        <v>47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3274911</v>
      </c>
      <c r="CS17" s="587"/>
      <c r="CT17" s="587"/>
      <c r="CU17" s="587"/>
      <c r="CV17" s="587"/>
      <c r="CW17" s="587"/>
      <c r="CX17" s="587"/>
      <c r="CY17" s="588"/>
      <c r="CZ17" s="639">
        <v>12.6</v>
      </c>
      <c r="DA17" s="639"/>
      <c r="DB17" s="639"/>
      <c r="DC17" s="639"/>
      <c r="DD17" s="592" t="s">
        <v>113</v>
      </c>
      <c r="DE17" s="587"/>
      <c r="DF17" s="587"/>
      <c r="DG17" s="587"/>
      <c r="DH17" s="587"/>
      <c r="DI17" s="587"/>
      <c r="DJ17" s="587"/>
      <c r="DK17" s="587"/>
      <c r="DL17" s="587"/>
      <c r="DM17" s="587"/>
      <c r="DN17" s="587"/>
      <c r="DO17" s="587"/>
      <c r="DP17" s="588"/>
      <c r="DQ17" s="592">
        <v>3234334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950097</v>
      </c>
      <c r="S18" s="587"/>
      <c r="T18" s="587"/>
      <c r="U18" s="587"/>
      <c r="V18" s="587"/>
      <c r="W18" s="587"/>
      <c r="X18" s="587"/>
      <c r="Y18" s="588"/>
      <c r="Z18" s="639">
        <v>3.6</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113</v>
      </c>
      <c r="S19" s="587"/>
      <c r="T19" s="587"/>
      <c r="U19" s="587"/>
      <c r="V19" s="587"/>
      <c r="W19" s="587"/>
      <c r="X19" s="587"/>
      <c r="Y19" s="588"/>
      <c r="Z19" s="639" t="s">
        <v>113</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401268</v>
      </c>
      <c r="BH19" s="587"/>
      <c r="BI19" s="587"/>
      <c r="BJ19" s="587"/>
      <c r="BK19" s="587"/>
      <c r="BL19" s="587"/>
      <c r="BM19" s="587"/>
      <c r="BN19" s="588"/>
      <c r="BO19" s="639">
        <v>5.7</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15840307</v>
      </c>
      <c r="S20" s="587"/>
      <c r="T20" s="587"/>
      <c r="U20" s="587"/>
      <c r="V20" s="587"/>
      <c r="W20" s="587"/>
      <c r="X20" s="587"/>
      <c r="Y20" s="588"/>
      <c r="Z20" s="639">
        <v>60</v>
      </c>
      <c r="AA20" s="639"/>
      <c r="AB20" s="639"/>
      <c r="AC20" s="639"/>
      <c r="AD20" s="640">
        <v>14490407</v>
      </c>
      <c r="AE20" s="640"/>
      <c r="AF20" s="640"/>
      <c r="AG20" s="640"/>
      <c r="AH20" s="640"/>
      <c r="AI20" s="640"/>
      <c r="AJ20" s="640"/>
      <c r="AK20" s="640"/>
      <c r="AL20" s="609">
        <v>98.9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401268</v>
      </c>
      <c r="BH20" s="587"/>
      <c r="BI20" s="587"/>
      <c r="BJ20" s="587"/>
      <c r="BK20" s="587"/>
      <c r="BL20" s="587"/>
      <c r="BM20" s="587"/>
      <c r="BN20" s="588"/>
      <c r="BO20" s="639">
        <v>5.7</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25889094</v>
      </c>
      <c r="CS20" s="587"/>
      <c r="CT20" s="587"/>
      <c r="CU20" s="587"/>
      <c r="CV20" s="587"/>
      <c r="CW20" s="587"/>
      <c r="CX20" s="587"/>
      <c r="CY20" s="588"/>
      <c r="CZ20" s="639">
        <v>100</v>
      </c>
      <c r="DA20" s="639"/>
      <c r="DB20" s="639"/>
      <c r="DC20" s="639"/>
      <c r="DD20" s="592">
        <v>2498009</v>
      </c>
      <c r="DE20" s="587"/>
      <c r="DF20" s="587"/>
      <c r="DG20" s="587"/>
      <c r="DH20" s="587"/>
      <c r="DI20" s="587"/>
      <c r="DJ20" s="587"/>
      <c r="DK20" s="587"/>
      <c r="DL20" s="587"/>
      <c r="DM20" s="587"/>
      <c r="DN20" s="587"/>
      <c r="DO20" s="587"/>
      <c r="DP20" s="588"/>
      <c r="DQ20" s="592">
        <v>17701610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8103</v>
      </c>
      <c r="S21" s="587"/>
      <c r="T21" s="587"/>
      <c r="U21" s="587"/>
      <c r="V21" s="587"/>
      <c r="W21" s="587"/>
      <c r="X21" s="587"/>
      <c r="Y21" s="588"/>
      <c r="Z21" s="639">
        <v>0</v>
      </c>
      <c r="AA21" s="639"/>
      <c r="AB21" s="639"/>
      <c r="AC21" s="639"/>
      <c r="AD21" s="640">
        <v>8103</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1465</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173284</v>
      </c>
      <c r="S22" s="587"/>
      <c r="T22" s="587"/>
      <c r="U22" s="587"/>
      <c r="V22" s="587"/>
      <c r="W22" s="587"/>
      <c r="X22" s="587"/>
      <c r="Y22" s="588"/>
      <c r="Z22" s="639">
        <v>0.7</v>
      </c>
      <c r="AA22" s="639"/>
      <c r="AB22" s="639"/>
      <c r="AC22" s="639"/>
      <c r="AD22" s="640">
        <v>3766</v>
      </c>
      <c r="AE22" s="640"/>
      <c r="AF22" s="640"/>
      <c r="AG22" s="640"/>
      <c r="AH22" s="640"/>
      <c r="AI22" s="640"/>
      <c r="AJ22" s="640"/>
      <c r="AK22" s="640"/>
      <c r="AL22" s="609">
        <v>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471301</v>
      </c>
      <c r="S23" s="587"/>
      <c r="T23" s="587"/>
      <c r="U23" s="587"/>
      <c r="V23" s="587"/>
      <c r="W23" s="587"/>
      <c r="X23" s="587"/>
      <c r="Y23" s="588"/>
      <c r="Z23" s="639">
        <v>1.8</v>
      </c>
      <c r="AA23" s="639"/>
      <c r="AB23" s="639"/>
      <c r="AC23" s="639"/>
      <c r="AD23" s="640">
        <v>115262</v>
      </c>
      <c r="AE23" s="640"/>
      <c r="AF23" s="640"/>
      <c r="AG23" s="640"/>
      <c r="AH23" s="640"/>
      <c r="AI23" s="640"/>
      <c r="AJ23" s="640"/>
      <c r="AK23" s="640"/>
      <c r="AL23" s="609">
        <v>0.8</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399803</v>
      </c>
      <c r="BH23" s="587"/>
      <c r="BI23" s="587"/>
      <c r="BJ23" s="587"/>
      <c r="BK23" s="587"/>
      <c r="BL23" s="587"/>
      <c r="BM23" s="587"/>
      <c r="BN23" s="588"/>
      <c r="BO23" s="639">
        <v>5.7</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120206</v>
      </c>
      <c r="S24" s="587"/>
      <c r="T24" s="587"/>
      <c r="U24" s="587"/>
      <c r="V24" s="587"/>
      <c r="W24" s="587"/>
      <c r="X24" s="587"/>
      <c r="Y24" s="588"/>
      <c r="Z24" s="639">
        <v>0.5</v>
      </c>
      <c r="AA24" s="639"/>
      <c r="AB24" s="639"/>
      <c r="AC24" s="639"/>
      <c r="AD24" s="640">
        <v>3623</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12692999</v>
      </c>
      <c r="CS24" s="637"/>
      <c r="CT24" s="637"/>
      <c r="CU24" s="637"/>
      <c r="CV24" s="637"/>
      <c r="CW24" s="637"/>
      <c r="CX24" s="637"/>
      <c r="CY24" s="684"/>
      <c r="CZ24" s="688">
        <v>49</v>
      </c>
      <c r="DA24" s="689"/>
      <c r="DB24" s="689"/>
      <c r="DC24" s="690"/>
      <c r="DD24" s="683">
        <v>8936369</v>
      </c>
      <c r="DE24" s="637"/>
      <c r="DF24" s="637"/>
      <c r="DG24" s="637"/>
      <c r="DH24" s="637"/>
      <c r="DI24" s="637"/>
      <c r="DJ24" s="637"/>
      <c r="DK24" s="684"/>
      <c r="DL24" s="683">
        <v>8813781</v>
      </c>
      <c r="DM24" s="637"/>
      <c r="DN24" s="637"/>
      <c r="DO24" s="637"/>
      <c r="DP24" s="637"/>
      <c r="DQ24" s="637"/>
      <c r="DR24" s="637"/>
      <c r="DS24" s="637"/>
      <c r="DT24" s="637"/>
      <c r="DU24" s="637"/>
      <c r="DV24" s="684"/>
      <c r="DW24" s="685">
        <v>55.7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2864416</v>
      </c>
      <c r="S25" s="587"/>
      <c r="T25" s="587"/>
      <c r="U25" s="587"/>
      <c r="V25" s="587"/>
      <c r="W25" s="587"/>
      <c r="X25" s="587"/>
      <c r="Y25" s="588"/>
      <c r="Z25" s="639">
        <v>10.8</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5212587</v>
      </c>
      <c r="CS25" s="605"/>
      <c r="CT25" s="605"/>
      <c r="CU25" s="605"/>
      <c r="CV25" s="605"/>
      <c r="CW25" s="605"/>
      <c r="CX25" s="605"/>
      <c r="CY25" s="606"/>
      <c r="CZ25" s="589">
        <v>20.100000000000001</v>
      </c>
      <c r="DA25" s="607"/>
      <c r="DB25" s="607"/>
      <c r="DC25" s="608"/>
      <c r="DD25" s="592">
        <v>4369370</v>
      </c>
      <c r="DE25" s="605"/>
      <c r="DF25" s="605"/>
      <c r="DG25" s="605"/>
      <c r="DH25" s="605"/>
      <c r="DI25" s="605"/>
      <c r="DJ25" s="605"/>
      <c r="DK25" s="606"/>
      <c r="DL25" s="592">
        <v>4246782</v>
      </c>
      <c r="DM25" s="605"/>
      <c r="DN25" s="605"/>
      <c r="DO25" s="605"/>
      <c r="DP25" s="605"/>
      <c r="DQ25" s="605"/>
      <c r="DR25" s="605"/>
      <c r="DS25" s="605"/>
      <c r="DT25" s="605"/>
      <c r="DU25" s="605"/>
      <c r="DV25" s="606"/>
      <c r="DW25" s="609">
        <v>26.8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3244152</v>
      </c>
      <c r="CS26" s="587"/>
      <c r="CT26" s="587"/>
      <c r="CU26" s="587"/>
      <c r="CV26" s="587"/>
      <c r="CW26" s="587"/>
      <c r="CX26" s="587"/>
      <c r="CY26" s="588"/>
      <c r="CZ26" s="589">
        <v>12.5</v>
      </c>
      <c r="DA26" s="607"/>
      <c r="DB26" s="607"/>
      <c r="DC26" s="608"/>
      <c r="DD26" s="592">
        <v>3092523</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1638812</v>
      </c>
      <c r="S27" s="587"/>
      <c r="T27" s="587"/>
      <c r="U27" s="587"/>
      <c r="V27" s="587"/>
      <c r="W27" s="587"/>
      <c r="X27" s="587"/>
      <c r="Y27" s="588"/>
      <c r="Z27" s="639">
        <v>6.2</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7011378</v>
      </c>
      <c r="BH27" s="587"/>
      <c r="BI27" s="587"/>
      <c r="BJ27" s="587"/>
      <c r="BK27" s="587"/>
      <c r="BL27" s="587"/>
      <c r="BM27" s="587"/>
      <c r="BN27" s="588"/>
      <c r="BO27" s="639">
        <v>100</v>
      </c>
      <c r="BP27" s="639"/>
      <c r="BQ27" s="639"/>
      <c r="BR27" s="639"/>
      <c r="BS27" s="592">
        <v>26527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4205501</v>
      </c>
      <c r="CS27" s="605"/>
      <c r="CT27" s="605"/>
      <c r="CU27" s="605"/>
      <c r="CV27" s="605"/>
      <c r="CW27" s="605"/>
      <c r="CX27" s="605"/>
      <c r="CY27" s="606"/>
      <c r="CZ27" s="589">
        <v>16.2</v>
      </c>
      <c r="DA27" s="607"/>
      <c r="DB27" s="607"/>
      <c r="DC27" s="608"/>
      <c r="DD27" s="592">
        <v>1332665</v>
      </c>
      <c r="DE27" s="605"/>
      <c r="DF27" s="605"/>
      <c r="DG27" s="605"/>
      <c r="DH27" s="605"/>
      <c r="DI27" s="605"/>
      <c r="DJ27" s="605"/>
      <c r="DK27" s="606"/>
      <c r="DL27" s="592">
        <v>1332665</v>
      </c>
      <c r="DM27" s="605"/>
      <c r="DN27" s="605"/>
      <c r="DO27" s="605"/>
      <c r="DP27" s="605"/>
      <c r="DQ27" s="605"/>
      <c r="DR27" s="605"/>
      <c r="DS27" s="605"/>
      <c r="DT27" s="605"/>
      <c r="DU27" s="605"/>
      <c r="DV27" s="606"/>
      <c r="DW27" s="609">
        <v>8.4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154776</v>
      </c>
      <c r="S28" s="587"/>
      <c r="T28" s="587"/>
      <c r="U28" s="587"/>
      <c r="V28" s="587"/>
      <c r="W28" s="587"/>
      <c r="X28" s="587"/>
      <c r="Y28" s="588"/>
      <c r="Z28" s="639">
        <v>0.6</v>
      </c>
      <c r="AA28" s="639"/>
      <c r="AB28" s="639"/>
      <c r="AC28" s="639"/>
      <c r="AD28" s="640">
        <v>14392</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3274911</v>
      </c>
      <c r="CS28" s="587"/>
      <c r="CT28" s="587"/>
      <c r="CU28" s="587"/>
      <c r="CV28" s="587"/>
      <c r="CW28" s="587"/>
      <c r="CX28" s="587"/>
      <c r="CY28" s="588"/>
      <c r="CZ28" s="589">
        <v>12.6</v>
      </c>
      <c r="DA28" s="607"/>
      <c r="DB28" s="607"/>
      <c r="DC28" s="608"/>
      <c r="DD28" s="592">
        <v>3234334</v>
      </c>
      <c r="DE28" s="587"/>
      <c r="DF28" s="587"/>
      <c r="DG28" s="587"/>
      <c r="DH28" s="587"/>
      <c r="DI28" s="587"/>
      <c r="DJ28" s="587"/>
      <c r="DK28" s="588"/>
      <c r="DL28" s="592">
        <v>3234334</v>
      </c>
      <c r="DM28" s="587"/>
      <c r="DN28" s="587"/>
      <c r="DO28" s="587"/>
      <c r="DP28" s="587"/>
      <c r="DQ28" s="587"/>
      <c r="DR28" s="587"/>
      <c r="DS28" s="587"/>
      <c r="DT28" s="587"/>
      <c r="DU28" s="587"/>
      <c r="DV28" s="588"/>
      <c r="DW28" s="609">
        <v>20.399999999999999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12565</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3274042</v>
      </c>
      <c r="CS29" s="605"/>
      <c r="CT29" s="605"/>
      <c r="CU29" s="605"/>
      <c r="CV29" s="605"/>
      <c r="CW29" s="605"/>
      <c r="CX29" s="605"/>
      <c r="CY29" s="606"/>
      <c r="CZ29" s="589">
        <v>12.6</v>
      </c>
      <c r="DA29" s="607"/>
      <c r="DB29" s="607"/>
      <c r="DC29" s="608"/>
      <c r="DD29" s="592">
        <v>3233465</v>
      </c>
      <c r="DE29" s="605"/>
      <c r="DF29" s="605"/>
      <c r="DG29" s="605"/>
      <c r="DH29" s="605"/>
      <c r="DI29" s="605"/>
      <c r="DJ29" s="605"/>
      <c r="DK29" s="606"/>
      <c r="DL29" s="592">
        <v>3233465</v>
      </c>
      <c r="DM29" s="605"/>
      <c r="DN29" s="605"/>
      <c r="DO29" s="605"/>
      <c r="DP29" s="605"/>
      <c r="DQ29" s="605"/>
      <c r="DR29" s="605"/>
      <c r="DS29" s="605"/>
      <c r="DT29" s="605"/>
      <c r="DU29" s="605"/>
      <c r="DV29" s="606"/>
      <c r="DW29" s="609">
        <v>20.399999999999999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641304</v>
      </c>
      <c r="S30" s="587"/>
      <c r="T30" s="587"/>
      <c r="U30" s="587"/>
      <c r="V30" s="587"/>
      <c r="W30" s="587"/>
      <c r="X30" s="587"/>
      <c r="Y30" s="588"/>
      <c r="Z30" s="639">
        <v>2.4</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98.4</v>
      </c>
      <c r="BH30" s="653"/>
      <c r="BI30" s="653"/>
      <c r="BJ30" s="653"/>
      <c r="BK30" s="653"/>
      <c r="BL30" s="653"/>
      <c r="BM30" s="654">
        <v>93.2</v>
      </c>
      <c r="BN30" s="653"/>
      <c r="BO30" s="653"/>
      <c r="BP30" s="653"/>
      <c r="BQ30" s="655"/>
      <c r="BR30" s="652">
        <v>98.3</v>
      </c>
      <c r="BS30" s="653"/>
      <c r="BT30" s="653"/>
      <c r="BU30" s="653"/>
      <c r="BV30" s="653"/>
      <c r="BW30" s="653"/>
      <c r="BX30" s="654">
        <v>92.8</v>
      </c>
      <c r="BY30" s="653"/>
      <c r="BZ30" s="653"/>
      <c r="CA30" s="653"/>
      <c r="CB30" s="655"/>
      <c r="CD30" s="658"/>
      <c r="CE30" s="659"/>
      <c r="CF30" s="623" t="s">
        <v>292</v>
      </c>
      <c r="CG30" s="620"/>
      <c r="CH30" s="620"/>
      <c r="CI30" s="620"/>
      <c r="CJ30" s="620"/>
      <c r="CK30" s="620"/>
      <c r="CL30" s="620"/>
      <c r="CM30" s="620"/>
      <c r="CN30" s="620"/>
      <c r="CO30" s="620"/>
      <c r="CP30" s="620"/>
      <c r="CQ30" s="621"/>
      <c r="CR30" s="586">
        <v>2801370</v>
      </c>
      <c r="CS30" s="587"/>
      <c r="CT30" s="587"/>
      <c r="CU30" s="587"/>
      <c r="CV30" s="587"/>
      <c r="CW30" s="587"/>
      <c r="CX30" s="587"/>
      <c r="CY30" s="588"/>
      <c r="CZ30" s="589">
        <v>10.8</v>
      </c>
      <c r="DA30" s="607"/>
      <c r="DB30" s="607"/>
      <c r="DC30" s="608"/>
      <c r="DD30" s="592">
        <v>2764233</v>
      </c>
      <c r="DE30" s="587"/>
      <c r="DF30" s="587"/>
      <c r="DG30" s="587"/>
      <c r="DH30" s="587"/>
      <c r="DI30" s="587"/>
      <c r="DJ30" s="587"/>
      <c r="DK30" s="588"/>
      <c r="DL30" s="592">
        <v>2764233</v>
      </c>
      <c r="DM30" s="587"/>
      <c r="DN30" s="587"/>
      <c r="DO30" s="587"/>
      <c r="DP30" s="587"/>
      <c r="DQ30" s="587"/>
      <c r="DR30" s="587"/>
      <c r="DS30" s="587"/>
      <c r="DT30" s="587"/>
      <c r="DU30" s="587"/>
      <c r="DV30" s="588"/>
      <c r="DW30" s="609">
        <v>17.5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290710</v>
      </c>
      <c r="S31" s="587"/>
      <c r="T31" s="587"/>
      <c r="U31" s="587"/>
      <c r="V31" s="587"/>
      <c r="W31" s="587"/>
      <c r="X31" s="587"/>
      <c r="Y31" s="588"/>
      <c r="Z31" s="639">
        <v>1.1000000000000001</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98.7</v>
      </c>
      <c r="BH31" s="605"/>
      <c r="BI31" s="605"/>
      <c r="BJ31" s="605"/>
      <c r="BK31" s="605"/>
      <c r="BL31" s="605"/>
      <c r="BM31" s="641">
        <v>96</v>
      </c>
      <c r="BN31" s="651"/>
      <c r="BO31" s="651"/>
      <c r="BP31" s="651"/>
      <c r="BQ31" s="615"/>
      <c r="BR31" s="650">
        <v>98.7</v>
      </c>
      <c r="BS31" s="605"/>
      <c r="BT31" s="605"/>
      <c r="BU31" s="605"/>
      <c r="BV31" s="605"/>
      <c r="BW31" s="605"/>
      <c r="BX31" s="641">
        <v>95.7</v>
      </c>
      <c r="BY31" s="651"/>
      <c r="BZ31" s="651"/>
      <c r="CA31" s="651"/>
      <c r="CB31" s="615"/>
      <c r="CD31" s="658"/>
      <c r="CE31" s="659"/>
      <c r="CF31" s="623" t="s">
        <v>296</v>
      </c>
      <c r="CG31" s="620"/>
      <c r="CH31" s="620"/>
      <c r="CI31" s="620"/>
      <c r="CJ31" s="620"/>
      <c r="CK31" s="620"/>
      <c r="CL31" s="620"/>
      <c r="CM31" s="620"/>
      <c r="CN31" s="620"/>
      <c r="CO31" s="620"/>
      <c r="CP31" s="620"/>
      <c r="CQ31" s="621"/>
      <c r="CR31" s="586">
        <v>472672</v>
      </c>
      <c r="CS31" s="605"/>
      <c r="CT31" s="605"/>
      <c r="CU31" s="605"/>
      <c r="CV31" s="605"/>
      <c r="CW31" s="605"/>
      <c r="CX31" s="605"/>
      <c r="CY31" s="606"/>
      <c r="CZ31" s="589">
        <v>1.8</v>
      </c>
      <c r="DA31" s="607"/>
      <c r="DB31" s="607"/>
      <c r="DC31" s="608"/>
      <c r="DD31" s="592">
        <v>469232</v>
      </c>
      <c r="DE31" s="605"/>
      <c r="DF31" s="605"/>
      <c r="DG31" s="605"/>
      <c r="DH31" s="605"/>
      <c r="DI31" s="605"/>
      <c r="DJ31" s="605"/>
      <c r="DK31" s="606"/>
      <c r="DL31" s="592">
        <v>469232</v>
      </c>
      <c r="DM31" s="605"/>
      <c r="DN31" s="605"/>
      <c r="DO31" s="605"/>
      <c r="DP31" s="605"/>
      <c r="DQ31" s="605"/>
      <c r="DR31" s="605"/>
      <c r="DS31" s="605"/>
      <c r="DT31" s="605"/>
      <c r="DU31" s="605"/>
      <c r="DV31" s="606"/>
      <c r="DW31" s="609">
        <v>3</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937439</v>
      </c>
      <c r="S32" s="587"/>
      <c r="T32" s="587"/>
      <c r="U32" s="587"/>
      <c r="V32" s="587"/>
      <c r="W32" s="587"/>
      <c r="X32" s="587"/>
      <c r="Y32" s="588"/>
      <c r="Z32" s="639">
        <v>3.5</v>
      </c>
      <c r="AA32" s="639"/>
      <c r="AB32" s="639"/>
      <c r="AC32" s="639"/>
      <c r="AD32" s="640">
        <v>16315</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97.9</v>
      </c>
      <c r="BH32" s="571"/>
      <c r="BI32" s="571"/>
      <c r="BJ32" s="571"/>
      <c r="BK32" s="571"/>
      <c r="BL32" s="571"/>
      <c r="BM32" s="634">
        <v>89.9</v>
      </c>
      <c r="BN32" s="571"/>
      <c r="BO32" s="571"/>
      <c r="BP32" s="571"/>
      <c r="BQ32" s="628"/>
      <c r="BR32" s="649">
        <v>97.8</v>
      </c>
      <c r="BS32" s="571"/>
      <c r="BT32" s="571"/>
      <c r="BU32" s="571"/>
      <c r="BV32" s="571"/>
      <c r="BW32" s="571"/>
      <c r="BX32" s="634">
        <v>89.4</v>
      </c>
      <c r="BY32" s="571"/>
      <c r="BZ32" s="571"/>
      <c r="CA32" s="571"/>
      <c r="CB32" s="628"/>
      <c r="CD32" s="660"/>
      <c r="CE32" s="661"/>
      <c r="CF32" s="623" t="s">
        <v>299</v>
      </c>
      <c r="CG32" s="620"/>
      <c r="CH32" s="620"/>
      <c r="CI32" s="620"/>
      <c r="CJ32" s="620"/>
      <c r="CK32" s="620"/>
      <c r="CL32" s="620"/>
      <c r="CM32" s="620"/>
      <c r="CN32" s="620"/>
      <c r="CO32" s="620"/>
      <c r="CP32" s="620"/>
      <c r="CQ32" s="621"/>
      <c r="CR32" s="586">
        <v>869</v>
      </c>
      <c r="CS32" s="587"/>
      <c r="CT32" s="587"/>
      <c r="CU32" s="587"/>
      <c r="CV32" s="587"/>
      <c r="CW32" s="587"/>
      <c r="CX32" s="587"/>
      <c r="CY32" s="588"/>
      <c r="CZ32" s="589">
        <v>0</v>
      </c>
      <c r="DA32" s="607"/>
      <c r="DB32" s="607"/>
      <c r="DC32" s="608"/>
      <c r="DD32" s="592">
        <v>869</v>
      </c>
      <c r="DE32" s="587"/>
      <c r="DF32" s="587"/>
      <c r="DG32" s="587"/>
      <c r="DH32" s="587"/>
      <c r="DI32" s="587"/>
      <c r="DJ32" s="587"/>
      <c r="DK32" s="588"/>
      <c r="DL32" s="592">
        <v>869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3260802</v>
      </c>
      <c r="S33" s="587"/>
      <c r="T33" s="587"/>
      <c r="U33" s="587"/>
      <c r="V33" s="587"/>
      <c r="W33" s="587"/>
      <c r="X33" s="587"/>
      <c r="Y33" s="588"/>
      <c r="Z33" s="639">
        <v>12.3</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10441401</v>
      </c>
      <c r="CS33" s="605"/>
      <c r="CT33" s="605"/>
      <c r="CU33" s="605"/>
      <c r="CV33" s="605"/>
      <c r="CW33" s="605"/>
      <c r="CX33" s="605"/>
      <c r="CY33" s="606"/>
      <c r="CZ33" s="589">
        <v>40.299999999999997</v>
      </c>
      <c r="DA33" s="607"/>
      <c r="DB33" s="607"/>
      <c r="DC33" s="608"/>
      <c r="DD33" s="592">
        <v>8224272</v>
      </c>
      <c r="DE33" s="605"/>
      <c r="DF33" s="605"/>
      <c r="DG33" s="605"/>
      <c r="DH33" s="605"/>
      <c r="DI33" s="605"/>
      <c r="DJ33" s="605"/>
      <c r="DK33" s="606"/>
      <c r="DL33" s="592">
        <v>6483092</v>
      </c>
      <c r="DM33" s="605"/>
      <c r="DN33" s="605"/>
      <c r="DO33" s="605"/>
      <c r="DP33" s="605"/>
      <c r="DQ33" s="605"/>
      <c r="DR33" s="605"/>
      <c r="DS33" s="605"/>
      <c r="DT33" s="605"/>
      <c r="DU33" s="605"/>
      <c r="DV33" s="606"/>
      <c r="DW33" s="609">
        <v>40.9</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3819530</v>
      </c>
      <c r="CS34" s="587"/>
      <c r="CT34" s="587"/>
      <c r="CU34" s="587"/>
      <c r="CV34" s="587"/>
      <c r="CW34" s="587"/>
      <c r="CX34" s="587"/>
      <c r="CY34" s="588"/>
      <c r="CZ34" s="589">
        <v>14.8</v>
      </c>
      <c r="DA34" s="607"/>
      <c r="DB34" s="607"/>
      <c r="DC34" s="608"/>
      <c r="DD34" s="592">
        <v>2695614</v>
      </c>
      <c r="DE34" s="587"/>
      <c r="DF34" s="587"/>
      <c r="DG34" s="587"/>
      <c r="DH34" s="587"/>
      <c r="DI34" s="587"/>
      <c r="DJ34" s="587"/>
      <c r="DK34" s="588"/>
      <c r="DL34" s="592">
        <v>2148570</v>
      </c>
      <c r="DM34" s="587"/>
      <c r="DN34" s="587"/>
      <c r="DO34" s="587"/>
      <c r="DP34" s="587"/>
      <c r="DQ34" s="587"/>
      <c r="DR34" s="587"/>
      <c r="DS34" s="587"/>
      <c r="DT34" s="587"/>
      <c r="DU34" s="587"/>
      <c r="DV34" s="588"/>
      <c r="DW34" s="609">
        <v>13.6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1181702</v>
      </c>
      <c r="S35" s="587"/>
      <c r="T35" s="587"/>
      <c r="U35" s="587"/>
      <c r="V35" s="587"/>
      <c r="W35" s="587"/>
      <c r="X35" s="587"/>
      <c r="Y35" s="588"/>
      <c r="Z35" s="639">
        <v>4.5</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4129081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252631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182122</v>
      </c>
      <c r="CS35" s="605"/>
      <c r="CT35" s="605"/>
      <c r="CU35" s="605"/>
      <c r="CV35" s="605"/>
      <c r="CW35" s="605"/>
      <c r="CX35" s="605"/>
      <c r="CY35" s="606"/>
      <c r="CZ35" s="589">
        <v>0.7</v>
      </c>
      <c r="DA35" s="607"/>
      <c r="DB35" s="607"/>
      <c r="DC35" s="608"/>
      <c r="DD35" s="592">
        <v>157959</v>
      </c>
      <c r="DE35" s="605"/>
      <c r="DF35" s="605"/>
      <c r="DG35" s="605"/>
      <c r="DH35" s="605"/>
      <c r="DI35" s="605"/>
      <c r="DJ35" s="605"/>
      <c r="DK35" s="606"/>
      <c r="DL35" s="592">
        <v>157959</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26414025</v>
      </c>
      <c r="S36" s="627"/>
      <c r="T36" s="627"/>
      <c r="U36" s="627"/>
      <c r="V36" s="627"/>
      <c r="W36" s="627"/>
      <c r="X36" s="627"/>
      <c r="Y36" s="630"/>
      <c r="Z36" s="631">
        <v>100</v>
      </c>
      <c r="AA36" s="631"/>
      <c r="AB36" s="631"/>
      <c r="AC36" s="631"/>
      <c r="AD36" s="632">
        <v>14651868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993446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153120</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2850049</v>
      </c>
      <c r="CS36" s="587"/>
      <c r="CT36" s="587"/>
      <c r="CU36" s="587"/>
      <c r="CV36" s="587"/>
      <c r="CW36" s="587"/>
      <c r="CX36" s="587"/>
      <c r="CY36" s="588"/>
      <c r="CZ36" s="589">
        <v>11</v>
      </c>
      <c r="DA36" s="607"/>
      <c r="DB36" s="607"/>
      <c r="DC36" s="608"/>
      <c r="DD36" s="592">
        <v>2358928</v>
      </c>
      <c r="DE36" s="587"/>
      <c r="DF36" s="587"/>
      <c r="DG36" s="587"/>
      <c r="DH36" s="587"/>
      <c r="DI36" s="587"/>
      <c r="DJ36" s="587"/>
      <c r="DK36" s="588"/>
      <c r="DL36" s="592">
        <v>1990222</v>
      </c>
      <c r="DM36" s="587"/>
      <c r="DN36" s="587"/>
      <c r="DO36" s="587"/>
      <c r="DP36" s="587"/>
      <c r="DQ36" s="587"/>
      <c r="DR36" s="587"/>
      <c r="DS36" s="587"/>
      <c r="DT36" s="587"/>
      <c r="DU36" s="587"/>
      <c r="DV36" s="588"/>
      <c r="DW36" s="609">
        <v>12.6</v>
      </c>
      <c r="DX36" s="610"/>
      <c r="DY36" s="610"/>
      <c r="DZ36" s="610"/>
      <c r="EA36" s="610"/>
      <c r="EB36" s="610"/>
      <c r="EC36" s="611"/>
    </row>
    <row r="37" spans="2:133" ht="11.25" customHeight="1">
      <c r="AQ37" s="612" t="s">
        <v>314</v>
      </c>
      <c r="AR37" s="613"/>
      <c r="AS37" s="613"/>
      <c r="AT37" s="613"/>
      <c r="AU37" s="613"/>
      <c r="AV37" s="613"/>
      <c r="AW37" s="613"/>
      <c r="AX37" s="613"/>
      <c r="AY37" s="614"/>
      <c r="AZ37" s="586">
        <v>731675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10190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1126795</v>
      </c>
      <c r="CS37" s="605"/>
      <c r="CT37" s="605"/>
      <c r="CU37" s="605"/>
      <c r="CV37" s="605"/>
      <c r="CW37" s="605"/>
      <c r="CX37" s="605"/>
      <c r="CY37" s="606"/>
      <c r="CZ37" s="589">
        <v>4.4000000000000004</v>
      </c>
      <c r="DA37" s="607"/>
      <c r="DB37" s="607"/>
      <c r="DC37" s="608"/>
      <c r="DD37" s="592">
        <v>1000833</v>
      </c>
      <c r="DE37" s="605"/>
      <c r="DF37" s="605"/>
      <c r="DG37" s="605"/>
      <c r="DH37" s="605"/>
      <c r="DI37" s="605"/>
      <c r="DJ37" s="605"/>
      <c r="DK37" s="606"/>
      <c r="DL37" s="592">
        <v>999621</v>
      </c>
      <c r="DM37" s="605"/>
      <c r="DN37" s="605"/>
      <c r="DO37" s="605"/>
      <c r="DP37" s="605"/>
      <c r="DQ37" s="605"/>
      <c r="DR37" s="605"/>
      <c r="DS37" s="605"/>
      <c r="DT37" s="605"/>
      <c r="DU37" s="605"/>
      <c r="DV37" s="606"/>
      <c r="DW37" s="609">
        <v>6.3</v>
      </c>
      <c r="DX37" s="610"/>
      <c r="DY37" s="610"/>
      <c r="DZ37" s="610"/>
      <c r="EA37" s="610"/>
      <c r="EB37" s="610"/>
      <c r="EC37" s="611"/>
    </row>
    <row r="38" spans="2:133" ht="11.25" customHeight="1">
      <c r="AQ38" s="612" t="s">
        <v>317</v>
      </c>
      <c r="AR38" s="613"/>
      <c r="AS38" s="613"/>
      <c r="AT38" s="613"/>
      <c r="AU38" s="613"/>
      <c r="AV38" s="613"/>
      <c r="AW38" s="613"/>
      <c r="AX38" s="613"/>
      <c r="AY38" s="614"/>
      <c r="AZ38" s="586">
        <v>145185</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17981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3252221</v>
      </c>
      <c r="CS38" s="587"/>
      <c r="CT38" s="587"/>
      <c r="CU38" s="587"/>
      <c r="CV38" s="587"/>
      <c r="CW38" s="587"/>
      <c r="CX38" s="587"/>
      <c r="CY38" s="588"/>
      <c r="CZ38" s="589">
        <v>12.6</v>
      </c>
      <c r="DA38" s="607"/>
      <c r="DB38" s="607"/>
      <c r="DC38" s="608"/>
      <c r="DD38" s="592">
        <v>2933507</v>
      </c>
      <c r="DE38" s="587"/>
      <c r="DF38" s="587"/>
      <c r="DG38" s="587"/>
      <c r="DH38" s="587"/>
      <c r="DI38" s="587"/>
      <c r="DJ38" s="587"/>
      <c r="DK38" s="588"/>
      <c r="DL38" s="592">
        <v>2182495</v>
      </c>
      <c r="DM38" s="587"/>
      <c r="DN38" s="587"/>
      <c r="DO38" s="587"/>
      <c r="DP38" s="587"/>
      <c r="DQ38" s="587"/>
      <c r="DR38" s="587"/>
      <c r="DS38" s="587"/>
      <c r="DT38" s="587"/>
      <c r="DU38" s="587"/>
      <c r="DV38" s="588"/>
      <c r="DW38" s="609">
        <v>13.8</v>
      </c>
      <c r="DX38" s="610"/>
      <c r="DY38" s="610"/>
      <c r="DZ38" s="610"/>
      <c r="EA38" s="610"/>
      <c r="EB38" s="610"/>
      <c r="EC38" s="611"/>
    </row>
    <row r="39" spans="2:133" ht="11.25" customHeight="1">
      <c r="AQ39" s="612" t="s">
        <v>320</v>
      </c>
      <c r="AR39" s="613"/>
      <c r="AS39" s="613"/>
      <c r="AT39" s="613"/>
      <c r="AU39" s="613"/>
      <c r="AV39" s="613"/>
      <c r="AW39" s="613"/>
      <c r="AX39" s="613"/>
      <c r="AY39" s="614"/>
      <c r="AZ39" s="586">
        <v>10010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89</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193391</v>
      </c>
      <c r="CS39" s="605"/>
      <c r="CT39" s="605"/>
      <c r="CU39" s="605"/>
      <c r="CV39" s="605"/>
      <c r="CW39" s="605"/>
      <c r="CX39" s="605"/>
      <c r="CY39" s="606"/>
      <c r="CZ39" s="589">
        <v>0.7</v>
      </c>
      <c r="DA39" s="607"/>
      <c r="DB39" s="607"/>
      <c r="DC39" s="608"/>
      <c r="DD39" s="592">
        <v>70795</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449889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144088</v>
      </c>
      <c r="CS40" s="587"/>
      <c r="CT40" s="587"/>
      <c r="CU40" s="587"/>
      <c r="CV40" s="587"/>
      <c r="CW40" s="587"/>
      <c r="CX40" s="587"/>
      <c r="CY40" s="588"/>
      <c r="CZ40" s="589">
        <v>0.6</v>
      </c>
      <c r="DA40" s="607"/>
      <c r="DB40" s="607"/>
      <c r="DC40" s="608"/>
      <c r="DD40" s="592">
        <v>7469</v>
      </c>
      <c r="DE40" s="587"/>
      <c r="DF40" s="587"/>
      <c r="DG40" s="587"/>
      <c r="DH40" s="587"/>
      <c r="DI40" s="587"/>
      <c r="DJ40" s="587"/>
      <c r="DK40" s="588"/>
      <c r="DL40" s="592">
        <v>3846</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1798876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2754694</v>
      </c>
      <c r="CS42" s="587"/>
      <c r="CT42" s="587"/>
      <c r="CU42" s="587"/>
      <c r="CV42" s="587"/>
      <c r="CW42" s="587"/>
      <c r="CX42" s="587"/>
      <c r="CY42" s="588"/>
      <c r="CZ42" s="589">
        <v>10.6</v>
      </c>
      <c r="DA42" s="590"/>
      <c r="DB42" s="590"/>
      <c r="DC42" s="591"/>
      <c r="DD42" s="592">
        <v>540969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43650</v>
      </c>
      <c r="CS43" s="605"/>
      <c r="CT43" s="605"/>
      <c r="CU43" s="605"/>
      <c r="CV43" s="605"/>
      <c r="CW43" s="605"/>
      <c r="CX43" s="605"/>
      <c r="CY43" s="606"/>
      <c r="CZ43" s="589">
        <v>0.2</v>
      </c>
      <c r="DA43" s="607"/>
      <c r="DB43" s="607"/>
      <c r="DC43" s="608"/>
      <c r="DD43" s="592">
        <v>43650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2498009</v>
      </c>
      <c r="CS44" s="587"/>
      <c r="CT44" s="587"/>
      <c r="CU44" s="587"/>
      <c r="CV44" s="587"/>
      <c r="CW44" s="587"/>
      <c r="CX44" s="587"/>
      <c r="CY44" s="588"/>
      <c r="CZ44" s="589">
        <v>9.6</v>
      </c>
      <c r="DA44" s="590"/>
      <c r="DB44" s="590"/>
      <c r="DC44" s="591"/>
      <c r="DD44" s="592">
        <v>460050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775661</v>
      </c>
      <c r="CS45" s="605"/>
      <c r="CT45" s="605"/>
      <c r="CU45" s="605"/>
      <c r="CV45" s="605"/>
      <c r="CW45" s="605"/>
      <c r="CX45" s="605"/>
      <c r="CY45" s="606"/>
      <c r="CZ45" s="589">
        <v>3</v>
      </c>
      <c r="DA45" s="607"/>
      <c r="DB45" s="607"/>
      <c r="DC45" s="608"/>
      <c r="DD45" s="592">
        <v>9735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1617071</v>
      </c>
      <c r="CS46" s="587"/>
      <c r="CT46" s="587"/>
      <c r="CU46" s="587"/>
      <c r="CV46" s="587"/>
      <c r="CW46" s="587"/>
      <c r="CX46" s="587"/>
      <c r="CY46" s="588"/>
      <c r="CZ46" s="589">
        <v>6.2</v>
      </c>
      <c r="DA46" s="590"/>
      <c r="DB46" s="590"/>
      <c r="DC46" s="591"/>
      <c r="DD46" s="592">
        <v>446162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256685</v>
      </c>
      <c r="CS47" s="605"/>
      <c r="CT47" s="605"/>
      <c r="CU47" s="605"/>
      <c r="CV47" s="605"/>
      <c r="CW47" s="605"/>
      <c r="CX47" s="605"/>
      <c r="CY47" s="606"/>
      <c r="CZ47" s="589">
        <v>1</v>
      </c>
      <c r="DA47" s="607"/>
      <c r="DB47" s="607"/>
      <c r="DC47" s="608"/>
      <c r="DD47" s="592">
        <v>80919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25889094</v>
      </c>
      <c r="CS49" s="571"/>
      <c r="CT49" s="571"/>
      <c r="CU49" s="571"/>
      <c r="CV49" s="571"/>
      <c r="CW49" s="571"/>
      <c r="CX49" s="571"/>
      <c r="CY49" s="572"/>
      <c r="CZ49" s="573">
        <v>100</v>
      </c>
      <c r="DA49" s="574"/>
      <c r="DB49" s="574"/>
      <c r="DC49" s="575"/>
      <c r="DD49" s="576">
        <v>17701610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B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26016</v>
      </c>
      <c r="R7" s="1099"/>
      <c r="S7" s="1099"/>
      <c r="T7" s="1099"/>
      <c r="U7" s="1099"/>
      <c r="V7" s="1099">
        <v>25688</v>
      </c>
      <c r="W7" s="1099"/>
      <c r="X7" s="1099"/>
      <c r="Y7" s="1099"/>
      <c r="Z7" s="1099"/>
      <c r="AA7" s="1099">
        <v>328</v>
      </c>
      <c r="AB7" s="1099"/>
      <c r="AC7" s="1099"/>
      <c r="AD7" s="1099"/>
      <c r="AE7" s="1100"/>
      <c r="AF7" s="1101">
        <v>263</v>
      </c>
      <c r="AG7" s="1102"/>
      <c r="AH7" s="1102"/>
      <c r="AI7" s="1102"/>
      <c r="AJ7" s="1103"/>
      <c r="AK7" s="1085">
        <v>623</v>
      </c>
      <c r="AL7" s="1086"/>
      <c r="AM7" s="1086"/>
      <c r="AN7" s="1086"/>
      <c r="AO7" s="1086"/>
      <c r="AP7" s="1086">
        <v>35876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555</v>
      </c>
      <c r="BT7" s="1090"/>
      <c r="BU7" s="1090"/>
      <c r="BV7" s="1090"/>
      <c r="BW7" s="1090"/>
      <c r="BX7" s="1090"/>
      <c r="BY7" s="1090"/>
      <c r="BZ7" s="1090"/>
      <c r="CA7" s="1090"/>
      <c r="CB7" s="1090"/>
      <c r="CC7" s="1090"/>
      <c r="CD7" s="1090"/>
      <c r="CE7" s="1090"/>
      <c r="CF7" s="1090"/>
      <c r="CG7" s="1091"/>
      <c r="CH7" s="1082">
        <v>2</v>
      </c>
      <c r="CI7" s="1083"/>
      <c r="CJ7" s="1083"/>
      <c r="CK7" s="1083"/>
      <c r="CL7" s="1084"/>
      <c r="CM7" s="1082">
        <v>166</v>
      </c>
      <c r="CN7" s="1083"/>
      <c r="CO7" s="1083"/>
      <c r="CP7" s="1083"/>
      <c r="CQ7" s="1084"/>
      <c r="CR7" s="1082">
        <v>100</v>
      </c>
      <c r="CS7" s="1083"/>
      <c r="CT7" s="1083"/>
      <c r="CU7" s="1083"/>
      <c r="CV7" s="1084"/>
      <c r="CW7" s="1082" t="s">
        <v>553</v>
      </c>
      <c r="CX7" s="1083"/>
      <c r="CY7" s="1083"/>
      <c r="CZ7" s="1083"/>
      <c r="DA7" s="1084"/>
      <c r="DB7" s="1082" t="s">
        <v>553</v>
      </c>
      <c r="DC7" s="1083"/>
      <c r="DD7" s="1083"/>
      <c r="DE7" s="1083"/>
      <c r="DF7" s="1084"/>
      <c r="DG7" s="1082" t="s">
        <v>553</v>
      </c>
      <c r="DH7" s="1083"/>
      <c r="DI7" s="1083"/>
      <c r="DJ7" s="1083"/>
      <c r="DK7" s="1084"/>
      <c r="DL7" s="1082" t="s">
        <v>553</v>
      </c>
      <c r="DM7" s="1083"/>
      <c r="DN7" s="1083"/>
      <c r="DO7" s="1083"/>
      <c r="DP7" s="1084"/>
      <c r="DQ7" s="1082" t="s">
        <v>553</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10</v>
      </c>
      <c r="R8" s="1038"/>
      <c r="S8" s="1038"/>
      <c r="T8" s="1038"/>
      <c r="U8" s="1038"/>
      <c r="V8" s="1038">
        <v>10</v>
      </c>
      <c r="W8" s="1038"/>
      <c r="X8" s="1038"/>
      <c r="Y8" s="1038"/>
      <c r="Z8" s="1038"/>
      <c r="AA8" s="1038">
        <v>0</v>
      </c>
      <c r="AB8" s="1038"/>
      <c r="AC8" s="1038"/>
      <c r="AD8" s="1038"/>
      <c r="AE8" s="1039"/>
      <c r="AF8" s="1013">
        <v>0</v>
      </c>
      <c r="AG8" s="1014"/>
      <c r="AH8" s="1014"/>
      <c r="AI8" s="1014"/>
      <c r="AJ8" s="1015"/>
      <c r="AK8" s="1080">
        <v>10</v>
      </c>
      <c r="AL8" s="1081"/>
      <c r="AM8" s="1081"/>
      <c r="AN8" s="1081"/>
      <c r="AO8" s="1081"/>
      <c r="AP8" s="1081" t="s">
        <v>541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68</v>
      </c>
      <c r="R9" s="1038"/>
      <c r="S9" s="1038"/>
      <c r="T9" s="1038"/>
      <c r="U9" s="1038"/>
      <c r="V9" s="1038">
        <v>49</v>
      </c>
      <c r="W9" s="1038"/>
      <c r="X9" s="1038"/>
      <c r="Y9" s="1038"/>
      <c r="Z9" s="1038"/>
      <c r="AA9" s="1038">
        <v>19</v>
      </c>
      <c r="AB9" s="1038"/>
      <c r="AC9" s="1038"/>
      <c r="AD9" s="1038"/>
      <c r="AE9" s="1039"/>
      <c r="AF9" s="1013">
        <v>19</v>
      </c>
      <c r="AG9" s="1014"/>
      <c r="AH9" s="1014"/>
      <c r="AI9" s="1014"/>
      <c r="AJ9" s="1015"/>
      <c r="AK9" s="1080" t="s">
        <v>542</v>
      </c>
      <c r="AL9" s="1081"/>
      <c r="AM9" s="1081"/>
      <c r="AN9" s="1081"/>
      <c r="AO9" s="1081"/>
      <c r="AP9" s="1081">
        <v>70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t="s">
        <v>368</v>
      </c>
      <c r="C10" s="1032"/>
      <c r="D10" s="1032"/>
      <c r="E10" s="1032"/>
      <c r="F10" s="1032"/>
      <c r="G10" s="1032"/>
      <c r="H10" s="1032"/>
      <c r="I10" s="1032"/>
      <c r="J10" s="1032"/>
      <c r="K10" s="1032"/>
      <c r="L10" s="1032"/>
      <c r="M10" s="1032"/>
      <c r="N10" s="1032"/>
      <c r="O10" s="1032"/>
      <c r="P10" s="1033"/>
      <c r="Q10" s="1037">
        <v>27</v>
      </c>
      <c r="R10" s="1038"/>
      <c r="S10" s="1038"/>
      <c r="T10" s="1038"/>
      <c r="U10" s="1038"/>
      <c r="V10" s="1038">
        <v>19</v>
      </c>
      <c r="W10" s="1038"/>
      <c r="X10" s="1038"/>
      <c r="Y10" s="1038"/>
      <c r="Z10" s="1038"/>
      <c r="AA10" s="1038">
        <v>8</v>
      </c>
      <c r="AB10" s="1038"/>
      <c r="AC10" s="1038"/>
      <c r="AD10" s="1038"/>
      <c r="AE10" s="1039"/>
      <c r="AF10" s="1013">
        <v>8</v>
      </c>
      <c r="AG10" s="1014"/>
      <c r="AH10" s="1014"/>
      <c r="AI10" s="1014"/>
      <c r="AJ10" s="1015"/>
      <c r="AK10" s="1080">
        <v>2</v>
      </c>
      <c r="AL10" s="1081"/>
      <c r="AM10" s="1081"/>
      <c r="AN10" s="1081"/>
      <c r="AO10" s="1081"/>
      <c r="AP10" s="1081" t="s">
        <v>542</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t="s">
        <v>369</v>
      </c>
      <c r="C11" s="1032"/>
      <c r="D11" s="1032"/>
      <c r="E11" s="1032"/>
      <c r="F11" s="1032"/>
      <c r="G11" s="1032"/>
      <c r="H11" s="1032"/>
      <c r="I11" s="1032"/>
      <c r="J11" s="1032"/>
      <c r="K11" s="1032"/>
      <c r="L11" s="1032"/>
      <c r="M11" s="1032"/>
      <c r="N11" s="1032"/>
      <c r="O11" s="1032"/>
      <c r="P11" s="1033"/>
      <c r="Q11" s="1037">
        <v>739</v>
      </c>
      <c r="R11" s="1038"/>
      <c r="S11" s="1038"/>
      <c r="T11" s="1038"/>
      <c r="U11" s="1038"/>
      <c r="V11" s="1038">
        <v>570</v>
      </c>
      <c r="W11" s="1038"/>
      <c r="X11" s="1038"/>
      <c r="Y11" s="1038"/>
      <c r="Z11" s="1038"/>
      <c r="AA11" s="1038">
        <v>169</v>
      </c>
      <c r="AB11" s="1038"/>
      <c r="AC11" s="1038"/>
      <c r="AD11" s="1038"/>
      <c r="AE11" s="1039"/>
      <c r="AF11" s="1013">
        <v>25</v>
      </c>
      <c r="AG11" s="1014"/>
      <c r="AH11" s="1014"/>
      <c r="AI11" s="1014"/>
      <c r="AJ11" s="1015"/>
      <c r="AK11" s="1080">
        <v>450</v>
      </c>
      <c r="AL11" s="1081"/>
      <c r="AM11" s="1081"/>
      <c r="AN11" s="1081"/>
      <c r="AO11" s="1081"/>
      <c r="AP11" s="1081">
        <v>944</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370</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371</v>
      </c>
      <c r="B23" s="938" t="s">
        <v>372</v>
      </c>
      <c r="C23" s="939"/>
      <c r="D23" s="939"/>
      <c r="E23" s="939"/>
      <c r="F23" s="939"/>
      <c r="G23" s="939"/>
      <c r="H23" s="939"/>
      <c r="I23" s="939"/>
      <c r="J23" s="939"/>
      <c r="K23" s="939"/>
      <c r="L23" s="939"/>
      <c r="M23" s="939"/>
      <c r="N23" s="939"/>
      <c r="O23" s="939"/>
      <c r="P23" s="940"/>
      <c r="Q23" s="1062">
        <f>Q7+Q8+Q9+Q10+Q11</f>
        <v>26860</v>
      </c>
      <c r="R23" s="1063"/>
      <c r="S23" s="1063"/>
      <c r="T23" s="1063"/>
      <c r="U23" s="1063"/>
      <c r="V23" s="1063">
        <f>V7+V8+V9+V10+V11</f>
        <v>26336</v>
      </c>
      <c r="W23" s="1063"/>
      <c r="X23" s="1063"/>
      <c r="Y23" s="1063"/>
      <c r="Z23" s="1063"/>
      <c r="AA23" s="1063">
        <f>AA7+AA8+AA9+AA10+AA11</f>
        <v>524</v>
      </c>
      <c r="AB23" s="1063"/>
      <c r="AC23" s="1063"/>
      <c r="AD23" s="1063"/>
      <c r="AE23" s="1064"/>
      <c r="AF23" s="1065">
        <v>315</v>
      </c>
      <c r="AG23" s="1063"/>
      <c r="AH23" s="1063"/>
      <c r="AI23" s="1063"/>
      <c r="AJ23" s="1066"/>
      <c r="AK23" s="1067"/>
      <c r="AL23" s="1068"/>
      <c r="AM23" s="1068"/>
      <c r="AN23" s="1068"/>
      <c r="AO23" s="1068"/>
      <c r="AP23" s="1063">
        <f>AP7+AP9+AP11</f>
        <v>36890</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383</v>
      </c>
      <c r="C28" s="1045"/>
      <c r="D28" s="1045"/>
      <c r="E28" s="1045"/>
      <c r="F28" s="1045"/>
      <c r="G28" s="1045"/>
      <c r="H28" s="1045"/>
      <c r="I28" s="1045"/>
      <c r="J28" s="1045"/>
      <c r="K28" s="1045"/>
      <c r="L28" s="1045"/>
      <c r="M28" s="1045"/>
      <c r="N28" s="1045"/>
      <c r="O28" s="1045"/>
      <c r="P28" s="1046"/>
      <c r="Q28" s="1047">
        <v>7630</v>
      </c>
      <c r="R28" s="1048"/>
      <c r="S28" s="1048"/>
      <c r="T28" s="1048"/>
      <c r="U28" s="1048"/>
      <c r="V28" s="1048">
        <v>7375</v>
      </c>
      <c r="W28" s="1048"/>
      <c r="X28" s="1048"/>
      <c r="Y28" s="1048"/>
      <c r="Z28" s="1048"/>
      <c r="AA28" s="1048">
        <v>255</v>
      </c>
      <c r="AB28" s="1048"/>
      <c r="AC28" s="1048"/>
      <c r="AD28" s="1048"/>
      <c r="AE28" s="1049"/>
      <c r="AF28" s="1050">
        <v>253</v>
      </c>
      <c r="AG28" s="1048"/>
      <c r="AH28" s="1048"/>
      <c r="AI28" s="1048"/>
      <c r="AJ28" s="1051"/>
      <c r="AK28" s="1052">
        <v>450</v>
      </c>
      <c r="AL28" s="1040"/>
      <c r="AM28" s="1040"/>
      <c r="AN28" s="1040"/>
      <c r="AO28" s="1040"/>
      <c r="AP28" s="1040" t="s">
        <v>542</v>
      </c>
      <c r="AQ28" s="1040"/>
      <c r="AR28" s="1040"/>
      <c r="AS28" s="1040"/>
      <c r="AT28" s="1040"/>
      <c r="AU28" s="1040" t="s">
        <v>542</v>
      </c>
      <c r="AV28" s="1040"/>
      <c r="AW28" s="1040"/>
      <c r="AX28" s="1040"/>
      <c r="AY28" s="1040"/>
      <c r="AZ28" s="1041" t="s">
        <v>543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384</v>
      </c>
      <c r="C29" s="1032"/>
      <c r="D29" s="1032"/>
      <c r="E29" s="1032"/>
      <c r="F29" s="1032"/>
      <c r="G29" s="1032"/>
      <c r="H29" s="1032"/>
      <c r="I29" s="1032"/>
      <c r="J29" s="1032"/>
      <c r="K29" s="1032"/>
      <c r="L29" s="1032"/>
      <c r="M29" s="1032"/>
      <c r="N29" s="1032"/>
      <c r="O29" s="1032"/>
      <c r="P29" s="1033"/>
      <c r="Q29" s="1037">
        <v>6032</v>
      </c>
      <c r="R29" s="1038"/>
      <c r="S29" s="1038"/>
      <c r="T29" s="1038"/>
      <c r="U29" s="1038"/>
      <c r="V29" s="1038">
        <v>5911</v>
      </c>
      <c r="W29" s="1038"/>
      <c r="X29" s="1038"/>
      <c r="Y29" s="1038"/>
      <c r="Z29" s="1038"/>
      <c r="AA29" s="1038">
        <v>121</v>
      </c>
      <c r="AB29" s="1038"/>
      <c r="AC29" s="1038"/>
      <c r="AD29" s="1038"/>
      <c r="AE29" s="1039"/>
      <c r="AF29" s="1013">
        <v>121</v>
      </c>
      <c r="AG29" s="1014"/>
      <c r="AH29" s="1014"/>
      <c r="AI29" s="1014"/>
      <c r="AJ29" s="1015"/>
      <c r="AK29" s="974">
        <v>930</v>
      </c>
      <c r="AL29" s="965"/>
      <c r="AM29" s="965"/>
      <c r="AN29" s="965"/>
      <c r="AO29" s="965"/>
      <c r="AP29" s="965" t="s">
        <v>541</v>
      </c>
      <c r="AQ29" s="965"/>
      <c r="AR29" s="965"/>
      <c r="AS29" s="965"/>
      <c r="AT29" s="965"/>
      <c r="AU29" s="965" t="s">
        <v>542</v>
      </c>
      <c r="AV29" s="965"/>
      <c r="AW29" s="965"/>
      <c r="AX29" s="965"/>
      <c r="AY29" s="965"/>
      <c r="AZ29" s="1036" t="s">
        <v>542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385</v>
      </c>
      <c r="C30" s="1032"/>
      <c r="D30" s="1032"/>
      <c r="E30" s="1032"/>
      <c r="F30" s="1032"/>
      <c r="G30" s="1032"/>
      <c r="H30" s="1032"/>
      <c r="I30" s="1032"/>
      <c r="J30" s="1032"/>
      <c r="K30" s="1032"/>
      <c r="L30" s="1032"/>
      <c r="M30" s="1032"/>
      <c r="N30" s="1032"/>
      <c r="O30" s="1032"/>
      <c r="P30" s="1033"/>
      <c r="Q30" s="1037">
        <v>4</v>
      </c>
      <c r="R30" s="1038"/>
      <c r="S30" s="1038"/>
      <c r="T30" s="1038"/>
      <c r="U30" s="1038"/>
      <c r="V30" s="1038">
        <v>3</v>
      </c>
      <c r="W30" s="1038"/>
      <c r="X30" s="1038"/>
      <c r="Y30" s="1038"/>
      <c r="Z30" s="1038"/>
      <c r="AA30" s="1038">
        <v>1</v>
      </c>
      <c r="AB30" s="1038"/>
      <c r="AC30" s="1038"/>
      <c r="AD30" s="1038"/>
      <c r="AE30" s="1039"/>
      <c r="AF30" s="1013">
        <v>1</v>
      </c>
      <c r="AG30" s="1014"/>
      <c r="AH30" s="1014"/>
      <c r="AI30" s="1014"/>
      <c r="AJ30" s="1015"/>
      <c r="AK30" s="974" t="s">
        <v>542</v>
      </c>
      <c r="AL30" s="965"/>
      <c r="AM30" s="965"/>
      <c r="AN30" s="965"/>
      <c r="AO30" s="965"/>
      <c r="AP30" s="965" t="s">
        <v>541</v>
      </c>
      <c r="AQ30" s="965"/>
      <c r="AR30" s="965"/>
      <c r="AS30" s="965"/>
      <c r="AT30" s="965"/>
      <c r="AU30" s="965" t="s">
        <v>542</v>
      </c>
      <c r="AV30" s="965"/>
      <c r="AW30" s="965"/>
      <c r="AX30" s="965"/>
      <c r="AY30" s="965"/>
      <c r="AZ30" s="1036" t="s">
        <v>542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386</v>
      </c>
      <c r="C31" s="1032"/>
      <c r="D31" s="1032"/>
      <c r="E31" s="1032"/>
      <c r="F31" s="1032"/>
      <c r="G31" s="1032"/>
      <c r="H31" s="1032"/>
      <c r="I31" s="1032"/>
      <c r="J31" s="1032"/>
      <c r="K31" s="1032"/>
      <c r="L31" s="1032"/>
      <c r="M31" s="1032"/>
      <c r="N31" s="1032"/>
      <c r="O31" s="1032"/>
      <c r="P31" s="1033"/>
      <c r="Q31" s="1037">
        <v>69</v>
      </c>
      <c r="R31" s="1038"/>
      <c r="S31" s="1038"/>
      <c r="T31" s="1038"/>
      <c r="U31" s="1038"/>
      <c r="V31" s="1038">
        <v>65</v>
      </c>
      <c r="W31" s="1038"/>
      <c r="X31" s="1038"/>
      <c r="Y31" s="1038"/>
      <c r="Z31" s="1038"/>
      <c r="AA31" s="1038">
        <v>4</v>
      </c>
      <c r="AB31" s="1038"/>
      <c r="AC31" s="1038"/>
      <c r="AD31" s="1038"/>
      <c r="AE31" s="1039"/>
      <c r="AF31" s="1013">
        <v>4</v>
      </c>
      <c r="AG31" s="1014"/>
      <c r="AH31" s="1014"/>
      <c r="AI31" s="1014"/>
      <c r="AJ31" s="1015"/>
      <c r="AK31" s="974" t="s">
        <v>542</v>
      </c>
      <c r="AL31" s="965"/>
      <c r="AM31" s="965"/>
      <c r="AN31" s="965"/>
      <c r="AO31" s="965"/>
      <c r="AP31" s="965" t="s">
        <v>541</v>
      </c>
      <c r="AQ31" s="965"/>
      <c r="AR31" s="965"/>
      <c r="AS31" s="965"/>
      <c r="AT31" s="965"/>
      <c r="AU31" s="965" t="s">
        <v>542</v>
      </c>
      <c r="AV31" s="965"/>
      <c r="AW31" s="965"/>
      <c r="AX31" s="965"/>
      <c r="AY31" s="965"/>
      <c r="AZ31" s="1036" t="s">
        <v>542</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387</v>
      </c>
      <c r="C32" s="1032"/>
      <c r="D32" s="1032"/>
      <c r="E32" s="1032"/>
      <c r="F32" s="1032"/>
      <c r="G32" s="1032"/>
      <c r="H32" s="1032"/>
      <c r="I32" s="1032"/>
      <c r="J32" s="1032"/>
      <c r="K32" s="1032"/>
      <c r="L32" s="1032"/>
      <c r="M32" s="1032"/>
      <c r="N32" s="1032"/>
      <c r="O32" s="1032"/>
      <c r="P32" s="1033"/>
      <c r="Q32" s="1037">
        <v>1364</v>
      </c>
      <c r="R32" s="1038"/>
      <c r="S32" s="1038"/>
      <c r="T32" s="1038"/>
      <c r="U32" s="1038"/>
      <c r="V32" s="1038">
        <v>1349</v>
      </c>
      <c r="W32" s="1038"/>
      <c r="X32" s="1038"/>
      <c r="Y32" s="1038"/>
      <c r="Z32" s="1038"/>
      <c r="AA32" s="1038">
        <v>15</v>
      </c>
      <c r="AB32" s="1038"/>
      <c r="AC32" s="1038"/>
      <c r="AD32" s="1038"/>
      <c r="AE32" s="1039"/>
      <c r="AF32" s="1013">
        <v>15</v>
      </c>
      <c r="AG32" s="1014"/>
      <c r="AH32" s="1014"/>
      <c r="AI32" s="1014"/>
      <c r="AJ32" s="1015"/>
      <c r="AK32" s="974">
        <v>172</v>
      </c>
      <c r="AL32" s="965"/>
      <c r="AM32" s="965"/>
      <c r="AN32" s="965"/>
      <c r="AO32" s="965"/>
      <c r="AP32" s="965" t="s">
        <v>541</v>
      </c>
      <c r="AQ32" s="965"/>
      <c r="AR32" s="965"/>
      <c r="AS32" s="965"/>
      <c r="AT32" s="965"/>
      <c r="AU32" s="965" t="s">
        <v>542</v>
      </c>
      <c r="AV32" s="965"/>
      <c r="AW32" s="965"/>
      <c r="AX32" s="965"/>
      <c r="AY32" s="965"/>
      <c r="AZ32" s="1036" t="s">
        <v>542</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388</v>
      </c>
      <c r="C33" s="1032"/>
      <c r="D33" s="1032"/>
      <c r="E33" s="1032"/>
      <c r="F33" s="1032"/>
      <c r="G33" s="1032"/>
      <c r="H33" s="1032"/>
      <c r="I33" s="1032"/>
      <c r="J33" s="1032"/>
      <c r="K33" s="1032"/>
      <c r="L33" s="1032"/>
      <c r="M33" s="1032"/>
      <c r="N33" s="1032"/>
      <c r="O33" s="1032"/>
      <c r="P33" s="1033"/>
      <c r="Q33" s="1037">
        <v>1419</v>
      </c>
      <c r="R33" s="1038"/>
      <c r="S33" s="1038"/>
      <c r="T33" s="1038"/>
      <c r="U33" s="1038"/>
      <c r="V33" s="1038">
        <v>1411</v>
      </c>
      <c r="W33" s="1038"/>
      <c r="X33" s="1038"/>
      <c r="Y33" s="1038"/>
      <c r="Z33" s="1038"/>
      <c r="AA33" s="1038">
        <v>8</v>
      </c>
      <c r="AB33" s="1038"/>
      <c r="AC33" s="1038"/>
      <c r="AD33" s="1038"/>
      <c r="AE33" s="1039"/>
      <c r="AF33" s="1013">
        <v>3581</v>
      </c>
      <c r="AG33" s="1014"/>
      <c r="AH33" s="1014"/>
      <c r="AI33" s="1014"/>
      <c r="AJ33" s="1015"/>
      <c r="AK33" s="974">
        <v>146</v>
      </c>
      <c r="AL33" s="965"/>
      <c r="AM33" s="965"/>
      <c r="AN33" s="965"/>
      <c r="AO33" s="965"/>
      <c r="AP33" s="965">
        <v>2963</v>
      </c>
      <c r="AQ33" s="965"/>
      <c r="AR33" s="965"/>
      <c r="AS33" s="965"/>
      <c r="AT33" s="965"/>
      <c r="AU33" s="965">
        <v>142</v>
      </c>
      <c r="AV33" s="965"/>
      <c r="AW33" s="965"/>
      <c r="AX33" s="965"/>
      <c r="AY33" s="965"/>
      <c r="AZ33" s="1036" t="s">
        <v>542</v>
      </c>
      <c r="BA33" s="1036"/>
      <c r="BB33" s="1036"/>
      <c r="BC33" s="1036"/>
      <c r="BD33" s="1036"/>
      <c r="BE33" s="1026" t="s">
        <v>389</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390</v>
      </c>
      <c r="C34" s="1032"/>
      <c r="D34" s="1032"/>
      <c r="E34" s="1032"/>
      <c r="F34" s="1032"/>
      <c r="G34" s="1032"/>
      <c r="H34" s="1032"/>
      <c r="I34" s="1032"/>
      <c r="J34" s="1032"/>
      <c r="K34" s="1032"/>
      <c r="L34" s="1032"/>
      <c r="M34" s="1032"/>
      <c r="N34" s="1032"/>
      <c r="O34" s="1032"/>
      <c r="P34" s="1033"/>
      <c r="Q34" s="1037">
        <v>6135</v>
      </c>
      <c r="R34" s="1038"/>
      <c r="S34" s="1038"/>
      <c r="T34" s="1038"/>
      <c r="U34" s="1038"/>
      <c r="V34" s="1038">
        <v>6480</v>
      </c>
      <c r="W34" s="1038"/>
      <c r="X34" s="1038"/>
      <c r="Y34" s="1038"/>
      <c r="Z34" s="1038"/>
      <c r="AA34" s="1038">
        <v>-345</v>
      </c>
      <c r="AB34" s="1038"/>
      <c r="AC34" s="1038"/>
      <c r="AD34" s="1038"/>
      <c r="AE34" s="1039"/>
      <c r="AF34" s="1013">
        <v>475</v>
      </c>
      <c r="AG34" s="1014"/>
      <c r="AH34" s="1014"/>
      <c r="AI34" s="1014"/>
      <c r="AJ34" s="1015"/>
      <c r="AK34" s="974">
        <v>732</v>
      </c>
      <c r="AL34" s="965"/>
      <c r="AM34" s="965"/>
      <c r="AN34" s="965"/>
      <c r="AO34" s="965"/>
      <c r="AP34" s="965">
        <v>10230</v>
      </c>
      <c r="AQ34" s="965"/>
      <c r="AR34" s="965"/>
      <c r="AS34" s="965"/>
      <c r="AT34" s="965"/>
      <c r="AU34" s="965">
        <v>6665</v>
      </c>
      <c r="AV34" s="965"/>
      <c r="AW34" s="965"/>
      <c r="AX34" s="965"/>
      <c r="AY34" s="965"/>
      <c r="AZ34" s="1036" t="s">
        <v>542</v>
      </c>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391</v>
      </c>
      <c r="C35" s="1032"/>
      <c r="D35" s="1032"/>
      <c r="E35" s="1032"/>
      <c r="F35" s="1032"/>
      <c r="G35" s="1032"/>
      <c r="H35" s="1032"/>
      <c r="I35" s="1032"/>
      <c r="J35" s="1032"/>
      <c r="K35" s="1032"/>
      <c r="L35" s="1032"/>
      <c r="M35" s="1032"/>
      <c r="N35" s="1032"/>
      <c r="O35" s="1032"/>
      <c r="P35" s="1033"/>
      <c r="Q35" s="1037">
        <v>19</v>
      </c>
      <c r="R35" s="1038"/>
      <c r="S35" s="1038"/>
      <c r="T35" s="1038"/>
      <c r="U35" s="1038"/>
      <c r="V35" s="1038">
        <v>19</v>
      </c>
      <c r="W35" s="1038"/>
      <c r="X35" s="1038"/>
      <c r="Y35" s="1038"/>
      <c r="Z35" s="1038"/>
      <c r="AA35" s="1038">
        <v>0</v>
      </c>
      <c r="AB35" s="1038"/>
      <c r="AC35" s="1038"/>
      <c r="AD35" s="1038"/>
      <c r="AE35" s="1039"/>
      <c r="AF35" s="1013">
        <v>0</v>
      </c>
      <c r="AG35" s="1014"/>
      <c r="AH35" s="1014"/>
      <c r="AI35" s="1014"/>
      <c r="AJ35" s="1015"/>
      <c r="AK35" s="974">
        <v>10</v>
      </c>
      <c r="AL35" s="965"/>
      <c r="AM35" s="965"/>
      <c r="AN35" s="965"/>
      <c r="AO35" s="965"/>
      <c r="AP35" s="965">
        <v>14</v>
      </c>
      <c r="AQ35" s="965"/>
      <c r="AR35" s="965"/>
      <c r="AS35" s="965"/>
      <c r="AT35" s="965"/>
      <c r="AU35" s="965">
        <v>13</v>
      </c>
      <c r="AV35" s="965"/>
      <c r="AW35" s="965"/>
      <c r="AX35" s="965"/>
      <c r="AY35" s="965"/>
      <c r="AZ35" s="1036" t="s">
        <v>542</v>
      </c>
      <c r="BA35" s="1036"/>
      <c r="BB35" s="1036"/>
      <c r="BC35" s="1036"/>
      <c r="BD35" s="1036"/>
      <c r="BE35" s="1026" t="s">
        <v>392</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393</v>
      </c>
      <c r="C36" s="1032"/>
      <c r="D36" s="1032"/>
      <c r="E36" s="1032"/>
      <c r="F36" s="1032"/>
      <c r="G36" s="1032"/>
      <c r="H36" s="1032"/>
      <c r="I36" s="1032"/>
      <c r="J36" s="1032"/>
      <c r="K36" s="1032"/>
      <c r="L36" s="1032"/>
      <c r="M36" s="1032"/>
      <c r="N36" s="1032"/>
      <c r="O36" s="1032"/>
      <c r="P36" s="1033"/>
      <c r="Q36" s="1037">
        <v>2034</v>
      </c>
      <c r="R36" s="1038"/>
      <c r="S36" s="1038"/>
      <c r="T36" s="1038"/>
      <c r="U36" s="1038"/>
      <c r="V36" s="1038">
        <v>2058</v>
      </c>
      <c r="W36" s="1038"/>
      <c r="X36" s="1038"/>
      <c r="Y36" s="1038"/>
      <c r="Z36" s="1038"/>
      <c r="AA36" s="1038">
        <v>17</v>
      </c>
      <c r="AB36" s="1038"/>
      <c r="AC36" s="1038"/>
      <c r="AD36" s="1038"/>
      <c r="AE36" s="1039"/>
      <c r="AF36" s="1013">
        <v>13</v>
      </c>
      <c r="AG36" s="1014"/>
      <c r="AH36" s="1014"/>
      <c r="AI36" s="1014"/>
      <c r="AJ36" s="1015"/>
      <c r="AK36" s="974">
        <v>221</v>
      </c>
      <c r="AL36" s="965"/>
      <c r="AM36" s="965"/>
      <c r="AN36" s="965"/>
      <c r="AO36" s="965"/>
      <c r="AP36" s="965">
        <v>12240</v>
      </c>
      <c r="AQ36" s="965"/>
      <c r="AR36" s="965"/>
      <c r="AS36" s="965"/>
      <c r="AT36" s="965"/>
      <c r="AU36" s="965">
        <v>9400</v>
      </c>
      <c r="AV36" s="965"/>
      <c r="AW36" s="965"/>
      <c r="AX36" s="965"/>
      <c r="AY36" s="965"/>
      <c r="AZ36" s="1036" t="s">
        <v>542</v>
      </c>
      <c r="BA36" s="1036"/>
      <c r="BB36" s="1036"/>
      <c r="BC36" s="1036"/>
      <c r="BD36" s="1036"/>
      <c r="BE36" s="1026" t="s">
        <v>392</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394</v>
      </c>
      <c r="C37" s="1032"/>
      <c r="D37" s="1032"/>
      <c r="E37" s="1032"/>
      <c r="F37" s="1032"/>
      <c r="G37" s="1032"/>
      <c r="H37" s="1032"/>
      <c r="I37" s="1032"/>
      <c r="J37" s="1032"/>
      <c r="K37" s="1032"/>
      <c r="L37" s="1032"/>
      <c r="M37" s="1032"/>
      <c r="N37" s="1032"/>
      <c r="O37" s="1032"/>
      <c r="P37" s="1033"/>
      <c r="Q37" s="1037">
        <v>97</v>
      </c>
      <c r="R37" s="1038"/>
      <c r="S37" s="1038"/>
      <c r="T37" s="1038"/>
      <c r="U37" s="1038"/>
      <c r="V37" s="1038">
        <v>99</v>
      </c>
      <c r="W37" s="1038"/>
      <c r="X37" s="1038"/>
      <c r="Y37" s="1038"/>
      <c r="Z37" s="1038"/>
      <c r="AA37" s="1038">
        <v>3</v>
      </c>
      <c r="AB37" s="1038"/>
      <c r="AC37" s="1038"/>
      <c r="AD37" s="1038"/>
      <c r="AE37" s="1039"/>
      <c r="AF37" s="1013">
        <v>3</v>
      </c>
      <c r="AG37" s="1014"/>
      <c r="AH37" s="1014"/>
      <c r="AI37" s="1014"/>
      <c r="AJ37" s="1015"/>
      <c r="AK37" s="974">
        <v>29</v>
      </c>
      <c r="AL37" s="965"/>
      <c r="AM37" s="965"/>
      <c r="AN37" s="965"/>
      <c r="AO37" s="965"/>
      <c r="AP37" s="965">
        <v>743</v>
      </c>
      <c r="AQ37" s="965"/>
      <c r="AR37" s="965"/>
      <c r="AS37" s="965"/>
      <c r="AT37" s="965"/>
      <c r="AU37" s="965">
        <v>621</v>
      </c>
      <c r="AV37" s="965"/>
      <c r="AW37" s="965"/>
      <c r="AX37" s="965"/>
      <c r="AY37" s="965"/>
      <c r="AZ37" s="1036" t="s">
        <v>542</v>
      </c>
      <c r="BA37" s="1036"/>
      <c r="BB37" s="1036"/>
      <c r="BC37" s="1036"/>
      <c r="BD37" s="1036"/>
      <c r="BE37" s="1026" t="s">
        <v>392</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t="s">
        <v>544</v>
      </c>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371</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4467</v>
      </c>
      <c r="AG63" s="953"/>
      <c r="AH63" s="953"/>
      <c r="AI63" s="953"/>
      <c r="AJ63" s="1024"/>
      <c r="AK63" s="1025"/>
      <c r="AL63" s="957"/>
      <c r="AM63" s="957"/>
      <c r="AN63" s="957"/>
      <c r="AO63" s="957"/>
      <c r="AP63" s="953">
        <f>AP33+AP34+AP35+AP36+AP37</f>
        <v>26190</v>
      </c>
      <c r="AQ63" s="953"/>
      <c r="AR63" s="953"/>
      <c r="AS63" s="953"/>
      <c r="AT63" s="953"/>
      <c r="AU63" s="953">
        <f>AU33+AU34+AU35+AU36+AU37</f>
        <v>16841</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398</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380</v>
      </c>
      <c r="AQ66" s="996"/>
      <c r="AR66" s="996"/>
      <c r="AS66" s="996"/>
      <c r="AT66" s="997"/>
      <c r="AU66" s="995" t="s">
        <v>399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545</v>
      </c>
      <c r="C68" s="980"/>
      <c r="D68" s="980"/>
      <c r="E68" s="980"/>
      <c r="F68" s="980"/>
      <c r="G68" s="980"/>
      <c r="H68" s="980"/>
      <c r="I68" s="980"/>
      <c r="J68" s="980"/>
      <c r="K68" s="980"/>
      <c r="L68" s="980"/>
      <c r="M68" s="980"/>
      <c r="N68" s="980"/>
      <c r="O68" s="980"/>
      <c r="P68" s="981"/>
      <c r="Q68" s="982">
        <v>8651</v>
      </c>
      <c r="R68" s="976"/>
      <c r="S68" s="976"/>
      <c r="T68" s="976"/>
      <c r="U68" s="976"/>
      <c r="V68" s="976">
        <v>7360</v>
      </c>
      <c r="W68" s="976"/>
      <c r="X68" s="976"/>
      <c r="Y68" s="976"/>
      <c r="Z68" s="976"/>
      <c r="AA68" s="976">
        <v>1291</v>
      </c>
      <c r="AB68" s="976"/>
      <c r="AC68" s="976"/>
      <c r="AD68" s="976"/>
      <c r="AE68" s="976"/>
      <c r="AF68" s="976">
        <v>1291</v>
      </c>
      <c r="AG68" s="976"/>
      <c r="AH68" s="976"/>
      <c r="AI68" s="976"/>
      <c r="AJ68" s="976"/>
      <c r="AK68" s="976" t="s">
        <v>542</v>
      </c>
      <c r="AL68" s="976"/>
      <c r="AM68" s="976"/>
      <c r="AN68" s="976"/>
      <c r="AO68" s="976"/>
      <c r="AP68" s="976" t="s">
        <v>542</v>
      </c>
      <c r="AQ68" s="976"/>
      <c r="AR68" s="976"/>
      <c r="AS68" s="976"/>
      <c r="AT68" s="976"/>
      <c r="AU68" s="976" t="s">
        <v>542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149</v>
      </c>
      <c r="R69" s="965"/>
      <c r="S69" s="965"/>
      <c r="T69" s="965"/>
      <c r="U69" s="965"/>
      <c r="V69" s="965">
        <v>137</v>
      </c>
      <c r="W69" s="965"/>
      <c r="X69" s="965"/>
      <c r="Y69" s="965"/>
      <c r="Z69" s="965"/>
      <c r="AA69" s="965">
        <v>12</v>
      </c>
      <c r="AB69" s="965"/>
      <c r="AC69" s="965"/>
      <c r="AD69" s="965"/>
      <c r="AE69" s="965"/>
      <c r="AF69" s="965">
        <v>12</v>
      </c>
      <c r="AG69" s="965"/>
      <c r="AH69" s="965"/>
      <c r="AI69" s="965"/>
      <c r="AJ69" s="965"/>
      <c r="AK69" s="965">
        <v>20</v>
      </c>
      <c r="AL69" s="965"/>
      <c r="AM69" s="965"/>
      <c r="AN69" s="965"/>
      <c r="AO69" s="965"/>
      <c r="AP69" s="975" t="s">
        <v>553</v>
      </c>
      <c r="AQ69" s="973"/>
      <c r="AR69" s="973"/>
      <c r="AS69" s="973"/>
      <c r="AT69" s="974"/>
      <c r="AU69" s="975" t="s">
        <v>554</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547</v>
      </c>
      <c r="C70" s="969"/>
      <c r="D70" s="969"/>
      <c r="E70" s="969"/>
      <c r="F70" s="969"/>
      <c r="G70" s="969"/>
      <c r="H70" s="969"/>
      <c r="I70" s="969"/>
      <c r="J70" s="969"/>
      <c r="K70" s="969"/>
      <c r="L70" s="969"/>
      <c r="M70" s="969"/>
      <c r="N70" s="969"/>
      <c r="O70" s="969"/>
      <c r="P70" s="970"/>
      <c r="Q70" s="971">
        <v>1456</v>
      </c>
      <c r="R70" s="965"/>
      <c r="S70" s="965"/>
      <c r="T70" s="965"/>
      <c r="U70" s="965"/>
      <c r="V70" s="965">
        <v>1325</v>
      </c>
      <c r="W70" s="965"/>
      <c r="X70" s="965"/>
      <c r="Y70" s="965"/>
      <c r="Z70" s="965"/>
      <c r="AA70" s="965">
        <v>131</v>
      </c>
      <c r="AB70" s="965"/>
      <c r="AC70" s="965"/>
      <c r="AD70" s="965"/>
      <c r="AE70" s="965"/>
      <c r="AF70" s="965">
        <v>131</v>
      </c>
      <c r="AG70" s="965"/>
      <c r="AH70" s="965"/>
      <c r="AI70" s="965"/>
      <c r="AJ70" s="965"/>
      <c r="AK70" s="965">
        <v>56</v>
      </c>
      <c r="AL70" s="965"/>
      <c r="AM70" s="965"/>
      <c r="AN70" s="965"/>
      <c r="AO70" s="965"/>
      <c r="AP70" s="965">
        <v>3179</v>
      </c>
      <c r="AQ70" s="965"/>
      <c r="AR70" s="965"/>
      <c r="AS70" s="965"/>
      <c r="AT70" s="965"/>
      <c r="AU70" s="965">
        <v>2356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548</v>
      </c>
      <c r="C71" s="969"/>
      <c r="D71" s="969"/>
      <c r="E71" s="969"/>
      <c r="F71" s="969"/>
      <c r="G71" s="969"/>
      <c r="H71" s="969"/>
      <c r="I71" s="969"/>
      <c r="J71" s="969"/>
      <c r="K71" s="969"/>
      <c r="L71" s="969"/>
      <c r="M71" s="969"/>
      <c r="N71" s="969"/>
      <c r="O71" s="969"/>
      <c r="P71" s="970"/>
      <c r="Q71" s="971">
        <v>564</v>
      </c>
      <c r="R71" s="965"/>
      <c r="S71" s="965"/>
      <c r="T71" s="965"/>
      <c r="U71" s="965"/>
      <c r="V71" s="965">
        <v>546</v>
      </c>
      <c r="W71" s="965"/>
      <c r="X71" s="965"/>
      <c r="Y71" s="965"/>
      <c r="Z71" s="965"/>
      <c r="AA71" s="965">
        <v>48</v>
      </c>
      <c r="AB71" s="965"/>
      <c r="AC71" s="965"/>
      <c r="AD71" s="965"/>
      <c r="AE71" s="965"/>
      <c r="AF71" s="965">
        <v>48</v>
      </c>
      <c r="AG71" s="965"/>
      <c r="AH71" s="965"/>
      <c r="AI71" s="965"/>
      <c r="AJ71" s="965"/>
      <c r="AK71" s="965">
        <v>8</v>
      </c>
      <c r="AL71" s="965"/>
      <c r="AM71" s="965"/>
      <c r="AN71" s="965"/>
      <c r="AO71" s="965"/>
      <c r="AP71" s="965" t="s">
        <v>554</v>
      </c>
      <c r="AQ71" s="965"/>
      <c r="AR71" s="965"/>
      <c r="AS71" s="965"/>
      <c r="AT71" s="965"/>
      <c r="AU71" s="965" t="s">
        <v>554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549</v>
      </c>
      <c r="C72" s="969"/>
      <c r="D72" s="969"/>
      <c r="E72" s="969"/>
      <c r="F72" s="969"/>
      <c r="G72" s="969"/>
      <c r="H72" s="969"/>
      <c r="I72" s="969"/>
      <c r="J72" s="969"/>
      <c r="K72" s="969"/>
      <c r="L72" s="969"/>
      <c r="M72" s="969"/>
      <c r="N72" s="969"/>
      <c r="O72" s="969"/>
      <c r="P72" s="970"/>
      <c r="Q72" s="971">
        <v>64</v>
      </c>
      <c r="R72" s="965"/>
      <c r="S72" s="965"/>
      <c r="T72" s="965"/>
      <c r="U72" s="965"/>
      <c r="V72" s="965">
        <v>59</v>
      </c>
      <c r="W72" s="965"/>
      <c r="X72" s="965"/>
      <c r="Y72" s="965"/>
      <c r="Z72" s="965"/>
      <c r="AA72" s="965">
        <v>5</v>
      </c>
      <c r="AB72" s="965"/>
      <c r="AC72" s="965"/>
      <c r="AD72" s="965"/>
      <c r="AE72" s="965"/>
      <c r="AF72" s="965">
        <v>5</v>
      </c>
      <c r="AG72" s="965"/>
      <c r="AH72" s="965"/>
      <c r="AI72" s="965"/>
      <c r="AJ72" s="965"/>
      <c r="AK72" s="965">
        <v>4</v>
      </c>
      <c r="AL72" s="965"/>
      <c r="AM72" s="965"/>
      <c r="AN72" s="965"/>
      <c r="AO72" s="965"/>
      <c r="AP72" s="965" t="s">
        <v>554</v>
      </c>
      <c r="AQ72" s="965"/>
      <c r="AR72" s="965"/>
      <c r="AS72" s="965"/>
      <c r="AT72" s="965"/>
      <c r="AU72" s="965" t="s">
        <v>554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550</v>
      </c>
      <c r="C73" s="969"/>
      <c r="D73" s="969"/>
      <c r="E73" s="969"/>
      <c r="F73" s="969"/>
      <c r="G73" s="969"/>
      <c r="H73" s="969"/>
      <c r="I73" s="969"/>
      <c r="J73" s="969"/>
      <c r="K73" s="969"/>
      <c r="L73" s="969"/>
      <c r="M73" s="969"/>
      <c r="N73" s="969"/>
      <c r="O73" s="969"/>
      <c r="P73" s="970"/>
      <c r="Q73" s="971">
        <v>133542</v>
      </c>
      <c r="R73" s="965"/>
      <c r="S73" s="965"/>
      <c r="T73" s="965"/>
      <c r="U73" s="965"/>
      <c r="V73" s="965">
        <v>129570</v>
      </c>
      <c r="W73" s="965"/>
      <c r="X73" s="965"/>
      <c r="Y73" s="965"/>
      <c r="Z73" s="965"/>
      <c r="AA73" s="965">
        <v>3971</v>
      </c>
      <c r="AB73" s="965"/>
      <c r="AC73" s="965"/>
      <c r="AD73" s="965"/>
      <c r="AE73" s="965"/>
      <c r="AF73" s="965">
        <v>3971</v>
      </c>
      <c r="AG73" s="965"/>
      <c r="AH73" s="965"/>
      <c r="AI73" s="965"/>
      <c r="AJ73" s="965"/>
      <c r="AK73" s="965">
        <v>1884</v>
      </c>
      <c r="AL73" s="965"/>
      <c r="AM73" s="965"/>
      <c r="AN73" s="965"/>
      <c r="AO73" s="965"/>
      <c r="AP73" s="965" t="s">
        <v>554</v>
      </c>
      <c r="AQ73" s="965"/>
      <c r="AR73" s="965"/>
      <c r="AS73" s="965"/>
      <c r="AT73" s="965"/>
      <c r="AU73" s="965" t="s">
        <v>554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551</v>
      </c>
      <c r="C74" s="969"/>
      <c r="D74" s="969"/>
      <c r="E74" s="969"/>
      <c r="F74" s="969"/>
      <c r="G74" s="969"/>
      <c r="H74" s="969"/>
      <c r="I74" s="969"/>
      <c r="J74" s="969"/>
      <c r="K74" s="969"/>
      <c r="L74" s="969"/>
      <c r="M74" s="969"/>
      <c r="N74" s="969"/>
      <c r="O74" s="969"/>
      <c r="P74" s="970"/>
      <c r="Q74" s="971">
        <v>218</v>
      </c>
      <c r="R74" s="965"/>
      <c r="S74" s="965"/>
      <c r="T74" s="965"/>
      <c r="U74" s="965"/>
      <c r="V74" s="965">
        <v>210</v>
      </c>
      <c r="W74" s="965"/>
      <c r="X74" s="965"/>
      <c r="Y74" s="965"/>
      <c r="Z74" s="965"/>
      <c r="AA74" s="965">
        <v>8</v>
      </c>
      <c r="AB74" s="965"/>
      <c r="AC74" s="965"/>
      <c r="AD74" s="965"/>
      <c r="AE74" s="965"/>
      <c r="AF74" s="965">
        <v>8</v>
      </c>
      <c r="AG74" s="965"/>
      <c r="AH74" s="965"/>
      <c r="AI74" s="965"/>
      <c r="AJ74" s="965"/>
      <c r="AK74" s="965" t="s">
        <v>554</v>
      </c>
      <c r="AL74" s="965"/>
      <c r="AM74" s="965"/>
      <c r="AN74" s="965"/>
      <c r="AO74" s="965"/>
      <c r="AP74" s="965">
        <v>63</v>
      </c>
      <c r="AQ74" s="965"/>
      <c r="AR74" s="965"/>
      <c r="AS74" s="965"/>
      <c r="AT74" s="965"/>
      <c r="AU74" s="965">
        <v>41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552</v>
      </c>
      <c r="C75" s="969"/>
      <c r="D75" s="969"/>
      <c r="E75" s="969"/>
      <c r="F75" s="969"/>
      <c r="G75" s="969"/>
      <c r="H75" s="969"/>
      <c r="I75" s="969"/>
      <c r="J75" s="969"/>
      <c r="K75" s="969"/>
      <c r="L75" s="969"/>
      <c r="M75" s="969"/>
      <c r="N75" s="969"/>
      <c r="O75" s="969"/>
      <c r="P75" s="970"/>
      <c r="Q75" s="972">
        <v>811</v>
      </c>
      <c r="R75" s="973"/>
      <c r="S75" s="973"/>
      <c r="T75" s="973"/>
      <c r="U75" s="974"/>
      <c r="V75" s="975">
        <v>794</v>
      </c>
      <c r="W75" s="973"/>
      <c r="X75" s="973"/>
      <c r="Y75" s="973"/>
      <c r="Z75" s="974"/>
      <c r="AA75" s="975">
        <v>17</v>
      </c>
      <c r="AB75" s="973"/>
      <c r="AC75" s="973"/>
      <c r="AD75" s="973"/>
      <c r="AE75" s="974"/>
      <c r="AF75" s="975">
        <v>17</v>
      </c>
      <c r="AG75" s="973"/>
      <c r="AH75" s="973"/>
      <c r="AI75" s="973"/>
      <c r="AJ75" s="974"/>
      <c r="AK75" s="975" t="s">
        <v>554</v>
      </c>
      <c r="AL75" s="973"/>
      <c r="AM75" s="973"/>
      <c r="AN75" s="973"/>
      <c r="AO75" s="974"/>
      <c r="AP75" s="975">
        <v>226</v>
      </c>
      <c r="AQ75" s="973"/>
      <c r="AR75" s="973"/>
      <c r="AS75" s="973"/>
      <c r="AT75" s="974"/>
      <c r="AU75" s="975">
        <v>82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371</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f>
        <v>5483</v>
      </c>
      <c r="AG88" s="953"/>
      <c r="AH88" s="953"/>
      <c r="AI88" s="953"/>
      <c r="AJ88" s="953"/>
      <c r="AK88" s="957"/>
      <c r="AL88" s="957"/>
      <c r="AM88" s="957"/>
      <c r="AN88" s="957"/>
      <c r="AO88" s="957"/>
      <c r="AP88" s="953">
        <f>AP70+AP74+AP75</f>
        <v>3468</v>
      </c>
      <c r="AQ88" s="953"/>
      <c r="AR88" s="953"/>
      <c r="AS88" s="953"/>
      <c r="AT88" s="953"/>
      <c r="AU88" s="953">
        <f>AU70+AU74+AU75</f>
        <v>2479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100</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286</v>
      </c>
      <c r="AG109" s="886"/>
      <c r="AH109" s="886"/>
      <c r="AI109" s="886"/>
      <c r="AJ109" s="887"/>
      <c r="AK109" s="888" t="s">
        <v>285</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286</v>
      </c>
      <c r="BW109" s="886"/>
      <c r="BX109" s="886"/>
      <c r="BY109" s="886"/>
      <c r="BZ109" s="887"/>
      <c r="CA109" s="888" t="s">
        <v>285</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286</v>
      </c>
      <c r="DM109" s="886"/>
      <c r="DN109" s="886"/>
      <c r="DO109" s="886"/>
      <c r="DP109" s="887"/>
      <c r="DQ109" s="888" t="s">
        <v>285</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3130280</v>
      </c>
      <c r="AB110" s="871"/>
      <c r="AC110" s="871"/>
      <c r="AD110" s="871"/>
      <c r="AE110" s="872"/>
      <c r="AF110" s="873">
        <v>3195484</v>
      </c>
      <c r="AG110" s="871"/>
      <c r="AH110" s="871"/>
      <c r="AI110" s="871"/>
      <c r="AJ110" s="872"/>
      <c r="AK110" s="873">
        <v>3261956</v>
      </c>
      <c r="AL110" s="871"/>
      <c r="AM110" s="871"/>
      <c r="AN110" s="871"/>
      <c r="AO110" s="872"/>
      <c r="AP110" s="874">
        <v>25.7</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32678095</v>
      </c>
      <c r="BR110" s="798"/>
      <c r="BS110" s="798"/>
      <c r="BT110" s="798"/>
      <c r="BU110" s="798"/>
      <c r="BV110" s="798">
        <v>36430867</v>
      </c>
      <c r="BW110" s="798"/>
      <c r="BX110" s="798"/>
      <c r="BY110" s="798"/>
      <c r="BZ110" s="798"/>
      <c r="CA110" s="798">
        <v>36890299</v>
      </c>
      <c r="CB110" s="798"/>
      <c r="CC110" s="798"/>
      <c r="CD110" s="798"/>
      <c r="CE110" s="798"/>
      <c r="CF110" s="859">
        <v>290.7</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17998467</v>
      </c>
      <c r="BR112" s="769"/>
      <c r="BS112" s="769"/>
      <c r="BT112" s="769"/>
      <c r="BU112" s="769"/>
      <c r="BV112" s="769">
        <v>17473540</v>
      </c>
      <c r="BW112" s="769"/>
      <c r="BX112" s="769"/>
      <c r="BY112" s="769"/>
      <c r="BZ112" s="769"/>
      <c r="CA112" s="769">
        <v>16840861</v>
      </c>
      <c r="CB112" s="769"/>
      <c r="CC112" s="769"/>
      <c r="CD112" s="769"/>
      <c r="CE112" s="769"/>
      <c r="CF112" s="846">
        <v>132.69999999999999</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1247093</v>
      </c>
      <c r="AB113" s="907"/>
      <c r="AC113" s="907"/>
      <c r="AD113" s="907"/>
      <c r="AE113" s="908"/>
      <c r="AF113" s="909">
        <v>1209114</v>
      </c>
      <c r="AG113" s="907"/>
      <c r="AH113" s="907"/>
      <c r="AI113" s="907"/>
      <c r="AJ113" s="908"/>
      <c r="AK113" s="909">
        <v>1149293</v>
      </c>
      <c r="AL113" s="907"/>
      <c r="AM113" s="907"/>
      <c r="AN113" s="907"/>
      <c r="AO113" s="908"/>
      <c r="AP113" s="910">
        <v>9.1</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2809062</v>
      </c>
      <c r="BR113" s="769"/>
      <c r="BS113" s="769"/>
      <c r="BT113" s="769"/>
      <c r="BU113" s="769"/>
      <c r="BV113" s="769">
        <v>2643281</v>
      </c>
      <c r="BW113" s="769"/>
      <c r="BX113" s="769"/>
      <c r="BY113" s="769"/>
      <c r="BZ113" s="769"/>
      <c r="CA113" s="769">
        <v>2478524</v>
      </c>
      <c r="CB113" s="769"/>
      <c r="CC113" s="769"/>
      <c r="CD113" s="769"/>
      <c r="CE113" s="769"/>
      <c r="CF113" s="846">
        <v>19.5</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86870</v>
      </c>
      <c r="AB114" s="782"/>
      <c r="AC114" s="782"/>
      <c r="AD114" s="782"/>
      <c r="AE114" s="783"/>
      <c r="AF114" s="784">
        <v>170834</v>
      </c>
      <c r="AG114" s="782"/>
      <c r="AH114" s="782"/>
      <c r="AI114" s="782"/>
      <c r="AJ114" s="783"/>
      <c r="AK114" s="784">
        <v>207881</v>
      </c>
      <c r="AL114" s="782"/>
      <c r="AM114" s="782"/>
      <c r="AN114" s="782"/>
      <c r="AO114" s="783"/>
      <c r="AP114" s="752">
        <v>1.6</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6230559</v>
      </c>
      <c r="BR114" s="769"/>
      <c r="BS114" s="769"/>
      <c r="BT114" s="769"/>
      <c r="BU114" s="769"/>
      <c r="BV114" s="769">
        <v>5957353</v>
      </c>
      <c r="BW114" s="769"/>
      <c r="BX114" s="769"/>
      <c r="BY114" s="769"/>
      <c r="BZ114" s="769"/>
      <c r="CA114" s="769">
        <v>5329428</v>
      </c>
      <c r="CB114" s="769"/>
      <c r="CC114" s="769"/>
      <c r="CD114" s="769"/>
      <c r="CE114" s="769"/>
      <c r="CF114" s="846">
        <v>42</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v>1228346</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v>1009</v>
      </c>
      <c r="AG116" s="782"/>
      <c r="AH116" s="782"/>
      <c r="AI116" s="782"/>
      <c r="AJ116" s="783"/>
      <c r="AK116" s="784">
        <v>869</v>
      </c>
      <c r="AL116" s="782"/>
      <c r="AM116" s="782"/>
      <c r="AN116" s="782"/>
      <c r="AO116" s="783"/>
      <c r="AP116" s="752">
        <v>0</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4464243</v>
      </c>
      <c r="AB117" s="893"/>
      <c r="AC117" s="893"/>
      <c r="AD117" s="893"/>
      <c r="AE117" s="894"/>
      <c r="AF117" s="896">
        <v>4576441</v>
      </c>
      <c r="AG117" s="893"/>
      <c r="AH117" s="893"/>
      <c r="AI117" s="893"/>
      <c r="AJ117" s="894"/>
      <c r="AK117" s="896">
        <v>4619999</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286</v>
      </c>
      <c r="AG118" s="886"/>
      <c r="AH118" s="886"/>
      <c r="AI118" s="886"/>
      <c r="AJ118" s="887"/>
      <c r="AK118" s="888" t="s">
        <v>285</v>
      </c>
      <c r="AL118" s="886"/>
      <c r="AM118" s="886"/>
      <c r="AN118" s="886"/>
      <c r="AO118" s="887"/>
      <c r="AP118" s="889" t="s">
        <v>410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438</v>
      </c>
      <c r="BP118" s="836"/>
      <c r="BQ118" s="855">
        <v>60944529</v>
      </c>
      <c r="BR118" s="856"/>
      <c r="BS118" s="856"/>
      <c r="BT118" s="856"/>
      <c r="BU118" s="856"/>
      <c r="BV118" s="856">
        <v>62505041</v>
      </c>
      <c r="BW118" s="856"/>
      <c r="BX118" s="856"/>
      <c r="BY118" s="856"/>
      <c r="BZ118" s="856"/>
      <c r="CA118" s="856">
        <v>61539112</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3421376</v>
      </c>
      <c r="BR119" s="798"/>
      <c r="BS119" s="798"/>
      <c r="BT119" s="798"/>
      <c r="BU119" s="798"/>
      <c r="BV119" s="798">
        <v>3574257</v>
      </c>
      <c r="BW119" s="798"/>
      <c r="BX119" s="798"/>
      <c r="BY119" s="798"/>
      <c r="BZ119" s="798"/>
      <c r="CA119" s="798">
        <v>3692258</v>
      </c>
      <c r="CB119" s="798"/>
      <c r="CC119" s="798"/>
      <c r="CD119" s="798"/>
      <c r="CE119" s="798"/>
      <c r="CF119" s="859">
        <v>29.1</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3572087</v>
      </c>
      <c r="BR120" s="769"/>
      <c r="BS120" s="769"/>
      <c r="BT120" s="769"/>
      <c r="BU120" s="769"/>
      <c r="BV120" s="769">
        <v>3513360</v>
      </c>
      <c r="BW120" s="769"/>
      <c r="BX120" s="769"/>
      <c r="BY120" s="769"/>
      <c r="BZ120" s="769"/>
      <c r="CA120" s="769">
        <v>3744146</v>
      </c>
      <c r="CB120" s="769"/>
      <c r="CC120" s="769"/>
      <c r="CD120" s="769"/>
      <c r="CE120" s="769"/>
      <c r="CF120" s="846">
        <v>29.5</v>
      </c>
      <c r="CG120" s="847"/>
      <c r="CH120" s="847"/>
      <c r="CI120" s="847"/>
      <c r="CJ120" s="847"/>
      <c r="CK120" s="848" t="s">
        <v>444</v>
      </c>
      <c r="CL120" s="808"/>
      <c r="CM120" s="808"/>
      <c r="CN120" s="808"/>
      <c r="CO120" s="809"/>
      <c r="CP120" s="852" t="s">
        <v>393</v>
      </c>
      <c r="CQ120" s="853"/>
      <c r="CR120" s="853"/>
      <c r="CS120" s="853"/>
      <c r="CT120" s="853"/>
      <c r="CU120" s="853"/>
      <c r="CV120" s="853"/>
      <c r="CW120" s="853"/>
      <c r="CX120" s="853"/>
      <c r="CY120" s="853"/>
      <c r="CZ120" s="853"/>
      <c r="DA120" s="853"/>
      <c r="DB120" s="853"/>
      <c r="DC120" s="853"/>
      <c r="DD120" s="853"/>
      <c r="DE120" s="853"/>
      <c r="DF120" s="854"/>
      <c r="DG120" s="797">
        <v>10281469</v>
      </c>
      <c r="DH120" s="798"/>
      <c r="DI120" s="798"/>
      <c r="DJ120" s="798"/>
      <c r="DK120" s="798"/>
      <c r="DL120" s="798">
        <v>9837013</v>
      </c>
      <c r="DM120" s="798"/>
      <c r="DN120" s="798"/>
      <c r="DO120" s="798"/>
      <c r="DP120" s="798"/>
      <c r="DQ120" s="798">
        <v>9400051</v>
      </c>
      <c r="DR120" s="798"/>
      <c r="DS120" s="798"/>
      <c r="DT120" s="798"/>
      <c r="DU120" s="798"/>
      <c r="DV120" s="799">
        <v>74.099999999999994</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33755110</v>
      </c>
      <c r="BR121" s="856"/>
      <c r="BS121" s="856"/>
      <c r="BT121" s="856"/>
      <c r="BU121" s="856"/>
      <c r="BV121" s="856">
        <v>35624254</v>
      </c>
      <c r="BW121" s="856"/>
      <c r="BX121" s="856"/>
      <c r="BY121" s="856"/>
      <c r="BZ121" s="856"/>
      <c r="CA121" s="856">
        <v>35687190</v>
      </c>
      <c r="CB121" s="856"/>
      <c r="CC121" s="856"/>
      <c r="CD121" s="856"/>
      <c r="CE121" s="856"/>
      <c r="CF121" s="857">
        <v>281.2</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6666326</v>
      </c>
      <c r="DH121" s="769"/>
      <c r="DI121" s="769"/>
      <c r="DJ121" s="769"/>
      <c r="DK121" s="769"/>
      <c r="DL121" s="769">
        <v>6686147</v>
      </c>
      <c r="DM121" s="769"/>
      <c r="DN121" s="769"/>
      <c r="DO121" s="769"/>
      <c r="DP121" s="769"/>
      <c r="DQ121" s="769">
        <v>6664558</v>
      </c>
      <c r="DR121" s="769"/>
      <c r="DS121" s="769"/>
      <c r="DT121" s="769"/>
      <c r="DU121" s="769"/>
      <c r="DV121" s="821">
        <v>52.5</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447</v>
      </c>
      <c r="BP122" s="836"/>
      <c r="BQ122" s="837">
        <v>40748573</v>
      </c>
      <c r="BR122" s="838"/>
      <c r="BS122" s="838"/>
      <c r="BT122" s="838"/>
      <c r="BU122" s="838"/>
      <c r="BV122" s="838">
        <v>42711871</v>
      </c>
      <c r="BW122" s="838"/>
      <c r="BX122" s="838"/>
      <c r="BY122" s="838"/>
      <c r="BZ122" s="838"/>
      <c r="CA122" s="838">
        <v>43123594</v>
      </c>
      <c r="CB122" s="838"/>
      <c r="CC122" s="838"/>
      <c r="CD122" s="838"/>
      <c r="CE122" s="838"/>
      <c r="CF122" s="741"/>
      <c r="CG122" s="742"/>
      <c r="CH122" s="742"/>
      <c r="CI122" s="742"/>
      <c r="CJ122" s="839"/>
      <c r="CK122" s="849"/>
      <c r="CL122" s="810"/>
      <c r="CM122" s="810"/>
      <c r="CN122" s="810"/>
      <c r="CO122" s="811"/>
      <c r="CP122" s="826" t="s">
        <v>394</v>
      </c>
      <c r="CQ122" s="827"/>
      <c r="CR122" s="827"/>
      <c r="CS122" s="827"/>
      <c r="CT122" s="827"/>
      <c r="CU122" s="827"/>
      <c r="CV122" s="827"/>
      <c r="CW122" s="827"/>
      <c r="CX122" s="827"/>
      <c r="CY122" s="827"/>
      <c r="CZ122" s="827"/>
      <c r="DA122" s="827"/>
      <c r="DB122" s="827"/>
      <c r="DC122" s="827"/>
      <c r="DD122" s="827"/>
      <c r="DE122" s="827"/>
      <c r="DF122" s="828"/>
      <c r="DG122" s="768">
        <v>671792</v>
      </c>
      <c r="DH122" s="769"/>
      <c r="DI122" s="769"/>
      <c r="DJ122" s="769"/>
      <c r="DK122" s="769"/>
      <c r="DL122" s="769">
        <v>633100</v>
      </c>
      <c r="DM122" s="769"/>
      <c r="DN122" s="769"/>
      <c r="DO122" s="769"/>
      <c r="DP122" s="769"/>
      <c r="DQ122" s="769">
        <v>620872</v>
      </c>
      <c r="DR122" s="769"/>
      <c r="DS122" s="769"/>
      <c r="DT122" s="769"/>
      <c r="DU122" s="769"/>
      <c r="DV122" s="821">
        <v>4.9000000000000004</v>
      </c>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161.4</v>
      </c>
      <c r="BR123" s="830"/>
      <c r="BS123" s="830"/>
      <c r="BT123" s="830"/>
      <c r="BU123" s="830"/>
      <c r="BV123" s="830">
        <v>156.6</v>
      </c>
      <c r="BW123" s="830"/>
      <c r="BX123" s="830"/>
      <c r="BY123" s="830"/>
      <c r="BZ123" s="830"/>
      <c r="CA123" s="830">
        <v>145.1</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364338</v>
      </c>
      <c r="DH123" s="782"/>
      <c r="DI123" s="782"/>
      <c r="DJ123" s="782"/>
      <c r="DK123" s="783"/>
      <c r="DL123" s="784">
        <v>303400</v>
      </c>
      <c r="DM123" s="782"/>
      <c r="DN123" s="782"/>
      <c r="DO123" s="782"/>
      <c r="DP123" s="783"/>
      <c r="DQ123" s="784">
        <v>142235</v>
      </c>
      <c r="DR123" s="782"/>
      <c r="DS123" s="782"/>
      <c r="DT123" s="782"/>
      <c r="DU123" s="783"/>
      <c r="DV123" s="752">
        <v>1.1000000000000001</v>
      </c>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14542</v>
      </c>
      <c r="DH124" s="715"/>
      <c r="DI124" s="715"/>
      <c r="DJ124" s="715"/>
      <c r="DK124" s="716"/>
      <c r="DL124" s="717">
        <v>13880</v>
      </c>
      <c r="DM124" s="715"/>
      <c r="DN124" s="715"/>
      <c r="DO124" s="715"/>
      <c r="DP124" s="716"/>
      <c r="DQ124" s="717">
        <v>13145</v>
      </c>
      <c r="DR124" s="715"/>
      <c r="DS124" s="715"/>
      <c r="DT124" s="715"/>
      <c r="DU124" s="716"/>
      <c r="DV124" s="805">
        <v>0.1</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v>1228346</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458</v>
      </c>
      <c r="AY127" s="756"/>
      <c r="AZ127" s="756"/>
      <c r="BA127" s="756"/>
      <c r="BB127" s="756"/>
      <c r="BC127" s="756"/>
      <c r="BD127" s="756"/>
      <c r="BE127" s="757"/>
      <c r="BF127" s="758" t="s">
        <v>113</v>
      </c>
      <c r="BG127" s="759"/>
      <c r="BH127" s="759"/>
      <c r="BI127" s="759"/>
      <c r="BJ127" s="759"/>
      <c r="BK127" s="759"/>
      <c r="BL127" s="760"/>
      <c r="BM127" s="758">
        <v>12.74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286145</v>
      </c>
      <c r="AB128" s="722"/>
      <c r="AC128" s="722"/>
      <c r="AD128" s="722"/>
      <c r="AE128" s="723"/>
      <c r="AF128" s="724">
        <v>315415</v>
      </c>
      <c r="AG128" s="722"/>
      <c r="AH128" s="722"/>
      <c r="AI128" s="722"/>
      <c r="AJ128" s="723"/>
      <c r="AK128" s="724">
        <v>318489</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113</v>
      </c>
      <c r="BG128" s="789"/>
      <c r="BH128" s="789"/>
      <c r="BI128" s="789"/>
      <c r="BJ128" s="789"/>
      <c r="BK128" s="789"/>
      <c r="BL128" s="790"/>
      <c r="BM128" s="788">
        <v>17.739999999999998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15116815</v>
      </c>
      <c r="AB129" s="782"/>
      <c r="AC129" s="782"/>
      <c r="AD129" s="782"/>
      <c r="AE129" s="783"/>
      <c r="AF129" s="784">
        <v>15418442</v>
      </c>
      <c r="AG129" s="782"/>
      <c r="AH129" s="782"/>
      <c r="AI129" s="782"/>
      <c r="AJ129" s="783"/>
      <c r="AK129" s="784">
        <v>15569081</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11.8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2609865</v>
      </c>
      <c r="AB130" s="782"/>
      <c r="AC130" s="782"/>
      <c r="AD130" s="782"/>
      <c r="AE130" s="783"/>
      <c r="AF130" s="784">
        <v>2781622</v>
      </c>
      <c r="AG130" s="782"/>
      <c r="AH130" s="782"/>
      <c r="AI130" s="782"/>
      <c r="AJ130" s="783"/>
      <c r="AK130" s="784">
        <v>2878863</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145.1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12506950</v>
      </c>
      <c r="AB131" s="715"/>
      <c r="AC131" s="715"/>
      <c r="AD131" s="715"/>
      <c r="AE131" s="716"/>
      <c r="AF131" s="717">
        <v>12636820</v>
      </c>
      <c r="AG131" s="715"/>
      <c r="AH131" s="715"/>
      <c r="AI131" s="715"/>
      <c r="AJ131" s="716"/>
      <c r="AK131" s="717">
        <v>12690218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12.53889238</v>
      </c>
      <c r="AB132" s="738"/>
      <c r="AC132" s="738"/>
      <c r="AD132" s="738"/>
      <c r="AE132" s="739"/>
      <c r="AF132" s="740">
        <v>11.70709087</v>
      </c>
      <c r="AG132" s="738"/>
      <c r="AH132" s="738"/>
      <c r="AI132" s="738"/>
      <c r="AJ132" s="739"/>
      <c r="AK132" s="740">
        <v>11.21058152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12.5</v>
      </c>
      <c r="AB133" s="747"/>
      <c r="AC133" s="747"/>
      <c r="AD133" s="747"/>
      <c r="AE133" s="748"/>
      <c r="AF133" s="746">
        <v>12.1</v>
      </c>
      <c r="AG133" s="747"/>
      <c r="AH133" s="747"/>
      <c r="AI133" s="747"/>
      <c r="AJ133" s="748"/>
      <c r="AK133" s="746">
        <v>11.8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6" zoomScaleNormal="85" zoomScaleSheetLayoutView="100" workbookViewId="0">
      <selection activeCell="AH73" sqref="AH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31" t="s">
        <v>479</v>
      </c>
      <c r="H9" s="1132"/>
      <c r="I9" s="1132"/>
      <c r="J9" s="1133"/>
      <c r="K9" s="263">
        <v>5212587</v>
      </c>
      <c r="L9" s="264">
        <v>78576</v>
      </c>
      <c r="M9" s="265">
        <v>64737</v>
      </c>
      <c r="N9" s="266">
        <v>21.4</v>
      </c>
    </row>
    <row r="10" spans="1:16">
      <c r="A10" s="248"/>
      <c r="B10" s="244"/>
      <c r="C10" s="244"/>
      <c r="D10" s="244"/>
      <c r="E10" s="244"/>
      <c r="F10" s="244"/>
      <c r="G10" s="1131" t="s">
        <v>480</v>
      </c>
      <c r="H10" s="1132"/>
      <c r="I10" s="1132"/>
      <c r="J10" s="1133"/>
      <c r="K10" s="267">
        <v>743426</v>
      </c>
      <c r="L10" s="268">
        <v>11207</v>
      </c>
      <c r="M10" s="269">
        <v>4418</v>
      </c>
      <c r="N10" s="270">
        <v>153.69999999999999</v>
      </c>
    </row>
    <row r="11" spans="1:16" ht="13.5" customHeight="1">
      <c r="A11" s="248"/>
      <c r="B11" s="244"/>
      <c r="C11" s="244"/>
      <c r="D11" s="244"/>
      <c r="E11" s="244"/>
      <c r="F11" s="244"/>
      <c r="G11" s="1131" t="s">
        <v>481</v>
      </c>
      <c r="H11" s="1132"/>
      <c r="I11" s="1132"/>
      <c r="J11" s="1133"/>
      <c r="K11" s="267">
        <v>235170</v>
      </c>
      <c r="L11" s="268">
        <v>3545</v>
      </c>
      <c r="M11" s="269">
        <v>5597</v>
      </c>
      <c r="N11" s="270">
        <v>-36.700000000000003</v>
      </c>
    </row>
    <row r="12" spans="1:16" ht="13.5" customHeight="1">
      <c r="A12" s="248"/>
      <c r="B12" s="244"/>
      <c r="C12" s="244"/>
      <c r="D12" s="244"/>
      <c r="E12" s="244"/>
      <c r="F12" s="244"/>
      <c r="G12" s="1131" t="s">
        <v>482</v>
      </c>
      <c r="H12" s="1132"/>
      <c r="I12" s="1132"/>
      <c r="J12" s="1133"/>
      <c r="K12" s="267">
        <v>16518</v>
      </c>
      <c r="L12" s="268">
        <v>249</v>
      </c>
      <c r="M12" s="269">
        <v>967</v>
      </c>
      <c r="N12" s="270">
        <v>-74.3</v>
      </c>
    </row>
    <row r="13" spans="1:16" ht="13.5" customHeight="1">
      <c r="A13" s="248"/>
      <c r="B13" s="244"/>
      <c r="C13" s="244"/>
      <c r="D13" s="244"/>
      <c r="E13" s="244"/>
      <c r="F13" s="244"/>
      <c r="G13" s="1131" t="s">
        <v>483</v>
      </c>
      <c r="H13" s="1132"/>
      <c r="I13" s="1132"/>
      <c r="J13" s="1133"/>
      <c r="K13" s="267" t="s">
        <v>484</v>
      </c>
      <c r="L13" s="268" t="s">
        <v>484</v>
      </c>
      <c r="M13" s="269">
        <v>2</v>
      </c>
      <c r="N13" s="270" t="s">
        <v>484</v>
      </c>
    </row>
    <row r="14" spans="1:16" ht="13.5" customHeight="1">
      <c r="A14" s="248"/>
      <c r="B14" s="244"/>
      <c r="C14" s="244"/>
      <c r="D14" s="244"/>
      <c r="E14" s="244"/>
      <c r="F14" s="244"/>
      <c r="G14" s="1131" t="s">
        <v>485</v>
      </c>
      <c r="H14" s="1132"/>
      <c r="I14" s="1132"/>
      <c r="J14" s="1133"/>
      <c r="K14" s="267">
        <v>168004</v>
      </c>
      <c r="L14" s="268">
        <v>2533</v>
      </c>
      <c r="M14" s="269">
        <v>2800</v>
      </c>
      <c r="N14" s="270">
        <v>-9.5</v>
      </c>
    </row>
    <row r="15" spans="1:16" ht="13.5" customHeight="1">
      <c r="A15" s="248"/>
      <c r="B15" s="244"/>
      <c r="C15" s="244"/>
      <c r="D15" s="244"/>
      <c r="E15" s="244"/>
      <c r="F15" s="244"/>
      <c r="G15" s="1131" t="s">
        <v>486</v>
      </c>
      <c r="H15" s="1132"/>
      <c r="I15" s="1132"/>
      <c r="J15" s="1133"/>
      <c r="K15" s="267">
        <v>43650</v>
      </c>
      <c r="L15" s="268">
        <v>658</v>
      </c>
      <c r="M15" s="269">
        <v>1482</v>
      </c>
      <c r="N15" s="270">
        <v>-55.6</v>
      </c>
    </row>
    <row r="16" spans="1:16">
      <c r="A16" s="248"/>
      <c r="B16" s="244"/>
      <c r="C16" s="244"/>
      <c r="D16" s="244"/>
      <c r="E16" s="244"/>
      <c r="F16" s="244"/>
      <c r="G16" s="1134" t="s">
        <v>487</v>
      </c>
      <c r="H16" s="1135"/>
      <c r="I16" s="1135"/>
      <c r="J16" s="1136"/>
      <c r="K16" s="268">
        <v>-972017</v>
      </c>
      <c r="L16" s="268">
        <v>-14652</v>
      </c>
      <c r="M16" s="269">
        <v>-7690</v>
      </c>
      <c r="N16" s="270">
        <v>90.5</v>
      </c>
    </row>
    <row r="17" spans="1:16">
      <c r="A17" s="248"/>
      <c r="B17" s="244"/>
      <c r="C17" s="244"/>
      <c r="D17" s="244"/>
      <c r="E17" s="244"/>
      <c r="F17" s="244"/>
      <c r="G17" s="1134" t="s">
        <v>170</v>
      </c>
      <c r="H17" s="1135"/>
      <c r="I17" s="1135"/>
      <c r="J17" s="1136"/>
      <c r="K17" s="268">
        <v>5447338</v>
      </c>
      <c r="L17" s="268">
        <v>82115</v>
      </c>
      <c r="M17" s="269">
        <v>72313</v>
      </c>
      <c r="N17" s="270">
        <v>13.6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8" t="s">
        <v>492</v>
      </c>
      <c r="H21" s="1129"/>
      <c r="I21" s="1129"/>
      <c r="J21" s="1130"/>
      <c r="K21" s="280">
        <v>7.85</v>
      </c>
      <c r="L21" s="281">
        <v>7.17</v>
      </c>
      <c r="M21" s="282">
        <v>0.68</v>
      </c>
      <c r="N21" s="249"/>
      <c r="O21" s="283"/>
      <c r="P21" s="279"/>
    </row>
    <row r="22" spans="1:16" s="284" customFormat="1">
      <c r="A22" s="279"/>
      <c r="B22" s="249"/>
      <c r="C22" s="249"/>
      <c r="D22" s="249"/>
      <c r="E22" s="249"/>
      <c r="F22" s="249"/>
      <c r="G22" s="1128" t="s">
        <v>493</v>
      </c>
      <c r="H22" s="1129"/>
      <c r="I22" s="1129"/>
      <c r="J22" s="1130"/>
      <c r="K22" s="285">
        <v>98.8</v>
      </c>
      <c r="L22" s="286">
        <v>98.1</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19" t="s">
        <v>497</v>
      </c>
      <c r="H32" s="1120"/>
      <c r="I32" s="1120"/>
      <c r="J32" s="1121"/>
      <c r="K32" s="294">
        <v>3261956</v>
      </c>
      <c r="L32" s="294">
        <v>49172</v>
      </c>
      <c r="M32" s="295">
        <v>43357</v>
      </c>
      <c r="N32" s="296">
        <v>13.4</v>
      </c>
    </row>
    <row r="33" spans="1:16" ht="13.5" customHeight="1">
      <c r="A33" s="248"/>
      <c r="B33" s="244"/>
      <c r="C33" s="244"/>
      <c r="D33" s="244"/>
      <c r="E33" s="244"/>
      <c r="F33" s="244"/>
      <c r="G33" s="1119" t="s">
        <v>498</v>
      </c>
      <c r="H33" s="1120"/>
      <c r="I33" s="1120"/>
      <c r="J33" s="1121"/>
      <c r="K33" s="294" t="s">
        <v>484</v>
      </c>
      <c r="L33" s="294" t="s">
        <v>484</v>
      </c>
      <c r="M33" s="295">
        <v>5</v>
      </c>
      <c r="N33" s="296" t="s">
        <v>484</v>
      </c>
    </row>
    <row r="34" spans="1:16" ht="27" customHeight="1">
      <c r="A34" s="248"/>
      <c r="B34" s="244"/>
      <c r="C34" s="244"/>
      <c r="D34" s="244"/>
      <c r="E34" s="244"/>
      <c r="F34" s="244"/>
      <c r="G34" s="1119" t="s">
        <v>499</v>
      </c>
      <c r="H34" s="1120"/>
      <c r="I34" s="1120"/>
      <c r="J34" s="1121"/>
      <c r="K34" s="294" t="s">
        <v>484</v>
      </c>
      <c r="L34" s="294" t="s">
        <v>484</v>
      </c>
      <c r="M34" s="295">
        <v>40</v>
      </c>
      <c r="N34" s="296" t="s">
        <v>484</v>
      </c>
    </row>
    <row r="35" spans="1:16" ht="27" customHeight="1">
      <c r="A35" s="248"/>
      <c r="B35" s="244"/>
      <c r="C35" s="244"/>
      <c r="D35" s="244"/>
      <c r="E35" s="244"/>
      <c r="F35" s="244"/>
      <c r="G35" s="1119" t="s">
        <v>500</v>
      </c>
      <c r="H35" s="1120"/>
      <c r="I35" s="1120"/>
      <c r="J35" s="1121"/>
      <c r="K35" s="294">
        <v>1149293</v>
      </c>
      <c r="L35" s="294">
        <v>17325</v>
      </c>
      <c r="M35" s="295">
        <v>11850</v>
      </c>
      <c r="N35" s="296">
        <v>46.2</v>
      </c>
    </row>
    <row r="36" spans="1:16" ht="27" customHeight="1">
      <c r="A36" s="248"/>
      <c r="B36" s="244"/>
      <c r="C36" s="244"/>
      <c r="D36" s="244"/>
      <c r="E36" s="244"/>
      <c r="F36" s="244"/>
      <c r="G36" s="1119" t="s">
        <v>501</v>
      </c>
      <c r="H36" s="1120"/>
      <c r="I36" s="1120"/>
      <c r="J36" s="1121"/>
      <c r="K36" s="294">
        <v>207881</v>
      </c>
      <c r="L36" s="294">
        <v>3134</v>
      </c>
      <c r="M36" s="295">
        <v>2171</v>
      </c>
      <c r="N36" s="296">
        <v>44.4</v>
      </c>
    </row>
    <row r="37" spans="1:16" ht="13.5" customHeight="1">
      <c r="A37" s="248"/>
      <c r="B37" s="244"/>
      <c r="C37" s="244"/>
      <c r="D37" s="244"/>
      <c r="E37" s="244"/>
      <c r="F37" s="244"/>
      <c r="G37" s="1119" t="s">
        <v>502</v>
      </c>
      <c r="H37" s="1120"/>
      <c r="I37" s="1120"/>
      <c r="J37" s="1121"/>
      <c r="K37" s="294" t="s">
        <v>484</v>
      </c>
      <c r="L37" s="294" t="s">
        <v>484</v>
      </c>
      <c r="M37" s="295">
        <v>1425</v>
      </c>
      <c r="N37" s="296" t="s">
        <v>484</v>
      </c>
    </row>
    <row r="38" spans="1:16" ht="27" customHeight="1">
      <c r="A38" s="248"/>
      <c r="B38" s="244"/>
      <c r="C38" s="244"/>
      <c r="D38" s="244"/>
      <c r="E38" s="244"/>
      <c r="F38" s="244"/>
      <c r="G38" s="1122" t="s">
        <v>503</v>
      </c>
      <c r="H38" s="1123"/>
      <c r="I38" s="1123"/>
      <c r="J38" s="1124"/>
      <c r="K38" s="297">
        <v>869</v>
      </c>
      <c r="L38" s="297">
        <v>13</v>
      </c>
      <c r="M38" s="298">
        <v>6</v>
      </c>
      <c r="N38" s="299">
        <v>116.7</v>
      </c>
      <c r="O38" s="293"/>
    </row>
    <row r="39" spans="1:16">
      <c r="A39" s="248"/>
      <c r="B39" s="244"/>
      <c r="C39" s="244"/>
      <c r="D39" s="244"/>
      <c r="E39" s="244"/>
      <c r="F39" s="244"/>
      <c r="G39" s="1122" t="s">
        <v>504</v>
      </c>
      <c r="H39" s="1123"/>
      <c r="I39" s="1123"/>
      <c r="J39" s="1124"/>
      <c r="K39" s="300">
        <v>-318489</v>
      </c>
      <c r="L39" s="300">
        <v>-4801</v>
      </c>
      <c r="M39" s="301">
        <v>-5332</v>
      </c>
      <c r="N39" s="302">
        <v>-10</v>
      </c>
      <c r="O39" s="293"/>
    </row>
    <row r="40" spans="1:16" ht="27" customHeight="1">
      <c r="A40" s="248"/>
      <c r="B40" s="244"/>
      <c r="C40" s="244"/>
      <c r="D40" s="244"/>
      <c r="E40" s="244"/>
      <c r="F40" s="244"/>
      <c r="G40" s="1119" t="s">
        <v>505</v>
      </c>
      <c r="H40" s="1120"/>
      <c r="I40" s="1120"/>
      <c r="J40" s="1121"/>
      <c r="K40" s="300">
        <v>-2878863</v>
      </c>
      <c r="L40" s="300">
        <v>-43397</v>
      </c>
      <c r="M40" s="301">
        <v>-35626</v>
      </c>
      <c r="N40" s="302">
        <v>21.8</v>
      </c>
      <c r="O40" s="293"/>
    </row>
    <row r="41" spans="1:16">
      <c r="A41" s="248"/>
      <c r="B41" s="244"/>
      <c r="C41" s="244"/>
      <c r="D41" s="244"/>
      <c r="E41" s="244"/>
      <c r="F41" s="244"/>
      <c r="G41" s="1125" t="s">
        <v>280</v>
      </c>
      <c r="H41" s="1126"/>
      <c r="I41" s="1126"/>
      <c r="J41" s="1127"/>
      <c r="K41" s="294">
        <v>1422647</v>
      </c>
      <c r="L41" s="300">
        <v>21445</v>
      </c>
      <c r="M41" s="301">
        <v>17897</v>
      </c>
      <c r="N41" s="302">
        <v>19.8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2" t="s">
        <v>474</v>
      </c>
      <c r="J49" s="1114" t="s">
        <v>509</v>
      </c>
      <c r="K49" s="1115"/>
      <c r="L49" s="1115"/>
      <c r="M49" s="1115"/>
      <c r="N49" s="1116"/>
    </row>
    <row r="50" spans="1:14">
      <c r="A50" s="248"/>
      <c r="B50" s="244"/>
      <c r="C50" s="244"/>
      <c r="D50" s="244"/>
      <c r="E50" s="244"/>
      <c r="F50" s="244"/>
      <c r="G50" s="312"/>
      <c r="H50" s="313"/>
      <c r="I50" s="1113"/>
      <c r="J50" s="314" t="s">
        <v>510</v>
      </c>
      <c r="K50" s="315" t="s">
        <v>511</v>
      </c>
      <c r="L50" s="316" t="s">
        <v>512</v>
      </c>
      <c r="M50" s="317" t="s">
        <v>513</v>
      </c>
      <c r="N50" s="318" t="s">
        <v>514</v>
      </c>
    </row>
    <row r="51" spans="1:14">
      <c r="A51" s="248"/>
      <c r="B51" s="244"/>
      <c r="C51" s="244"/>
      <c r="D51" s="244"/>
      <c r="E51" s="244"/>
      <c r="F51" s="244"/>
      <c r="G51" s="310" t="s">
        <v>515</v>
      </c>
      <c r="H51" s="311"/>
      <c r="I51" s="319">
        <v>2843987</v>
      </c>
      <c r="J51" s="320">
        <v>41833</v>
      </c>
      <c r="K51" s="321">
        <v>-17.3</v>
      </c>
      <c r="L51" s="322">
        <v>58009</v>
      </c>
      <c r="M51" s="323">
        <v>16.5</v>
      </c>
      <c r="N51" s="324">
        <v>-33.799999999999997</v>
      </c>
    </row>
    <row r="52" spans="1:14">
      <c r="A52" s="248"/>
      <c r="B52" s="244"/>
      <c r="C52" s="244"/>
      <c r="D52" s="244"/>
      <c r="E52" s="244"/>
      <c r="F52" s="244"/>
      <c r="G52" s="325"/>
      <c r="H52" s="326" t="s">
        <v>516</v>
      </c>
      <c r="I52" s="327">
        <v>1677487</v>
      </c>
      <c r="J52" s="328">
        <v>24674</v>
      </c>
      <c r="K52" s="329">
        <v>-30.2</v>
      </c>
      <c r="L52" s="330">
        <v>32190</v>
      </c>
      <c r="M52" s="331">
        <v>20.399999999999999</v>
      </c>
      <c r="N52" s="332">
        <v>-50.6</v>
      </c>
    </row>
    <row r="53" spans="1:14">
      <c r="A53" s="248"/>
      <c r="B53" s="244"/>
      <c r="C53" s="244"/>
      <c r="D53" s="244"/>
      <c r="E53" s="244"/>
      <c r="F53" s="244"/>
      <c r="G53" s="310" t="s">
        <v>517</v>
      </c>
      <c r="H53" s="311"/>
      <c r="I53" s="319">
        <v>4746790</v>
      </c>
      <c r="J53" s="320">
        <v>70293</v>
      </c>
      <c r="K53" s="321">
        <v>68</v>
      </c>
      <c r="L53" s="322">
        <v>61882</v>
      </c>
      <c r="M53" s="323">
        <v>6.7</v>
      </c>
      <c r="N53" s="324">
        <v>61.3</v>
      </c>
    </row>
    <row r="54" spans="1:14">
      <c r="A54" s="248"/>
      <c r="B54" s="244"/>
      <c r="C54" s="244"/>
      <c r="D54" s="244"/>
      <c r="E54" s="244"/>
      <c r="F54" s="244"/>
      <c r="G54" s="325"/>
      <c r="H54" s="326" t="s">
        <v>516</v>
      </c>
      <c r="I54" s="327">
        <v>2880891</v>
      </c>
      <c r="J54" s="328">
        <v>42662</v>
      </c>
      <c r="K54" s="329">
        <v>72.900000000000006</v>
      </c>
      <c r="L54" s="330">
        <v>32175</v>
      </c>
      <c r="M54" s="331">
        <v>0</v>
      </c>
      <c r="N54" s="332">
        <v>72.900000000000006</v>
      </c>
    </row>
    <row r="55" spans="1:14">
      <c r="A55" s="248"/>
      <c r="B55" s="244"/>
      <c r="C55" s="244"/>
      <c r="D55" s="244"/>
      <c r="E55" s="244"/>
      <c r="F55" s="244"/>
      <c r="G55" s="310" t="s">
        <v>518</v>
      </c>
      <c r="H55" s="311"/>
      <c r="I55" s="319">
        <v>4968316</v>
      </c>
      <c r="J55" s="320">
        <v>74158</v>
      </c>
      <c r="K55" s="321">
        <v>5.5</v>
      </c>
      <c r="L55" s="322">
        <v>47569</v>
      </c>
      <c r="M55" s="323">
        <v>-23.1</v>
      </c>
      <c r="N55" s="324">
        <v>28.6</v>
      </c>
    </row>
    <row r="56" spans="1:14">
      <c r="A56" s="248"/>
      <c r="B56" s="244"/>
      <c r="C56" s="244"/>
      <c r="D56" s="244"/>
      <c r="E56" s="244"/>
      <c r="F56" s="244"/>
      <c r="G56" s="325"/>
      <c r="H56" s="326" t="s">
        <v>516</v>
      </c>
      <c r="I56" s="327">
        <v>2807069</v>
      </c>
      <c r="J56" s="328">
        <v>41899</v>
      </c>
      <c r="K56" s="329">
        <v>-1.8</v>
      </c>
      <c r="L56" s="330">
        <v>26255</v>
      </c>
      <c r="M56" s="331">
        <v>-18.399999999999999</v>
      </c>
      <c r="N56" s="332">
        <v>16.600000000000001</v>
      </c>
    </row>
    <row r="57" spans="1:14">
      <c r="A57" s="248"/>
      <c r="B57" s="244"/>
      <c r="C57" s="244"/>
      <c r="D57" s="244"/>
      <c r="E57" s="244"/>
      <c r="F57" s="244"/>
      <c r="G57" s="310" t="s">
        <v>519</v>
      </c>
      <c r="H57" s="311"/>
      <c r="I57" s="319">
        <v>6355850</v>
      </c>
      <c r="J57" s="320">
        <v>95352</v>
      </c>
      <c r="K57" s="321">
        <v>28.6</v>
      </c>
      <c r="L57" s="322">
        <v>50880</v>
      </c>
      <c r="M57" s="323">
        <v>7</v>
      </c>
      <c r="N57" s="324">
        <v>21.6</v>
      </c>
    </row>
    <row r="58" spans="1:14">
      <c r="A58" s="248"/>
      <c r="B58" s="244"/>
      <c r="C58" s="244"/>
      <c r="D58" s="244"/>
      <c r="E58" s="244"/>
      <c r="F58" s="244"/>
      <c r="G58" s="325"/>
      <c r="H58" s="326" t="s">
        <v>516</v>
      </c>
      <c r="I58" s="327">
        <v>3908059</v>
      </c>
      <c r="J58" s="328">
        <v>58629</v>
      </c>
      <c r="K58" s="329">
        <v>39.9</v>
      </c>
      <c r="L58" s="330">
        <v>26879</v>
      </c>
      <c r="M58" s="331">
        <v>2.4</v>
      </c>
      <c r="N58" s="332">
        <v>37.5</v>
      </c>
    </row>
    <row r="59" spans="1:14">
      <c r="A59" s="248"/>
      <c r="B59" s="244"/>
      <c r="C59" s="244"/>
      <c r="D59" s="244"/>
      <c r="E59" s="244"/>
      <c r="F59" s="244"/>
      <c r="G59" s="310" t="s">
        <v>520</v>
      </c>
      <c r="H59" s="311"/>
      <c r="I59" s="319">
        <v>2498009</v>
      </c>
      <c r="J59" s="320">
        <v>37656</v>
      </c>
      <c r="K59" s="321">
        <v>-60.5</v>
      </c>
      <c r="L59" s="322">
        <v>63956</v>
      </c>
      <c r="M59" s="323">
        <v>25.7</v>
      </c>
      <c r="N59" s="324">
        <v>-86.2</v>
      </c>
    </row>
    <row r="60" spans="1:14">
      <c r="A60" s="248"/>
      <c r="B60" s="244"/>
      <c r="C60" s="244"/>
      <c r="D60" s="244"/>
      <c r="E60" s="244"/>
      <c r="F60" s="244"/>
      <c r="G60" s="325"/>
      <c r="H60" s="326" t="s">
        <v>516</v>
      </c>
      <c r="I60" s="333">
        <v>1617071</v>
      </c>
      <c r="J60" s="328">
        <v>24376</v>
      </c>
      <c r="K60" s="329">
        <v>-58.4</v>
      </c>
      <c r="L60" s="330">
        <v>29239</v>
      </c>
      <c r="M60" s="331">
        <v>8.8000000000000007</v>
      </c>
      <c r="N60" s="332">
        <v>-67.2</v>
      </c>
    </row>
    <row r="61" spans="1:14">
      <c r="A61" s="248"/>
      <c r="B61" s="244"/>
      <c r="C61" s="244"/>
      <c r="D61" s="244"/>
      <c r="E61" s="244"/>
      <c r="F61" s="244"/>
      <c r="G61" s="310" t="s">
        <v>521</v>
      </c>
      <c r="H61" s="334"/>
      <c r="I61" s="335">
        <v>4282590</v>
      </c>
      <c r="J61" s="336">
        <v>63858</v>
      </c>
      <c r="K61" s="337">
        <v>4.9000000000000004</v>
      </c>
      <c r="L61" s="338">
        <v>56459</v>
      </c>
      <c r="M61" s="339">
        <v>6.6</v>
      </c>
      <c r="N61" s="324">
        <v>-1.7</v>
      </c>
    </row>
    <row r="62" spans="1:14">
      <c r="A62" s="248"/>
      <c r="B62" s="244"/>
      <c r="C62" s="244"/>
      <c r="D62" s="244"/>
      <c r="E62" s="244"/>
      <c r="F62" s="244"/>
      <c r="G62" s="325"/>
      <c r="H62" s="326" t="s">
        <v>516</v>
      </c>
      <c r="I62" s="327">
        <v>2578115</v>
      </c>
      <c r="J62" s="328">
        <v>38448</v>
      </c>
      <c r="K62" s="329">
        <v>4.5</v>
      </c>
      <c r="L62" s="330">
        <v>29348</v>
      </c>
      <c r="M62" s="331">
        <v>2.6</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75" zoomScaleNormal="75" zoomScaleSheetLayoutView="100" workbookViewId="0">
      <selection activeCell="M45" sqref="M44: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6.76</v>
      </c>
      <c r="G47" s="12">
        <v>8.11</v>
      </c>
      <c r="H47" s="12">
        <v>9.49</v>
      </c>
      <c r="I47" s="12">
        <v>8.57</v>
      </c>
      <c r="J47" s="13">
        <v>9.1300000000000008</v>
      </c>
    </row>
    <row r="48" spans="2:10" ht="57.75" customHeight="1">
      <c r="B48" s="14"/>
      <c r="C48" s="1139" t="s">
        <v>4</v>
      </c>
      <c r="D48" s="1139"/>
      <c r="E48" s="1140"/>
      <c r="F48" s="15">
        <v>2.27</v>
      </c>
      <c r="G48" s="16">
        <v>2.73</v>
      </c>
      <c r="H48" s="16">
        <v>2.59</v>
      </c>
      <c r="I48" s="16">
        <v>2.33</v>
      </c>
      <c r="J48" s="17">
        <v>2.02</v>
      </c>
    </row>
    <row r="49" spans="2:10" ht="57.75" customHeight="1" thickBot="1">
      <c r="B49" s="18"/>
      <c r="C49" s="1141" t="s">
        <v>5</v>
      </c>
      <c r="D49" s="1141"/>
      <c r="E49" s="1142"/>
      <c r="F49" s="19">
        <v>1.31</v>
      </c>
      <c r="G49" s="20">
        <v>0.55000000000000004</v>
      </c>
      <c r="H49" s="20">
        <v>0.12</v>
      </c>
      <c r="I49" s="20" t="s">
        <v>528</v>
      </c>
      <c r="J49" s="21" t="s">
        <v>529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530</v>
      </c>
      <c r="D34" s="1149"/>
      <c r="E34" s="1150"/>
      <c r="F34" s="32">
        <v>14.44</v>
      </c>
      <c r="G34" s="33">
        <v>17.350000000000001</v>
      </c>
      <c r="H34" s="33">
        <v>21.17</v>
      </c>
      <c r="I34" s="33">
        <v>22.61</v>
      </c>
      <c r="J34" s="34">
        <v>23</v>
      </c>
      <c r="K34" s="22"/>
      <c r="L34" s="22"/>
      <c r="M34" s="22"/>
      <c r="N34" s="22"/>
      <c r="O34" s="22"/>
      <c r="P34" s="22"/>
    </row>
    <row r="35" spans="1:16" ht="39" customHeight="1">
      <c r="A35" s="22"/>
      <c r="B35" s="35"/>
      <c r="C35" s="1143" t="s">
        <v>531</v>
      </c>
      <c r="D35" s="1144"/>
      <c r="E35" s="1145"/>
      <c r="F35" s="36" t="s">
        <v>532</v>
      </c>
      <c r="G35" s="37">
        <v>0</v>
      </c>
      <c r="H35" s="37">
        <v>2.0499999999999998</v>
      </c>
      <c r="I35" s="37">
        <v>3.12</v>
      </c>
      <c r="J35" s="38">
        <v>3.05</v>
      </c>
      <c r="K35" s="22"/>
      <c r="L35" s="22"/>
      <c r="M35" s="22"/>
      <c r="N35" s="22"/>
      <c r="O35" s="22"/>
      <c r="P35" s="22"/>
    </row>
    <row r="36" spans="1:16" ht="39" customHeight="1">
      <c r="A36" s="22"/>
      <c r="B36" s="35"/>
      <c r="C36" s="1143" t="s">
        <v>533</v>
      </c>
      <c r="D36" s="1144"/>
      <c r="E36" s="1145"/>
      <c r="F36" s="36">
        <v>1.8</v>
      </c>
      <c r="G36" s="37">
        <v>2.2200000000000002</v>
      </c>
      <c r="H36" s="37">
        <v>2.4300000000000002</v>
      </c>
      <c r="I36" s="37">
        <v>2.1</v>
      </c>
      <c r="J36" s="38">
        <v>1.69</v>
      </c>
      <c r="K36" s="22"/>
      <c r="L36" s="22"/>
      <c r="M36" s="22"/>
      <c r="N36" s="22"/>
      <c r="O36" s="22"/>
      <c r="P36" s="22"/>
    </row>
    <row r="37" spans="1:16" ht="39" customHeight="1">
      <c r="A37" s="22"/>
      <c r="B37" s="35"/>
      <c r="C37" s="1143" t="s">
        <v>534</v>
      </c>
      <c r="D37" s="1144"/>
      <c r="E37" s="1145"/>
      <c r="F37" s="36">
        <v>1.65</v>
      </c>
      <c r="G37" s="37">
        <v>1.68</v>
      </c>
      <c r="H37" s="37">
        <v>2.36</v>
      </c>
      <c r="I37" s="37">
        <v>1.83</v>
      </c>
      <c r="J37" s="38">
        <v>1.62</v>
      </c>
      <c r="K37" s="22"/>
      <c r="L37" s="22"/>
      <c r="M37" s="22"/>
      <c r="N37" s="22"/>
      <c r="O37" s="22"/>
      <c r="P37" s="22"/>
    </row>
    <row r="38" spans="1:16" ht="39" customHeight="1">
      <c r="A38" s="22"/>
      <c r="B38" s="35"/>
      <c r="C38" s="1143" t="s">
        <v>535</v>
      </c>
      <c r="D38" s="1144"/>
      <c r="E38" s="1145"/>
      <c r="F38" s="36">
        <v>0.71</v>
      </c>
      <c r="G38" s="37">
        <v>0.66</v>
      </c>
      <c r="H38" s="37">
        <v>0.62</v>
      </c>
      <c r="I38" s="37">
        <v>0.83</v>
      </c>
      <c r="J38" s="38">
        <v>0.78</v>
      </c>
      <c r="K38" s="22"/>
      <c r="L38" s="22"/>
      <c r="M38" s="22"/>
      <c r="N38" s="22"/>
      <c r="O38" s="22"/>
      <c r="P38" s="22"/>
    </row>
    <row r="39" spans="1:16" ht="39" customHeight="1">
      <c r="A39" s="22"/>
      <c r="B39" s="35"/>
      <c r="C39" s="1143" t="s">
        <v>536</v>
      </c>
      <c r="D39" s="1144"/>
      <c r="E39" s="1145"/>
      <c r="F39" s="36">
        <v>0.32</v>
      </c>
      <c r="G39" s="37">
        <v>0.13</v>
      </c>
      <c r="H39" s="37">
        <v>0.09</v>
      </c>
      <c r="I39" s="37">
        <v>0.11</v>
      </c>
      <c r="J39" s="38">
        <v>0.16</v>
      </c>
      <c r="K39" s="22"/>
      <c r="L39" s="22"/>
      <c r="M39" s="22"/>
      <c r="N39" s="22"/>
      <c r="O39" s="22"/>
      <c r="P39" s="22"/>
    </row>
    <row r="40" spans="1:16" ht="39" customHeight="1">
      <c r="A40" s="22"/>
      <c r="B40" s="35"/>
      <c r="C40" s="1143" t="s">
        <v>537</v>
      </c>
      <c r="D40" s="1144"/>
      <c r="E40" s="1145"/>
      <c r="F40" s="36">
        <v>0.11</v>
      </c>
      <c r="G40" s="37">
        <v>0.11</v>
      </c>
      <c r="H40" s="37">
        <v>0.04</v>
      </c>
      <c r="I40" s="37">
        <v>0.09</v>
      </c>
      <c r="J40" s="38">
        <v>0.12</v>
      </c>
      <c r="K40" s="22"/>
      <c r="L40" s="22"/>
      <c r="M40" s="22"/>
      <c r="N40" s="22"/>
      <c r="O40" s="22"/>
      <c r="P40" s="22"/>
    </row>
    <row r="41" spans="1:16" ht="39" customHeight="1">
      <c r="A41" s="22"/>
      <c r="B41" s="35"/>
      <c r="C41" s="1143" t="s">
        <v>538</v>
      </c>
      <c r="D41" s="1144"/>
      <c r="E41" s="1145"/>
      <c r="F41" s="36">
        <v>0.09</v>
      </c>
      <c r="G41" s="37">
        <v>0.33</v>
      </c>
      <c r="H41" s="37">
        <v>0.1</v>
      </c>
      <c r="I41" s="37">
        <v>0.12</v>
      </c>
      <c r="J41" s="38">
        <v>0.1</v>
      </c>
      <c r="K41" s="22"/>
      <c r="L41" s="22"/>
      <c r="M41" s="22"/>
      <c r="N41" s="22"/>
      <c r="O41" s="22"/>
      <c r="P41" s="22"/>
    </row>
    <row r="42" spans="1:16" ht="39" customHeight="1">
      <c r="A42" s="22"/>
      <c r="B42" s="39"/>
      <c r="C42" s="1143" t="s">
        <v>539</v>
      </c>
      <c r="D42" s="1144"/>
      <c r="E42" s="1145"/>
      <c r="F42" s="36" t="s">
        <v>484</v>
      </c>
      <c r="G42" s="37" t="s">
        <v>484</v>
      </c>
      <c r="H42" s="37" t="s">
        <v>484</v>
      </c>
      <c r="I42" s="37" t="s">
        <v>484</v>
      </c>
      <c r="J42" s="38" t="s">
        <v>484</v>
      </c>
      <c r="K42" s="22"/>
      <c r="L42" s="22"/>
      <c r="M42" s="22"/>
      <c r="N42" s="22"/>
      <c r="O42" s="22"/>
      <c r="P42" s="22"/>
    </row>
    <row r="43" spans="1:16" ht="39" customHeight="1" thickBot="1">
      <c r="A43" s="22"/>
      <c r="B43" s="40"/>
      <c r="C43" s="1146" t="s">
        <v>540</v>
      </c>
      <c r="D43" s="1147"/>
      <c r="E43" s="1148"/>
      <c r="F43" s="41">
        <v>0.57999999999999996</v>
      </c>
      <c r="G43" s="42">
        <v>0.16</v>
      </c>
      <c r="H43" s="42">
        <v>0.22</v>
      </c>
      <c r="I43" s="42">
        <v>0.31</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topLeftCell="A10" zoomScale="55" zoomScaleNormal="100" zoomScaleSheetLayoutView="55" workbookViewId="0">
      <selection activeCell="U43" sqref="U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11</v>
      </c>
      <c r="C45" s="1160"/>
      <c r="D45" s="58"/>
      <c r="E45" s="1165" t="s">
        <v>12</v>
      </c>
      <c r="F45" s="1165"/>
      <c r="G45" s="1165"/>
      <c r="H45" s="1165"/>
      <c r="I45" s="1165"/>
      <c r="J45" s="1166"/>
      <c r="K45" s="59">
        <v>2922</v>
      </c>
      <c r="L45" s="60">
        <v>3142</v>
      </c>
      <c r="M45" s="60">
        <v>3130</v>
      </c>
      <c r="N45" s="60">
        <v>3195</v>
      </c>
      <c r="O45" s="61">
        <v>3262</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1806</v>
      </c>
      <c r="L48" s="64">
        <v>1297</v>
      </c>
      <c r="M48" s="64">
        <v>1247</v>
      </c>
      <c r="N48" s="64">
        <v>1209</v>
      </c>
      <c r="O48" s="65">
        <v>1149</v>
      </c>
      <c r="P48" s="48"/>
      <c r="Q48" s="48"/>
      <c r="R48" s="48"/>
      <c r="S48" s="48"/>
      <c r="T48" s="48"/>
      <c r="U48" s="48"/>
    </row>
    <row r="49" spans="1:21" ht="30.75" customHeight="1">
      <c r="A49" s="48"/>
      <c r="B49" s="1161"/>
      <c r="C49" s="1162"/>
      <c r="D49" s="62"/>
      <c r="E49" s="1153" t="s">
        <v>16</v>
      </c>
      <c r="F49" s="1153"/>
      <c r="G49" s="1153"/>
      <c r="H49" s="1153"/>
      <c r="I49" s="1153"/>
      <c r="J49" s="1154"/>
      <c r="K49" s="63">
        <v>65</v>
      </c>
      <c r="L49" s="64">
        <v>68</v>
      </c>
      <c r="M49" s="64">
        <v>87</v>
      </c>
      <c r="N49" s="64">
        <v>171</v>
      </c>
      <c r="O49" s="65">
        <v>208</v>
      </c>
      <c r="P49" s="48"/>
      <c r="Q49" s="48"/>
      <c r="R49" s="48"/>
      <c r="S49" s="48"/>
      <c r="T49" s="48"/>
      <c r="U49" s="48"/>
    </row>
    <row r="50" spans="1:21" ht="30.75" customHeight="1">
      <c r="A50" s="48"/>
      <c r="B50" s="1161"/>
      <c r="C50" s="1162"/>
      <c r="D50" s="62"/>
      <c r="E50" s="1153" t="s">
        <v>17</v>
      </c>
      <c r="F50" s="1153"/>
      <c r="G50" s="1153"/>
      <c r="H50" s="1153"/>
      <c r="I50" s="1153"/>
      <c r="J50" s="1154"/>
      <c r="K50" s="63" t="s">
        <v>484</v>
      </c>
      <c r="L50" s="64" t="s">
        <v>484</v>
      </c>
      <c r="M50" s="64" t="s">
        <v>484</v>
      </c>
      <c r="N50" s="64" t="s">
        <v>484</v>
      </c>
      <c r="O50" s="65" t="s">
        <v>484</v>
      </c>
      <c r="P50" s="48"/>
      <c r="Q50" s="48"/>
      <c r="R50" s="48"/>
      <c r="S50" s="48"/>
      <c r="T50" s="48"/>
      <c r="U50" s="48"/>
    </row>
    <row r="51" spans="1:21" ht="30.75" customHeight="1">
      <c r="A51" s="48"/>
      <c r="B51" s="1163"/>
      <c r="C51" s="1164"/>
      <c r="D51" s="66"/>
      <c r="E51" s="1153" t="s">
        <v>18</v>
      </c>
      <c r="F51" s="1153"/>
      <c r="G51" s="1153"/>
      <c r="H51" s="1153"/>
      <c r="I51" s="1153"/>
      <c r="J51" s="1154"/>
      <c r="K51" s="63" t="s">
        <v>484</v>
      </c>
      <c r="L51" s="64" t="s">
        <v>484</v>
      </c>
      <c r="M51" s="64" t="s">
        <v>484</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3160</v>
      </c>
      <c r="L52" s="64">
        <v>2930</v>
      </c>
      <c r="M52" s="64">
        <v>2895</v>
      </c>
      <c r="N52" s="64">
        <v>3097</v>
      </c>
      <c r="O52" s="65">
        <v>3197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1633</v>
      </c>
      <c r="L53" s="69">
        <v>1577</v>
      </c>
      <c r="M53" s="69">
        <v>1569</v>
      </c>
      <c r="N53" s="69">
        <v>1479</v>
      </c>
      <c r="O53" s="70">
        <v>1423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topLeftCell="E10" zoomScale="75" zoomScaleNormal="100" zoomScaleSheetLayoutView="75"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9" t="s">
        <v>24</v>
      </c>
      <c r="C41" s="1180"/>
      <c r="D41" s="81"/>
      <c r="E41" s="1181" t="s">
        <v>25</v>
      </c>
      <c r="F41" s="1181"/>
      <c r="G41" s="1181"/>
      <c r="H41" s="1182"/>
      <c r="I41" s="82">
        <v>29312</v>
      </c>
      <c r="J41" s="83">
        <v>31087</v>
      </c>
      <c r="K41" s="83">
        <v>32678</v>
      </c>
      <c r="L41" s="83">
        <v>36431</v>
      </c>
      <c r="M41" s="84">
        <v>36890</v>
      </c>
    </row>
    <row r="42" spans="2:13" ht="27.75" customHeight="1">
      <c r="B42" s="1169"/>
      <c r="C42" s="1170"/>
      <c r="D42" s="85"/>
      <c r="E42" s="1173" t="s">
        <v>26</v>
      </c>
      <c r="F42" s="1173"/>
      <c r="G42" s="1173"/>
      <c r="H42" s="1174"/>
      <c r="I42" s="86" t="s">
        <v>484</v>
      </c>
      <c r="J42" s="87" t="s">
        <v>484</v>
      </c>
      <c r="K42" s="87" t="s">
        <v>484</v>
      </c>
      <c r="L42" s="87" t="s">
        <v>484</v>
      </c>
      <c r="M42" s="88" t="s">
        <v>484</v>
      </c>
    </row>
    <row r="43" spans="2:13" ht="27.75" customHeight="1">
      <c r="B43" s="1169"/>
      <c r="C43" s="1170"/>
      <c r="D43" s="85"/>
      <c r="E43" s="1173" t="s">
        <v>27</v>
      </c>
      <c r="F43" s="1173"/>
      <c r="G43" s="1173"/>
      <c r="H43" s="1174"/>
      <c r="I43" s="86">
        <v>19972</v>
      </c>
      <c r="J43" s="87">
        <v>18944</v>
      </c>
      <c r="K43" s="87">
        <v>17998</v>
      </c>
      <c r="L43" s="87">
        <v>17474</v>
      </c>
      <c r="M43" s="88">
        <v>16841</v>
      </c>
    </row>
    <row r="44" spans="2:13" ht="27.75" customHeight="1">
      <c r="B44" s="1169"/>
      <c r="C44" s="1170"/>
      <c r="D44" s="85"/>
      <c r="E44" s="1173" t="s">
        <v>28</v>
      </c>
      <c r="F44" s="1173"/>
      <c r="G44" s="1173"/>
      <c r="H44" s="1174"/>
      <c r="I44" s="86">
        <v>2897</v>
      </c>
      <c r="J44" s="87">
        <v>2858</v>
      </c>
      <c r="K44" s="87">
        <v>2809</v>
      </c>
      <c r="L44" s="87">
        <v>2643</v>
      </c>
      <c r="M44" s="88">
        <v>2479</v>
      </c>
    </row>
    <row r="45" spans="2:13" ht="27.75" customHeight="1">
      <c r="B45" s="1169"/>
      <c r="C45" s="1170"/>
      <c r="D45" s="85"/>
      <c r="E45" s="1173" t="s">
        <v>29</v>
      </c>
      <c r="F45" s="1173"/>
      <c r="G45" s="1173"/>
      <c r="H45" s="1174"/>
      <c r="I45" s="86">
        <v>6915</v>
      </c>
      <c r="J45" s="87">
        <v>6628</v>
      </c>
      <c r="K45" s="87">
        <v>6231</v>
      </c>
      <c r="L45" s="87">
        <v>5957</v>
      </c>
      <c r="M45" s="88">
        <v>5329</v>
      </c>
    </row>
    <row r="46" spans="2:13" ht="27.75" customHeight="1">
      <c r="B46" s="1169"/>
      <c r="C46" s="1170"/>
      <c r="D46" s="85"/>
      <c r="E46" s="1173" t="s">
        <v>30</v>
      </c>
      <c r="F46" s="1173"/>
      <c r="G46" s="1173"/>
      <c r="H46" s="1174"/>
      <c r="I46" s="86">
        <v>1410</v>
      </c>
      <c r="J46" s="87">
        <v>1279</v>
      </c>
      <c r="K46" s="87">
        <v>1228</v>
      </c>
      <c r="L46" s="87" t="s">
        <v>484</v>
      </c>
      <c r="M46" s="88" t="s">
        <v>484</v>
      </c>
    </row>
    <row r="47" spans="2:13" ht="27.75" customHeight="1">
      <c r="B47" s="1169"/>
      <c r="C47" s="1170"/>
      <c r="D47" s="85"/>
      <c r="E47" s="1173" t="s">
        <v>31</v>
      </c>
      <c r="F47" s="1173"/>
      <c r="G47" s="1173"/>
      <c r="H47" s="1174"/>
      <c r="I47" s="86" t="s">
        <v>484</v>
      </c>
      <c r="J47" s="87" t="s">
        <v>484</v>
      </c>
      <c r="K47" s="87" t="s">
        <v>484</v>
      </c>
      <c r="L47" s="87" t="s">
        <v>484</v>
      </c>
      <c r="M47" s="88" t="s">
        <v>484</v>
      </c>
    </row>
    <row r="48" spans="2:13" ht="27.75" customHeight="1">
      <c r="B48" s="1171"/>
      <c r="C48" s="1172"/>
      <c r="D48" s="85"/>
      <c r="E48" s="1173" t="s">
        <v>32</v>
      </c>
      <c r="F48" s="1173"/>
      <c r="G48" s="1173"/>
      <c r="H48" s="1174"/>
      <c r="I48" s="86" t="s">
        <v>484</v>
      </c>
      <c r="J48" s="87" t="s">
        <v>484</v>
      </c>
      <c r="K48" s="87" t="s">
        <v>484</v>
      </c>
      <c r="L48" s="87" t="s">
        <v>484</v>
      </c>
      <c r="M48" s="88" t="s">
        <v>484</v>
      </c>
    </row>
    <row r="49" spans="2:13" ht="27.75" customHeight="1">
      <c r="B49" s="1167" t="s">
        <v>33</v>
      </c>
      <c r="C49" s="1168"/>
      <c r="D49" s="89"/>
      <c r="E49" s="1173" t="s">
        <v>34</v>
      </c>
      <c r="F49" s="1173"/>
      <c r="G49" s="1173"/>
      <c r="H49" s="1174"/>
      <c r="I49" s="86">
        <v>3853</v>
      </c>
      <c r="J49" s="87">
        <v>4281</v>
      </c>
      <c r="K49" s="87">
        <v>3421</v>
      </c>
      <c r="L49" s="87">
        <v>3574</v>
      </c>
      <c r="M49" s="88">
        <v>3692</v>
      </c>
    </row>
    <row r="50" spans="2:13" ht="27.75" customHeight="1">
      <c r="B50" s="1169"/>
      <c r="C50" s="1170"/>
      <c r="D50" s="85"/>
      <c r="E50" s="1173" t="s">
        <v>35</v>
      </c>
      <c r="F50" s="1173"/>
      <c r="G50" s="1173"/>
      <c r="H50" s="1174"/>
      <c r="I50" s="86">
        <v>4872</v>
      </c>
      <c r="J50" s="87">
        <v>4499</v>
      </c>
      <c r="K50" s="87">
        <v>3572</v>
      </c>
      <c r="L50" s="87">
        <v>3513</v>
      </c>
      <c r="M50" s="88">
        <v>3744</v>
      </c>
    </row>
    <row r="51" spans="2:13" ht="27.75" customHeight="1">
      <c r="B51" s="1171"/>
      <c r="C51" s="1172"/>
      <c r="D51" s="85"/>
      <c r="E51" s="1173" t="s">
        <v>36</v>
      </c>
      <c r="F51" s="1173"/>
      <c r="G51" s="1173"/>
      <c r="H51" s="1174"/>
      <c r="I51" s="86">
        <v>30695</v>
      </c>
      <c r="J51" s="87">
        <v>32532</v>
      </c>
      <c r="K51" s="87">
        <v>33755</v>
      </c>
      <c r="L51" s="87">
        <v>35624</v>
      </c>
      <c r="M51" s="88">
        <v>35687</v>
      </c>
    </row>
    <row r="52" spans="2:13" ht="27.75" customHeight="1" thickBot="1">
      <c r="B52" s="1175" t="s">
        <v>37</v>
      </c>
      <c r="C52" s="1176"/>
      <c r="D52" s="90"/>
      <c r="E52" s="1177" t="s">
        <v>38</v>
      </c>
      <c r="F52" s="1177"/>
      <c r="G52" s="1177"/>
      <c r="H52" s="1178"/>
      <c r="I52" s="91">
        <v>21086</v>
      </c>
      <c r="J52" s="92">
        <v>19484</v>
      </c>
      <c r="K52" s="92">
        <v>20196</v>
      </c>
      <c r="L52" s="92">
        <v>19793</v>
      </c>
      <c r="M52" s="93">
        <v>18416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41833</v>
      </c>
      <c r="E3" s="116"/>
      <c r="F3" s="117">
        <v>58009</v>
      </c>
      <c r="G3" s="118"/>
      <c r="H3" s="119"/>
    </row>
    <row r="4" spans="1:8">
      <c r="A4" s="120"/>
      <c r="B4" s="121"/>
      <c r="C4" s="122"/>
      <c r="D4" s="123">
        <v>24674</v>
      </c>
      <c r="E4" s="124"/>
      <c r="F4" s="125">
        <v>32190</v>
      </c>
      <c r="G4" s="126"/>
      <c r="H4" s="127"/>
    </row>
    <row r="5" spans="1:8">
      <c r="A5" s="108" t="s">
        <v>517</v>
      </c>
      <c r="B5" s="113"/>
      <c r="C5" s="114"/>
      <c r="D5" s="115">
        <v>70293</v>
      </c>
      <c r="E5" s="116"/>
      <c r="F5" s="117">
        <v>61882</v>
      </c>
      <c r="G5" s="118"/>
      <c r="H5" s="119"/>
    </row>
    <row r="6" spans="1:8">
      <c r="A6" s="120"/>
      <c r="B6" s="121"/>
      <c r="C6" s="122"/>
      <c r="D6" s="123">
        <v>42662</v>
      </c>
      <c r="E6" s="124"/>
      <c r="F6" s="125">
        <v>32175</v>
      </c>
      <c r="G6" s="126"/>
      <c r="H6" s="127"/>
    </row>
    <row r="7" spans="1:8">
      <c r="A7" s="108" t="s">
        <v>518</v>
      </c>
      <c r="B7" s="113"/>
      <c r="C7" s="114"/>
      <c r="D7" s="115">
        <v>74158</v>
      </c>
      <c r="E7" s="116"/>
      <c r="F7" s="117">
        <v>47569</v>
      </c>
      <c r="G7" s="118"/>
      <c r="H7" s="119"/>
    </row>
    <row r="8" spans="1:8">
      <c r="A8" s="120"/>
      <c r="B8" s="121"/>
      <c r="C8" s="122"/>
      <c r="D8" s="123">
        <v>41899</v>
      </c>
      <c r="E8" s="124"/>
      <c r="F8" s="125">
        <v>26255</v>
      </c>
      <c r="G8" s="126"/>
      <c r="H8" s="127"/>
    </row>
    <row r="9" spans="1:8">
      <c r="A9" s="108" t="s">
        <v>519</v>
      </c>
      <c r="B9" s="113"/>
      <c r="C9" s="114"/>
      <c r="D9" s="115">
        <v>95352</v>
      </c>
      <c r="E9" s="116"/>
      <c r="F9" s="117">
        <v>50880</v>
      </c>
      <c r="G9" s="118"/>
      <c r="H9" s="119"/>
    </row>
    <row r="10" spans="1:8">
      <c r="A10" s="120"/>
      <c r="B10" s="121"/>
      <c r="C10" s="122"/>
      <c r="D10" s="123">
        <v>58629</v>
      </c>
      <c r="E10" s="124"/>
      <c r="F10" s="125">
        <v>26879</v>
      </c>
      <c r="G10" s="126"/>
      <c r="H10" s="127"/>
    </row>
    <row r="11" spans="1:8">
      <c r="A11" s="108" t="s">
        <v>520</v>
      </c>
      <c r="B11" s="113"/>
      <c r="C11" s="114"/>
      <c r="D11" s="115">
        <v>37656</v>
      </c>
      <c r="E11" s="116"/>
      <c r="F11" s="117">
        <v>63956</v>
      </c>
      <c r="G11" s="118"/>
      <c r="H11" s="119"/>
    </row>
    <row r="12" spans="1:8">
      <c r="A12" s="120"/>
      <c r="B12" s="121"/>
      <c r="C12" s="128"/>
      <c r="D12" s="123">
        <v>24376</v>
      </c>
      <c r="E12" s="124"/>
      <c r="F12" s="125">
        <v>29239</v>
      </c>
      <c r="G12" s="126"/>
      <c r="H12" s="127"/>
    </row>
    <row r="13" spans="1:8">
      <c r="A13" s="108"/>
      <c r="B13" s="113"/>
      <c r="C13" s="129"/>
      <c r="D13" s="130">
        <v>63858</v>
      </c>
      <c r="E13" s="131"/>
      <c r="F13" s="132">
        <v>56459</v>
      </c>
      <c r="G13" s="133"/>
      <c r="H13" s="119"/>
    </row>
    <row r="14" spans="1:8">
      <c r="A14" s="120"/>
      <c r="B14" s="121"/>
      <c r="C14" s="122"/>
      <c r="D14" s="123">
        <v>38448</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2.27</v>
      </c>
      <c r="C19" s="134">
        <f>ROUND(VALUE(SUBSTITUTE(実質収支比率等に係る経年分析!G$48,"▲","-")),2)</f>
        <v>2.73</v>
      </c>
      <c r="D19" s="134">
        <f>ROUND(VALUE(SUBSTITUTE(実質収支比率等に係る経年分析!H$48,"▲","-")),2)</f>
        <v>2.59</v>
      </c>
      <c r="E19" s="134">
        <f>ROUND(VALUE(SUBSTITUTE(実質収支比率等に係る経年分析!I$48,"▲","-")),2)</f>
        <v>2.33</v>
      </c>
      <c r="F19" s="134">
        <f>ROUND(VALUE(SUBSTITUTE(実質収支比率等に係る経年分析!J$48,"▲","-")),2)</f>
        <v>2.02</v>
      </c>
    </row>
    <row r="20" spans="1:11">
      <c r="A20" s="134" t="s">
        <v>43</v>
      </c>
      <c r="B20" s="134">
        <f>ROUND(VALUE(SUBSTITUTE(実質収支比率等に係る経年分析!F$47,"▲","-")),2)</f>
        <v>6.76</v>
      </c>
      <c r="C20" s="134">
        <f>ROUND(VALUE(SUBSTITUTE(実質収支比率等に係る経年分析!G$47,"▲","-")),2)</f>
        <v>8.11</v>
      </c>
      <c r="D20" s="134">
        <f>ROUND(VALUE(SUBSTITUTE(実質収支比率等に係る経年分析!H$47,"▲","-")),2)</f>
        <v>9.49</v>
      </c>
      <c r="E20" s="134">
        <f>ROUND(VALUE(SUBSTITUTE(実質収支比率等に係る経年分析!I$47,"▲","-")),2)</f>
        <v>8.57</v>
      </c>
      <c r="F20" s="134">
        <f>ROUND(VALUE(SUBSTITUTE(実質収支比率等に係る経年分析!J$47,"▲","-")),2)</f>
        <v>9.1300000000000008</v>
      </c>
    </row>
    <row r="21" spans="1:11">
      <c r="A21" s="134" t="s">
        <v>44</v>
      </c>
      <c r="B21" s="134">
        <f>IF(ISNUMBER(VALUE(SUBSTITUTE(実質収支比率等に係る経年分析!F$49,"▲","-"))),ROUND(VALUE(SUBSTITUTE(実質収支比率等に係る経年分析!F$49,"▲","-")),2),NA())</f>
        <v>1.31</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-2.0499999999999998</v>
      </c>
      <c r="F21" s="134">
        <f>IF(ISNUMBER(VALUE(SUBSTITUTE(実質収支比率等に係る経年分析!J$49,"▲","-"))),ROUND(VALUE(SUBSTITUTE(実質収支比率等に係る経年分析!J$49,"▲","-")),2),NA())</f>
        <v>-0.84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0.57999999999999996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2.2200000000000002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2.4300000000000002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1.69</v>
      </c>
    </row>
    <row r="35" spans="1:16">
      <c r="A35" s="135" t="str">
        <f>IF(連結実質赤字比率に係る赤字・黒字の構成分析!C$35="",NA(),連結実質赤字比率に係る赤字・黒字の構成分析!C$35)</f>
        <v>病院事業会計</v>
      </c>
      <c r="B35" s="135">
        <f>IF(ROUND(VALUE(SUBSTITUTE(連結実質赤字比率に係る赤字・黒字の構成分析!F$35,"▲", "-")), 2) &lt; 0, ABS(ROUND(VALUE(SUBSTITUTE(連結実質赤字比率に係る赤字・黒字の構成分析!F$35,"▲", "-")), 2)), NA())</f>
        <v>2.4900000000000002</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2.0499999999999998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17.350000000000001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3160</v>
      </c>
      <c r="E42" s="136"/>
      <c r="F42" s="136"/>
      <c r="G42" s="136">
        <f>'実質公債費比率（分子）の構造'!L$52</f>
        <v>2930</v>
      </c>
      <c r="H42" s="136"/>
      <c r="I42" s="136"/>
      <c r="J42" s="136">
        <f>'実質公債費比率（分子）の構造'!M$52</f>
        <v>2895</v>
      </c>
      <c r="K42" s="136"/>
      <c r="L42" s="136"/>
      <c r="M42" s="136">
        <f>'実質公債費比率（分子）の構造'!N$52</f>
        <v>3097</v>
      </c>
      <c r="N42" s="136"/>
      <c r="O42" s="136"/>
      <c r="P42" s="136">
        <f>'実質公債費比率（分子）の構造'!O$52</f>
        <v>3197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65</v>
      </c>
      <c r="C45" s="136"/>
      <c r="D45" s="136"/>
      <c r="E45" s="136">
        <f>'実質公債費比率（分子）の構造'!L$49</f>
        <v>68</v>
      </c>
      <c r="F45" s="136"/>
      <c r="G45" s="136"/>
      <c r="H45" s="136">
        <f>'実質公債費比率（分子）の構造'!M$49</f>
        <v>87</v>
      </c>
      <c r="I45" s="136"/>
      <c r="J45" s="136"/>
      <c r="K45" s="136">
        <f>'実質公債費比率（分子）の構造'!N$49</f>
        <v>171</v>
      </c>
      <c r="L45" s="136"/>
      <c r="M45" s="136"/>
      <c r="N45" s="136">
        <f>'実質公債費比率（分子）の構造'!O$49</f>
        <v>208</v>
      </c>
      <c r="O45" s="136"/>
      <c r="P45" s="136"/>
    </row>
    <row r="46" spans="1:16">
      <c r="A46" s="136" t="s">
        <v>55</v>
      </c>
      <c r="B46" s="136">
        <f>'実質公債費比率（分子）の構造'!K$48</f>
        <v>1806</v>
      </c>
      <c r="C46" s="136"/>
      <c r="D46" s="136"/>
      <c r="E46" s="136">
        <f>'実質公債費比率（分子）の構造'!L$48</f>
        <v>1297</v>
      </c>
      <c r="F46" s="136"/>
      <c r="G46" s="136"/>
      <c r="H46" s="136">
        <f>'実質公債費比率（分子）の構造'!M$48</f>
        <v>1247</v>
      </c>
      <c r="I46" s="136"/>
      <c r="J46" s="136"/>
      <c r="K46" s="136">
        <f>'実質公債費比率（分子）の構造'!N$48</f>
        <v>1209</v>
      </c>
      <c r="L46" s="136"/>
      <c r="M46" s="136"/>
      <c r="N46" s="136">
        <f>'実質公債費比率（分子）の構造'!O$48</f>
        <v>1149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2922</v>
      </c>
      <c r="C49" s="136"/>
      <c r="D49" s="136"/>
      <c r="E49" s="136">
        <f>'実質公債費比率（分子）の構造'!L$45</f>
        <v>3142</v>
      </c>
      <c r="F49" s="136"/>
      <c r="G49" s="136"/>
      <c r="H49" s="136">
        <f>'実質公債費比率（分子）の構造'!M$45</f>
        <v>3130</v>
      </c>
      <c r="I49" s="136"/>
      <c r="J49" s="136"/>
      <c r="K49" s="136">
        <f>'実質公債費比率（分子）の構造'!N$45</f>
        <v>3195</v>
      </c>
      <c r="L49" s="136"/>
      <c r="M49" s="136"/>
      <c r="N49" s="136">
        <f>'実質公債費比率（分子）の構造'!O$45</f>
        <v>3262</v>
      </c>
      <c r="O49" s="136"/>
      <c r="P49" s="136"/>
    </row>
    <row r="50" spans="1:16">
      <c r="A50" s="136" t="s">
        <v>59</v>
      </c>
      <c r="B50" s="136" t="e">
        <f>NA()</f>
        <v>#N/A</v>
      </c>
      <c r="C50" s="136">
        <f>IF(ISNUMBER('実質公債費比率（分子）の構造'!K$53),'実質公債費比率（分子）の構造'!K$53,NA())</f>
        <v>1633</v>
      </c>
      <c r="D50" s="136" t="e">
        <f>NA()</f>
        <v>#N/A</v>
      </c>
      <c r="E50" s="136" t="e">
        <f>NA()</f>
        <v>#N/A</v>
      </c>
      <c r="F50" s="136">
        <f>IF(ISNUMBER('実質公債費比率（分子）の構造'!L$53),'実質公債費比率（分子）の構造'!L$53,NA())</f>
        <v>1577</v>
      </c>
      <c r="G50" s="136" t="e">
        <f>NA()</f>
        <v>#N/A</v>
      </c>
      <c r="H50" s="136" t="e">
        <f>NA()</f>
        <v>#N/A</v>
      </c>
      <c r="I50" s="136">
        <f>IF(ISNUMBER('実質公債費比率（分子）の構造'!M$53),'実質公債費比率（分子）の構造'!M$53,NA())</f>
        <v>1569</v>
      </c>
      <c r="J50" s="136" t="e">
        <f>NA()</f>
        <v>#N/A</v>
      </c>
      <c r="K50" s="136" t="e">
        <f>NA()</f>
        <v>#N/A</v>
      </c>
      <c r="L50" s="136">
        <f>IF(ISNUMBER('実質公債費比率（分子）の構造'!N$53),'実質公債費比率（分子）の構造'!N$53,NA())</f>
        <v>1479</v>
      </c>
      <c r="M50" s="136" t="e">
        <f>NA()</f>
        <v>#N/A</v>
      </c>
      <c r="N50" s="136" t="e">
        <f>NA()</f>
        <v>#N/A</v>
      </c>
      <c r="O50" s="136">
        <f>IF(ISNUMBER('実質公債費比率（分子）の構造'!O$53),'実質公債費比率（分子）の構造'!O$53,NA())</f>
        <v>1423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30695</v>
      </c>
      <c r="E56" s="135"/>
      <c r="F56" s="135"/>
      <c r="G56" s="135">
        <f>'将来負担比率（分子）の構造'!J$51</f>
        <v>32532</v>
      </c>
      <c r="H56" s="135"/>
      <c r="I56" s="135"/>
      <c r="J56" s="135">
        <f>'将来負担比率（分子）の構造'!K$51</f>
        <v>33755</v>
      </c>
      <c r="K56" s="135"/>
      <c r="L56" s="135"/>
      <c r="M56" s="135">
        <f>'将来負担比率（分子）の構造'!L$51</f>
        <v>35624</v>
      </c>
      <c r="N56" s="135"/>
      <c r="O56" s="135"/>
      <c r="P56" s="135">
        <f>'将来負担比率（分子）の構造'!M$51</f>
        <v>35687</v>
      </c>
    </row>
    <row r="57" spans="1:16">
      <c r="A57" s="135" t="s">
        <v>35</v>
      </c>
      <c r="B57" s="135"/>
      <c r="C57" s="135"/>
      <c r="D57" s="135">
        <f>'将来負担比率（分子）の構造'!I$50</f>
        <v>4872</v>
      </c>
      <c r="E57" s="135"/>
      <c r="F57" s="135"/>
      <c r="G57" s="135">
        <f>'将来負担比率（分子）の構造'!J$50</f>
        <v>4499</v>
      </c>
      <c r="H57" s="135"/>
      <c r="I57" s="135"/>
      <c r="J57" s="135">
        <f>'将来負担比率（分子）の構造'!K$50</f>
        <v>3572</v>
      </c>
      <c r="K57" s="135"/>
      <c r="L57" s="135"/>
      <c r="M57" s="135">
        <f>'将来負担比率（分子）の構造'!L$50</f>
        <v>3513</v>
      </c>
      <c r="N57" s="135"/>
      <c r="O57" s="135"/>
      <c r="P57" s="135">
        <f>'将来負担比率（分子）の構造'!M$50</f>
        <v>3744</v>
      </c>
    </row>
    <row r="58" spans="1:16">
      <c r="A58" s="135" t="s">
        <v>34</v>
      </c>
      <c r="B58" s="135"/>
      <c r="C58" s="135"/>
      <c r="D58" s="135">
        <f>'将来負担比率（分子）の構造'!I$49</f>
        <v>3853</v>
      </c>
      <c r="E58" s="135"/>
      <c r="F58" s="135"/>
      <c r="G58" s="135">
        <f>'将来負担比率（分子）の構造'!J$49</f>
        <v>4281</v>
      </c>
      <c r="H58" s="135"/>
      <c r="I58" s="135"/>
      <c r="J58" s="135">
        <f>'将来負担比率（分子）の構造'!K$49</f>
        <v>3421</v>
      </c>
      <c r="K58" s="135"/>
      <c r="L58" s="135"/>
      <c r="M58" s="135">
        <f>'将来負担比率（分子）の構造'!L$49</f>
        <v>3574</v>
      </c>
      <c r="N58" s="135"/>
      <c r="O58" s="135"/>
      <c r="P58" s="135">
        <f>'将来負担比率（分子）の構造'!M$49</f>
        <v>3692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1410</v>
      </c>
      <c r="C61" s="135"/>
      <c r="D61" s="135"/>
      <c r="E61" s="135">
        <f>'将来負担比率（分子）の構造'!J$46</f>
        <v>1279</v>
      </c>
      <c r="F61" s="135"/>
      <c r="G61" s="135"/>
      <c r="H61" s="135">
        <f>'将来負担比率（分子）の構造'!K$46</f>
        <v>1228</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6915</v>
      </c>
      <c r="C62" s="135"/>
      <c r="D62" s="135"/>
      <c r="E62" s="135">
        <f>'将来負担比率（分子）の構造'!J$45</f>
        <v>6628</v>
      </c>
      <c r="F62" s="135"/>
      <c r="G62" s="135"/>
      <c r="H62" s="135">
        <f>'将来負担比率（分子）の構造'!K$45</f>
        <v>6231</v>
      </c>
      <c r="I62" s="135"/>
      <c r="J62" s="135"/>
      <c r="K62" s="135">
        <f>'将来負担比率（分子）の構造'!L$45</f>
        <v>5957</v>
      </c>
      <c r="L62" s="135"/>
      <c r="M62" s="135"/>
      <c r="N62" s="135">
        <f>'将来負担比率（分子）の構造'!M$45</f>
        <v>5329</v>
      </c>
      <c r="O62" s="135"/>
      <c r="P62" s="135"/>
    </row>
    <row r="63" spans="1:16">
      <c r="A63" s="135" t="s">
        <v>28</v>
      </c>
      <c r="B63" s="135">
        <f>'将来負担比率（分子）の構造'!I$44</f>
        <v>2897</v>
      </c>
      <c r="C63" s="135"/>
      <c r="D63" s="135"/>
      <c r="E63" s="135">
        <f>'将来負担比率（分子）の構造'!J$44</f>
        <v>2858</v>
      </c>
      <c r="F63" s="135"/>
      <c r="G63" s="135"/>
      <c r="H63" s="135">
        <f>'将来負担比率（分子）の構造'!K$44</f>
        <v>2809</v>
      </c>
      <c r="I63" s="135"/>
      <c r="J63" s="135"/>
      <c r="K63" s="135">
        <f>'将来負担比率（分子）の構造'!L$44</f>
        <v>2643</v>
      </c>
      <c r="L63" s="135"/>
      <c r="M63" s="135"/>
      <c r="N63" s="135">
        <f>'将来負担比率（分子）の構造'!M$44</f>
        <v>2479</v>
      </c>
      <c r="O63" s="135"/>
      <c r="P63" s="135"/>
    </row>
    <row r="64" spans="1:16">
      <c r="A64" s="135" t="s">
        <v>27</v>
      </c>
      <c r="B64" s="135">
        <f>'将来負担比率（分子）の構造'!I$43</f>
        <v>19972</v>
      </c>
      <c r="C64" s="135"/>
      <c r="D64" s="135"/>
      <c r="E64" s="135">
        <f>'将来負担比率（分子）の構造'!J$43</f>
        <v>18944</v>
      </c>
      <c r="F64" s="135"/>
      <c r="G64" s="135"/>
      <c r="H64" s="135">
        <f>'将来負担比率（分子）の構造'!K$43</f>
        <v>17998</v>
      </c>
      <c r="I64" s="135"/>
      <c r="J64" s="135"/>
      <c r="K64" s="135">
        <f>'将来負担比率（分子）の構造'!L$43</f>
        <v>17474</v>
      </c>
      <c r="L64" s="135"/>
      <c r="M64" s="135"/>
      <c r="N64" s="135">
        <f>'将来負担比率（分子）の構造'!M$43</f>
        <v>16841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29312</v>
      </c>
      <c r="C66" s="135"/>
      <c r="D66" s="135"/>
      <c r="E66" s="135">
        <f>'将来負担比率（分子）の構造'!J$41</f>
        <v>31087</v>
      </c>
      <c r="F66" s="135"/>
      <c r="G66" s="135"/>
      <c r="H66" s="135">
        <f>'将来負担比率（分子）の構造'!K$41</f>
        <v>32678</v>
      </c>
      <c r="I66" s="135"/>
      <c r="J66" s="135"/>
      <c r="K66" s="135">
        <f>'将来負担比率（分子）の構造'!L$41</f>
        <v>36431</v>
      </c>
      <c r="L66" s="135"/>
      <c r="M66" s="135"/>
      <c r="N66" s="135">
        <f>'将来負担比率（分子）の構造'!M$41</f>
        <v>36890</v>
      </c>
      <c r="O66" s="135"/>
      <c r="P66" s="135"/>
    </row>
    <row r="67" spans="1:16">
      <c r="A67" s="135" t="s">
        <v>63</v>
      </c>
      <c r="B67" s="135" t="e">
        <f>NA()</f>
        <v>#N/A</v>
      </c>
      <c r="C67" s="135">
        <f>IF(ISNUMBER('将来負担比率（分子）の構造'!I$52), IF('将来負担比率（分子）の構造'!I$52 &lt; 0, 0, '将来負担比率（分子）の構造'!I$52), NA())</f>
        <v>21086</v>
      </c>
      <c r="D67" s="135" t="e">
        <f>NA()</f>
        <v>#N/A</v>
      </c>
      <c r="E67" s="135" t="e">
        <f>NA()</f>
        <v>#N/A</v>
      </c>
      <c r="F67" s="135">
        <f>IF(ISNUMBER('将来負担比率（分子）の構造'!J$52), IF('将来負担比率（分子）の構造'!J$52 &lt; 0, 0, '将来負担比率（分子）の構造'!J$52), NA())</f>
        <v>19484</v>
      </c>
      <c r="G67" s="135" t="e">
        <f>NA()</f>
        <v>#N/A</v>
      </c>
      <c r="H67" s="135" t="e">
        <f>NA()</f>
        <v>#N/A</v>
      </c>
      <c r="I67" s="135">
        <f>IF(ISNUMBER('将来負担比率（分子）の構造'!K$52), IF('将来負担比率（分子）の構造'!K$52 &lt; 0, 0, '将来負担比率（分子）の構造'!K$52), NA())</f>
        <v>20196</v>
      </c>
      <c r="J67" s="135" t="e">
        <f>NA()</f>
        <v>#N/A</v>
      </c>
      <c r="K67" s="135" t="e">
        <f>NA()</f>
        <v>#N/A</v>
      </c>
      <c r="L67" s="135">
        <f>IF(ISNUMBER('将来負担比率（分子）の構造'!L$52), IF('将来負担比率（分子）の構造'!L$52 &lt; 0, 0, '将来負担比率（分子）の構造'!L$52), NA())</f>
        <v>19793</v>
      </c>
      <c r="M67" s="135" t="e">
        <f>NA()</f>
        <v>#N/A</v>
      </c>
      <c r="N67" s="135" t="e">
        <f>NA()</f>
        <v>#N/A</v>
      </c>
      <c r="O67" s="135">
        <f>IF(ISNUMBER('将来負担比率（分子）の構造'!M$52), IF('将来負担比率（分子）の構造'!M$52 &lt; 0, 0, '将来負担比率（分子）の構造'!M$52), NA())</f>
        <v>18416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126331</cp:lastModifiedBy>
  <cp:lastPrinted>2015-04-15T00:19:30Z</cp:lastPrinted>
  <dcterms:created xsi:type="dcterms:W3CDTF">2015-02-17T07:20:22Z</dcterms:created>
  <dcterms:modified xsi:type="dcterms:W3CDTF">2015-05-08T01:06:21Z</dcterms:modified>
</cp:coreProperties>
</file>