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305" yWindow="15" windowWidth="10200" windowHeight="8070" tabRatio="8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BW39" i="9"/>
  <c r="BE39" i="9"/>
  <c r="AM39" i="9"/>
  <c r="U39" i="9"/>
  <c r="BW38" i="9"/>
  <c r="AM38" i="9"/>
  <c r="U38" i="9"/>
  <c r="AM37" i="9"/>
  <c r="AM36" i="9"/>
  <c r="BW34" i="9"/>
  <c r="BW35" i="9" s="1"/>
  <c r="BW36" i="9" s="1"/>
  <c r="BW37" i="9" s="1"/>
  <c r="C34" i="9"/>
  <c r="CO34" i="9" l="1"/>
  <c r="CO35" i="9" s="1"/>
  <c r="CO36" i="9" s="1"/>
  <c r="CO37" i="9" s="1"/>
  <c r="CO38" i="9" s="1"/>
  <c r="CO39" i="9" s="1"/>
  <c r="U34" i="9"/>
  <c r="U35" i="9" s="1"/>
  <c r="U36" i="9" s="1"/>
  <c r="U37" i="9" s="1"/>
  <c r="C35" i="9"/>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<sst xmlns="http://schemas.openxmlformats.org/spreadsheetml/2006/main" count="1014" uniqueCount="582">
  <si>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</si>
  <si>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</si>
  <si>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</si>
  <si>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</si>
  <si>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</si>
  <si>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</si>
  <si>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</si>
  <si>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</si>
  <si>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</si>
  <si>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</si>
  <si>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</si>
  <si>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</si>
  <si>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</si>
  <si>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</si>
  <si>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</si>
  <si>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</si>
  <si>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</si>
  <si>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</si>
  <si>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</si>
  <si>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</si>
  <si>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</si>
  <si>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</si>
  <si>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</si>
  <si>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</si>
  <si>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</si>
  <si>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</si>
  <si>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</si>
  <si>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</si>
  <si>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</si>
  <si>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</si>
  <si>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</si>
  <si>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</si>
  <si>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</si>
  <si>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</si>
  <si>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</si>
  <si>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</si>
  <si>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</si>
  <si>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</si>
  <si>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</si>
  <si>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</si>
  <si>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</si>
  <si>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</si>
  <si>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</si>
  <si>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</si>
  <si>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</si>
  <si>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</si>
  <si>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</si>
  <si>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</si>
  <si>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</si>
  <si>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</si>
  <si>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</si>
  <si>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</si>
  <si>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</si>
  <si>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</si>
  <si>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</si>
  <si>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</si>
  <si>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</si>
  <si>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</si>
  <si>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</si>
  <si>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</si>
  <si>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</si>
  <si>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</si>
  <si>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</si>
  <si>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</si>
  <si>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</si>
  <si>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</si>
  <si>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</si>
  <si>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</si>
  <si>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</si>
  <si>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</si>
  <si>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</si>
  <si>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</si>
  <si>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</si>
  <si>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</si>
  <si>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</si>
  <si>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</si>
  <si>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</si>
  <si>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</si>
  <si>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</si>
  <si>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</si>
  <si>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</si>
  <si>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</si>
  <si>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</si>
  <si>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</si>
  <si>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</si>
  <si>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</si>
  <si>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</si>
  <si>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</si>
  <si>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</si>
  <si>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</si>
  <si>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</si>
  <si>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</si>
  <si>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</si>
  <si>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</si>
  <si>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</si>
  <si>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</si>
  <si>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</si>
  <si>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</si>
  <si>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</si>
  <si>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</si>
  <si>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</si>
  <si>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</si>
  <si>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</si>
  <si>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</si>
  <si>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</si>
  <si>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</si>
  <si>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</si>
  <si>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</si>
  <si>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</si>
  <si>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</si>
  <si>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</si>
  <si>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</si>
  <si>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</si>
  <si>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</si>
  <si>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</si>
  <si>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</si>
  <si>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</si>
  <si>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</si>
  <si>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</si>
  <si>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</si>
  <si>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</si>
  <si>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</si>
  <si>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</si>
  <si>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</si>
  <si>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</si>
  <si>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</si>
  <si>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</si>
  <si>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</si>
  <si>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</si>
  <si>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</si>
  <si>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</si>
  <si>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</si>
  <si>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</si>
  <si>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</si>
  <si>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</si>
  <si>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</si>
  <si>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土地造成事業特別会計</t>
    <phoneticPr fontId="5"/>
  </si>
  <si>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</si>
  <si>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</si>
  <si>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</si>
  <si>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</si>
  <si>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</si>
  <si>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</si>
  <si>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</si>
  <si>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</si>
  <si>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</si>
  <si>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</si>
  <si>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</si>
  <si>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</si>
  <si>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</si>
  <si>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</si>
  <si>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</si>
  <si>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</si>
  <si>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</si>
  <si>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</si>
  <si>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</si>
  <si>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</si>
  <si>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</si>
  <si>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</si>
  <si>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</si>
  <si>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</si>
  <si>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</si>
  <si>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</si>
  <si>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</si>
  <si>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</si>
  <si>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</si>
  <si>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</si>
  <si>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</si>
  <si>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</si>
  <si>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</si>
  <si>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</si>
  <si>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</si>
  <si>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</si>
  <si>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</si>
  <si>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</si>
  <si>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</si>
  <si>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</si>
  <si>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</si>
  <si>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</si>
  <si>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</si>
  <si>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</si>
  <si>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</si>
  <si>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</si>
  <si>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</si>
  <si>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</si>
  <si>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</si>
  <si>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</si>
  <si>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</si>
  <si>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</si>
  <si>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</si>
  <si>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</si>
  <si>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</si>
  <si>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</si>
  <si>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</si>
  <si>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</si>
  <si>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</si>
  <si>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和歌山県和歌山市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</si>
  <si>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</si>
  <si>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</si>
  <si>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</si>
  <si>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</si>
  <si>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</si>
  <si>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</si>
  <si>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</si>
  <si>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</si>
  <si>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</si>
  <si>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</si>
  <si>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</si>
  <si>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</si>
  <si>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</si>
  <si>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</si>
  <si>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</si>
  <si>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</si>
  <si>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</si>
  <si>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</si>
  <si>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</si>
  <si>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</si>
  <si>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</si>
  <si>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</si>
  <si>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</si>
  <si>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</si>
  <si>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</si>
  <si>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</si>
  <si>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</si>
  <si>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</si>
  <si>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</si>
  <si>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</si>
  <si>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</si>
  <si>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</si>
  <si>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</si>
  <si>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</si>
  <si>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</si>
  <si>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</si>
  <si>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</si>
  <si>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</si>
  <si>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</si>
  <si>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</si>
  <si>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</si>
  <si>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</si>
  <si>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</si>
  <si>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</si>
  <si>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</si>
  <si>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</si>
  <si>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</si>
  <si>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</si>
  <si>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</si>
  <si>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</si>
  <si>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</si>
  <si>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</si>
  <si>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</si>
  <si>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</si>
  <si>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</si>
  <si>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</si>
  <si>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</si>
  <si>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</si>
  <si>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</si>
  <si>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</si>
  <si>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</si>
  <si>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</si>
  <si>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</si>
  <si>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</si>
  <si>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</si>
  <si>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</si>
  <si>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</si>
  <si>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</si>
  <si>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</si>
  <si>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</si>
  <si>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</si>
  <si>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</si>
  <si>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</si>
  <si>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</si>
  <si>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</si>
  <si>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</si>
  <si>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</si>
  <si>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</si>
  <si>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</si>
  <si>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</si>
  <si>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</si>
  <si>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</si>
  <si>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</si>
  <si>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</si>
  <si>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</si>
  <si>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</si>
  <si>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</si>
  <si>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</si>
  <si>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</si>
  <si>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</si>
  <si>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</si>
  <si>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</si>
  <si>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</si>
  <si>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</si>
  <si>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</si>
  <si>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</si>
  <si>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</si>
  <si>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</si>
  <si>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</si>
  <si>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</si>
  <si>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</si>
  <si>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</si>
  <si>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</si>
  <si>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</si>
  <si>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</si>
  <si>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</si>
  <si>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</si>
  <si>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</si>
  <si>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</si>
  <si>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</si>
  <si>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</si>
  <si>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</si>
  <si>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</si>
  <si>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</si>
  <si>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</si>
  <si>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</si>
  <si>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</si>
  <si>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</si>
  <si>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</si>
  <si>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</si>
  <si>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</si>
  <si>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</si>
  <si>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</si>
  <si>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</si>
  <si>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</si>
  <si>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</si>
  <si>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</si>
  <si>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</si>
  <si>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</si>
  <si>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</si>
  <si>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</si>
  <si>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</si>
  <si>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</si>
  <si>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</si>
  <si>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</si>
  <si>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</si>
  <si>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</si>
  <si>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</si>
  <si>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</si>
  <si>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</si>
  <si>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</si>
  <si>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</si>
  <si>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</si>
  <si>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</si>
  <si>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</si>
  <si>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</si>
  <si>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</si>
  <si>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</si>
  <si>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</si>
  <si>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和歌山県和歌山市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</si>
  <si>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</si>
  <si>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</si>
  <si>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</si>
  <si>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</si>
  <si>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</si>
  <si>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</si>
  <si>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</si>
  <si>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</si>
  <si>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</si>
  <si>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</si>
  <si>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</si>
  <si>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</si>
  <si>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</si>
  <si>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</si>
  <si>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</si>
  <si>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</si>
  <si>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</si>
  <si>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</si>
  <si>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</si>
  <si>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</si>
  <si>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</si>
  <si>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</si>
  <si>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</si>
  <si>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</si>
  <si>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母子寡婦福祉資金貸付事業特別会計</t>
    <phoneticPr fontId="5"/>
  </si>
  <si>
    <t>直轄事業用地先行取得事業特別会計</t>
    <phoneticPr fontId="5"/>
  </si>
  <si>
    <t>街路用地先行取得事業特別会計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</si>
  <si>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</si>
  <si>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</si>
  <si>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</si>
  <si>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</si>
  <si>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</si>
  <si>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</si>
  <si>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</si>
  <si>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</si>
  <si>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</si>
  <si>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</si>
  <si>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</si>
  <si>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</si>
  <si>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</si>
  <si>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</si>
  <si>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</si>
  <si>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</si>
  <si>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</si>
  <si>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</si>
  <si>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</si>
  <si>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</si>
  <si>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卸売市場事業特別会計</t>
    <phoneticPr fontId="5"/>
  </si>
  <si>
    <t>法非適用企業</t>
    <phoneticPr fontId="5"/>
  </si>
  <si>
    <t>下水道事業特別会計</t>
    <phoneticPr fontId="5"/>
  </si>
  <si>
    <t>農業集落排水事業特別会計</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</si>
  <si>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</si>
  <si>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</si>
  <si>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</si>
  <si>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</si>
  <si>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</si>
  <si>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</si>
  <si>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</si>
  <si>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</si>
  <si>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</si>
  <si>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</si>
  <si>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</si>
  <si>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</si>
  <si>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</si>
  <si>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</si>
  <si>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</si>
  <si>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</si>
  <si>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</si>
  <si>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</si>
  <si>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</si>
  <si>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</si>
  <si>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</si>
  <si>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</si>
  <si>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</si>
  <si>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</si>
  <si>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</si>
  <si>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</si>
  <si>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</si>
  <si>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</si>
  <si>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</si>
  <si>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</si>
  <si>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</si>
  <si>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</si>
  <si>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</si>
  <si>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</si>
  <si>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</si>
  <si>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</si>
  <si>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</si>
  <si>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</si>
  <si>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</si>
  <si>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</si>
  <si>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</si>
  <si>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</si>
  <si>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</si>
  <si>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</si>
  <si>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</si>
  <si>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</si>
  <si>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</si>
  <si>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</si>
  <si>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</si>
  <si>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</si>
  <si>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</si>
  <si>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</si>
  <si>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</si>
  <si>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</si>
  <si>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</si>
  <si>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</si>
  <si>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</si>
  <si>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</si>
  <si>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</si>
  <si>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</si>
  <si>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</si>
  <si>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</si>
  <si>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</si>
  <si>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</si>
  <si>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</si>
  <si>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</si>
  <si>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</si>
  <si>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</si>
  <si>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</si>
  <si>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</si>
  <si>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</si>
  <si>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</si>
  <si>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</si>
  <si>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</si>
  <si>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</si>
  <si>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</si>
  <si>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</si>
  <si>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</si>
  <si>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</si>
  <si>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</si>
  <si>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</si>
  <si>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</si>
  <si>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</si>
  <si>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</si>
  <si>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</si>
  <si>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</si>
  <si>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</si>
  <si>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</si>
  <si>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</si>
  <si>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</si>
  <si>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</si>
  <si>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</si>
  <si>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</si>
  <si>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</si>
  <si>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</si>
  <si>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</si>
  <si>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</si>
  <si>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</si>
  <si>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</si>
  <si>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</si>
  <si>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</si>
  <si>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</si>
  <si>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</si>
  <si>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</si>
  <si>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</si>
  <si>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</si>
  <si>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</si>
  <si>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</si>
  <si>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</si>
  <si>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</si>
  <si>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</si>
  <si>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</si>
  <si>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</si>
  <si>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</si>
  <si>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</si>
  <si>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</si>
  <si>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</si>
  <si>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</si>
  <si>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</si>
  <si>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</si>
  <si>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</si>
  <si>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</si>
  <si>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</si>
  <si>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</si>
  <si>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</si>
  <si>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</si>
  <si>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</si>
  <si>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</si>
  <si>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</si>
  <si>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</si>
  <si>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</si>
  <si>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</si>
  <si>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</si>
  <si>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</si>
  <si>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</si>
  <si>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駐車場管理事業特別会計</t>
  </si>
  <si>
    <t>▲ 1.56</t>
  </si>
  <si>
    <t>▲ 1.84</t>
  </si>
  <si>
    <t>▲ 2.17</t>
  </si>
  <si>
    <t>▲ 2.46</t>
  </si>
  <si>
    <t>▲ 2.56</t>
  </si>
  <si>
    <t>土地造成事業特別会計</t>
  </si>
  <si>
    <t>▲ 1.60</t>
  </si>
  <si>
    <t>▲ 0.58</t>
  </si>
  <si>
    <t>▲ 1.37</t>
  </si>
  <si>
    <t>住宅新築資金貸付事業特別会計</t>
  </si>
  <si>
    <t>▲ 0.74</t>
  </si>
  <si>
    <t>▲ 0.77</t>
  </si>
  <si>
    <t>▲ 0.81</t>
  </si>
  <si>
    <t>▲ 0.83</t>
  </si>
  <si>
    <t>▲ 0.84</t>
  </si>
  <si>
    <t>宅地取得資金貸付事業特別会計</t>
  </si>
  <si>
    <t>▲ 0.30</t>
  </si>
  <si>
    <t>▲ 0.31</t>
  </si>
  <si>
    <t>▲ 0.34</t>
  </si>
  <si>
    <t>▲ 0.35</t>
  </si>
  <si>
    <t>住宅改修資金貸付事業特別会計</t>
  </si>
  <si>
    <t>▲ 0.13</t>
  </si>
  <si>
    <t>▲ 0.12</t>
  </si>
  <si>
    <t>▲ 0.11</t>
  </si>
  <si>
    <t>工業用水道事業会計</t>
  </si>
  <si>
    <t>水道事業会計</t>
  </si>
  <si>
    <t>一般会計</t>
  </si>
  <si>
    <t>その他会計（赤字）</t>
  </si>
  <si>
    <t>▲ 4.65</t>
  </si>
  <si>
    <t>▲ 2.18</t>
  </si>
  <si>
    <t>▲ 0.25</t>
  </si>
  <si>
    <t>その他会計（黒字）</t>
  </si>
  <si>
    <t>和歌山市中小企業勤労者福祉サービスセンター</t>
    <rPh sb="0" eb="4">
      <t>ワカヤマシ</t>
    </rPh>
    <rPh sb="4" eb="6">
      <t>チュウショウ</t>
    </rPh>
    <rPh sb="6" eb="8">
      <t>キギョウ</t>
    </rPh>
    <rPh sb="8" eb="11">
      <t>キンロウシャ</t>
    </rPh>
    <rPh sb="11" eb="13">
      <t>フクシ</t>
    </rPh>
    <phoneticPr fontId="24"/>
  </si>
  <si>
    <t>ぶらくり</t>
  </si>
  <si>
    <t>和歌山市清掃</t>
    <rPh sb="0" eb="4">
      <t>ワカ</t>
    </rPh>
    <rPh sb="4" eb="6">
      <t>セイソウ</t>
    </rPh>
    <phoneticPr fontId="24"/>
  </si>
  <si>
    <t>和歌山市文化スポーツ振興財団</t>
    <rPh sb="0" eb="4">
      <t>ワカヤマシ</t>
    </rPh>
    <rPh sb="4" eb="14">
      <t>ブン</t>
    </rPh>
    <phoneticPr fontId="24"/>
  </si>
  <si>
    <t>和歌山市土地開発公社</t>
    <rPh sb="0" eb="4">
      <t>ワカヤマシ</t>
    </rPh>
    <rPh sb="4" eb="6">
      <t>トチ</t>
    </rPh>
    <rPh sb="6" eb="8">
      <t>カイハツ</t>
    </rPh>
    <rPh sb="8" eb="10">
      <t>コウシャ</t>
    </rPh>
    <phoneticPr fontId="24"/>
  </si>
  <si>
    <t>和歌山市地域地場産産業振興センター</t>
    <rPh sb="0" eb="4">
      <t>ワカヤマシ</t>
    </rPh>
    <rPh sb="4" eb="6">
      <t>チイキ</t>
    </rPh>
    <rPh sb="6" eb="8">
      <t>ジバ</t>
    </rPh>
    <rPh sb="8" eb="9">
      <t>サン</t>
    </rPh>
    <rPh sb="9" eb="13">
      <t>サンギョウシンコウ</t>
    </rPh>
    <phoneticPr fontId="24"/>
  </si>
  <si>
    <t>和歌山地方税回収機構（一般会計）</t>
    <rPh sb="0" eb="3">
      <t>ワカヤマ</t>
    </rPh>
    <rPh sb="3" eb="6">
      <t>チホウゼイ</t>
    </rPh>
    <rPh sb="6" eb="8">
      <t>カイシュウ</t>
    </rPh>
    <rPh sb="8" eb="10">
      <t>キコウ</t>
    </rPh>
    <rPh sb="11" eb="13">
      <t>イッパン</t>
    </rPh>
    <rPh sb="13" eb="15">
      <t>カイケイ</t>
    </rPh>
    <phoneticPr fontId="24"/>
  </si>
  <si>
    <t>和歌山県後期高齢者医療広域連合（一般会計）</t>
    <rPh sb="0" eb="4">
      <t>ワカ</t>
    </rPh>
    <rPh sb="4" eb="6">
      <t>コウキ</t>
    </rPh>
    <rPh sb="6" eb="8">
      <t>コウレイ</t>
    </rPh>
    <rPh sb="8" eb="9">
      <t>シャ</t>
    </rPh>
    <rPh sb="9" eb="11">
      <t>イリョウ</t>
    </rPh>
    <rPh sb="11" eb="13">
      <t>コウイキ</t>
    </rPh>
    <rPh sb="13" eb="15">
      <t>レンゴウ</t>
    </rPh>
    <rPh sb="16" eb="18">
      <t>イッパン</t>
    </rPh>
    <rPh sb="18" eb="20">
      <t>カイケイ</t>
    </rPh>
    <phoneticPr fontId="24"/>
  </si>
  <si>
    <t>和歌山県後期高齢者医療広域連合（特別会計）</t>
    <rPh sb="0" eb="4">
      <t>ワカ</t>
    </rPh>
    <rPh sb="4" eb="6">
      <t>コウキ</t>
    </rPh>
    <rPh sb="6" eb="8">
      <t>コウレイ</t>
    </rPh>
    <rPh sb="8" eb="9">
      <t>シャ</t>
    </rPh>
    <rPh sb="9" eb="11">
      <t>イリョウ</t>
    </rPh>
    <rPh sb="11" eb="13">
      <t>コウイキ</t>
    </rPh>
    <rPh sb="13" eb="15">
      <t>レンゴウ</t>
    </rPh>
    <rPh sb="16" eb="18">
      <t>トクベツ</t>
    </rPh>
    <rPh sb="18" eb="20">
      <t>カイケイ</t>
    </rPh>
    <phoneticPr fontId="24"/>
  </si>
  <si>
    <t>和歌山県住宅新築資金等貸付金回収管理組合（一般会計）</t>
    <rPh sb="0" eb="4">
      <t>ワカヤマケン</t>
    </rPh>
    <rPh sb="4" eb="6">
      <t>ジュウタク</t>
    </rPh>
    <rPh sb="6" eb="8">
      <t>シンチク</t>
    </rPh>
    <rPh sb="8" eb="11">
      <t>シキントウ</t>
    </rPh>
    <rPh sb="11" eb="13">
      <t>カシツケ</t>
    </rPh>
    <rPh sb="13" eb="14">
      <t>キン</t>
    </rPh>
    <rPh sb="14" eb="16">
      <t>カイシュウ</t>
    </rPh>
    <rPh sb="16" eb="18">
      <t>カンリ</t>
    </rPh>
    <rPh sb="18" eb="20">
      <t>クミアイ</t>
    </rPh>
    <rPh sb="21" eb="23">
      <t>イッパン</t>
    </rPh>
    <rPh sb="23" eb="25">
      <t>カイケイ</t>
    </rPh>
    <phoneticPr fontId="24"/>
  </si>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</sst>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3" xfId="33" quotePrefix="1" applyNumberFormat="1" applyFont="1" applyBorder="1" applyAlignment="1" applyProtection="1">
      <alignment horizontal="right" vertical="center" shrinkToFit="1"/>
      <protection locked="0"/>
    </xf>
    <xf numFmtId="177" fontId="26" fillId="0" borderId="114"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46365</c:v>
                </c:pt>
                <c:pt idx="1">
                  <c:v>43334</c:v>
                </c:pt>
                <c:pt idx="2">
                  <c:v>26917</c:v>
                </c:pt>
                <c:pt idx="3">
                  <c:v>21247</c:v>
                </c:pt>
                <c:pt idx="4">
                  <c:v>39558</c:v>
                </c:pt>
              </c:numCache>
            </c:numRef>
          </c:val>
          <c:smooth val="0"/>
        </c:ser>
        <c:dLbls>
          <c:showLegendKey val="0"/>
          <c:showVal val="0"/>
          <c:showCatName val="0"/>
          <c:showSerName val="0"/>
          <c:showPercent val="0"/>
          <c:showBubbleSize val="0"/>
        </c:dLbls>
        <c:marker val="1"/>
        <c:smooth val="0"/>
        <c:axId val="137805824"/>
        <c:axId val="137807744"/>
      </c:lineChart>
      <c:catAx>
        <c:axId val="137805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807744"/>
        <c:crosses val="autoZero"/>
        <c:auto val="1"/>
        <c:lblAlgn val="ctr"/>
        <c:lblOffset val="100"/>
        <c:tickLblSkip val="1"/>
        <c:tickMarkSkip val="1"/>
        <c:noMultiLvlLbl val="0"/>
      </c:catAx>
      <c:valAx>
        <c:axId val="1378077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80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2.3199999999999998</c:v>
                </c:pt>
                <c:pt idx="1">
                  <c:v>2.13</c:v>
                </c:pt>
                <c:pt idx="2">
                  <c:v>1.5</c:v>
                </c:pt>
                <c:pt idx="3">
                  <c:v>0.67</c:v>
                </c:pt>
                <c:pt idx="4">
                  <c:v>1.99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6.85</c:v>
                </c:pt>
                <c:pt idx="1">
                  <c:v>8.4600000000000009</c:v>
                </c:pt>
                <c:pt idx="2">
                  <c:v>10.119999999999999</c:v>
                </c:pt>
                <c:pt idx="3">
                  <c:v>11.52</c:v>
                </c:pt>
                <c:pt idx="4">
                  <c:v>12.41</c:v>
                </c:pt>
              </c:numCache>
            </c:numRef>
          </c:val>
        </c:ser>
        <c:dLbls>
          <c:showLegendKey val="0"/>
          <c:showVal val="0"/>
          <c:showCatName val="0"/>
          <c:showSerName val="0"/>
          <c:showPercent val="0"/>
          <c:showBubbleSize val="0"/>
        </c:dLbls>
        <c:gapWidth val="250"/>
        <c:overlap val="100"/>
        <c:axId val="138988160"/>
        <c:axId val="12445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0.96</c:v>
                </c:pt>
                <c:pt idx="1">
                  <c:v>1.58</c:v>
                </c:pt>
                <c:pt idx="2">
                  <c:v>1.06</c:v>
                </c:pt>
                <c:pt idx="3">
                  <c:v>0.55000000000000004</c:v>
                </c:pt>
                <c:pt idx="4">
                  <c:v>2.2999999999999998</c:v>
                </c:pt>
              </c:numCache>
            </c:numRef>
          </c:val>
          <c:smooth val="0"/>
        </c:ser>
        <c:dLbls>
          <c:showLegendKey val="0"/>
          <c:showVal val="0"/>
          <c:showCatName val="0"/>
          <c:showSerName val="0"/>
          <c:showPercent val="0"/>
          <c:showBubbleSize val="0"/>
        </c:dLbls>
        <c:marker val="1"/>
        <c:smooth val="0"/>
        <c:axId val="138988160"/>
        <c:axId val="124453632"/>
      </c:lineChart>
      <c:catAx>
        <c:axId val="13898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453632"/>
        <c:crosses val="autoZero"/>
        <c:auto val="1"/>
        <c:lblAlgn val="ctr"/>
        <c:lblOffset val="100"/>
        <c:tickLblSkip val="1"/>
        <c:tickMarkSkip val="1"/>
        <c:noMultiLvlLbl val="0"/>
      </c:catAx>
      <c:valAx>
        <c:axId val="12445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8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0.25</c:v>
                </c:pt>
                <c:pt idx="2">
                  <c:v>#N/A</c:v>
                </c:pt>
                <c:pt idx="3">
                  <c:v>0.28000000000000003</c:v>
                </c:pt>
                <c:pt idx="4">
                  <c:v>#N/A</c:v>
                </c:pt>
                <c:pt idx="5">
                  <c:v>0.04</c:v>
                </c:pt>
                <c:pt idx="6">
                  <c:v>#N/A</c:v>
                </c:pt>
                <c:pt idx="7">
                  <c:v>1.26</c:v>
                </c:pt>
                <c:pt idx="8">
                  <c:v>#N/A</c:v>
                </c:pt>
                <c:pt idx="9">
                  <c:v>1.93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4.6500000000000004</c:v>
                </c:pt>
                <c:pt idx="1">
                  <c:v>#N/A</c:v>
                </c:pt>
                <c:pt idx="2">
                  <c:v>2.1800000000000002</c:v>
                </c:pt>
                <c:pt idx="3">
                  <c:v>#N/A</c:v>
                </c:pt>
                <c:pt idx="4">
                  <c:v>0.25</c:v>
                </c:pt>
                <c:pt idx="5">
                  <c:v>#N/A</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3.49</c:v>
                </c:pt>
                <c:pt idx="2">
                  <c:v>#N/A</c:v>
                </c:pt>
                <c:pt idx="3">
                  <c:v>3.34</c:v>
                </c:pt>
                <c:pt idx="4">
                  <c:v>#N/A</c:v>
                </c:pt>
                <c:pt idx="5">
                  <c:v>2.76</c:v>
                </c:pt>
                <c:pt idx="6">
                  <c:v>#N/A</c:v>
                </c:pt>
                <c:pt idx="7">
                  <c:v>1.95</c:v>
                </c:pt>
                <c:pt idx="8">
                  <c:v>#N/A</c:v>
                </c:pt>
                <c:pt idx="9">
                  <c:v>3.26</c:v>
                </c:pt>
              </c:numCache>
            </c:numRef>
          </c:val>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5.49</c:v>
                </c:pt>
                <c:pt idx="2">
                  <c:v>#N/A</c:v>
                </c:pt>
                <c:pt idx="3">
                  <c:v>5.0999999999999996</c:v>
                </c:pt>
                <c:pt idx="4">
                  <c:v>#N/A</c:v>
                </c:pt>
                <c:pt idx="5">
                  <c:v>4.33</c:v>
                </c:pt>
                <c:pt idx="6">
                  <c:v>#N/A</c:v>
                </c:pt>
                <c:pt idx="7">
                  <c:v>4.46</c:v>
                </c:pt>
                <c:pt idx="8">
                  <c:v>#N/A</c:v>
                </c:pt>
                <c:pt idx="9">
                  <c:v>4.6900000000000004</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4.67</c:v>
                </c:pt>
                <c:pt idx="2">
                  <c:v>#N/A</c:v>
                </c:pt>
                <c:pt idx="3">
                  <c:v>4.6399999999999997</c:v>
                </c:pt>
                <c:pt idx="4">
                  <c:v>#N/A</c:v>
                </c:pt>
                <c:pt idx="5">
                  <c:v>4.7300000000000004</c:v>
                </c:pt>
                <c:pt idx="6">
                  <c:v>#N/A</c:v>
                </c:pt>
                <c:pt idx="7">
                  <c:v>4.78</c:v>
                </c:pt>
                <c:pt idx="8">
                  <c:v>#N/A</c:v>
                </c:pt>
                <c:pt idx="9">
                  <c:v>4.96</c:v>
                </c:pt>
              </c:numCache>
            </c:numRef>
          </c:val>
        </c:ser>
        <c:ser>
          <c:idx val="5"/>
          <c:order val="5"/>
          <c:tx>
            <c:strRef>
              <c:f>データシート!$A$32</c:f>
              <c:strCache>
                <c:ptCount val="1"/>
                <c:pt idx="0">
                  <c:v>住宅改修資金貸付事業特別会計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0.13</c:v>
                </c:pt>
                <c:pt idx="1">
                  <c:v>#N/A</c:v>
                </c:pt>
                <c:pt idx="2">
                  <c:v>0.12</c:v>
                </c:pt>
                <c:pt idx="3">
                  <c:v>#N/A</c:v>
                </c:pt>
                <c:pt idx="4">
                  <c:v>0.12</c:v>
                </c:pt>
                <c:pt idx="5">
                  <c:v>#N/A</c:v>
                </c:pt>
                <c:pt idx="6">
                  <c:v>0.11</c:v>
                </c:pt>
                <c:pt idx="7">
                  <c:v>#N/A</c:v>
                </c:pt>
                <c:pt idx="8">
                  <c:v>0.11</c:v>
                </c:pt>
                <c:pt idx="9">
                  <c:v>#N/A</c:v>
                </c:pt>
              </c:numCache>
            </c:numRef>
          </c:val>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0.3</c:v>
                </c:pt>
                <c:pt idx="1">
                  <c:v>#N/A</c:v>
                </c:pt>
                <c:pt idx="2">
                  <c:v>0.31</c:v>
                </c:pt>
                <c:pt idx="3">
                  <c:v>#N/A</c:v>
                </c:pt>
                <c:pt idx="4">
                  <c:v>0.34</c:v>
                </c:pt>
                <c:pt idx="5">
                  <c:v>#N/A</c:v>
                </c:pt>
                <c:pt idx="6">
                  <c:v>0.35</c:v>
                </c:pt>
                <c:pt idx="7">
                  <c:v>#N/A</c:v>
                </c:pt>
                <c:pt idx="8">
                  <c:v>0.35</c:v>
                </c:pt>
                <c:pt idx="9">
                  <c:v>#N/A</c:v>
                </c:pt>
              </c:numCache>
            </c:numRef>
          </c:val>
        </c:ser>
        <c:ser>
          <c:idx val="7"/>
          <c:order val="7"/>
          <c:tx>
            <c:strRef>
              <c:f>データシート!$A$34</c:f>
              <c:strCache>
                <c:ptCount val="1"/>
                <c:pt idx="0">
                  <c:v>住宅新築資金貸付事業特別会計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0.74</c:v>
                </c:pt>
                <c:pt idx="1">
                  <c:v>#N/A</c:v>
                </c:pt>
                <c:pt idx="2">
                  <c:v>0.77</c:v>
                </c:pt>
                <c:pt idx="3">
                  <c:v>#N/A</c:v>
                </c:pt>
                <c:pt idx="4">
                  <c:v>0.81</c:v>
                </c:pt>
                <c:pt idx="5">
                  <c:v>#N/A</c:v>
                </c:pt>
                <c:pt idx="6">
                  <c:v>0.83</c:v>
                </c:pt>
                <c:pt idx="7">
                  <c:v>#N/A</c:v>
                </c:pt>
                <c:pt idx="8">
                  <c:v>0.84</c:v>
                </c:pt>
                <c:pt idx="9">
                  <c:v>#N/A</c:v>
                </c:pt>
              </c:numCache>
            </c:numRef>
          </c:val>
        </c:ser>
        <c:ser>
          <c:idx val="8"/>
          <c:order val="8"/>
          <c:tx>
            <c:strRef>
              <c:f>データシート!$A$35</c:f>
              <c:strCache>
                <c:ptCount val="1"/>
                <c:pt idx="0">
                  <c:v>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1.6</c:v>
                </c:pt>
                <c:pt idx="1">
                  <c:v>#N/A</c:v>
                </c:pt>
                <c:pt idx="2">
                  <c:v>#N/A</c:v>
                </c:pt>
                <c:pt idx="3">
                  <c:v>0</c:v>
                </c:pt>
                <c:pt idx="4">
                  <c:v>#N/A</c:v>
                </c:pt>
                <c:pt idx="5">
                  <c:v>0</c:v>
                </c:pt>
                <c:pt idx="6">
                  <c:v>0.57999999999999996</c:v>
                </c:pt>
                <c:pt idx="7">
                  <c:v>#N/A</c:v>
                </c:pt>
                <c:pt idx="8">
                  <c:v>1.37</c:v>
                </c:pt>
                <c:pt idx="9">
                  <c:v>#N/A</c:v>
                </c:pt>
              </c:numCache>
            </c:numRef>
          </c:val>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1.56</c:v>
                </c:pt>
                <c:pt idx="1">
                  <c:v>#N/A</c:v>
                </c:pt>
                <c:pt idx="2">
                  <c:v>1.84</c:v>
                </c:pt>
                <c:pt idx="3">
                  <c:v>#N/A</c:v>
                </c:pt>
                <c:pt idx="4">
                  <c:v>2.17</c:v>
                </c:pt>
                <c:pt idx="5">
                  <c:v>#N/A</c:v>
                </c:pt>
                <c:pt idx="6">
                  <c:v>2.46</c:v>
                </c:pt>
                <c:pt idx="7">
                  <c:v>#N/A</c:v>
                </c:pt>
                <c:pt idx="8">
                  <c:v>2.56</c:v>
                </c:pt>
                <c:pt idx="9">
                  <c:v>#N/A</c:v>
                </c:pt>
              </c:numCache>
            </c:numRef>
          </c:val>
        </c:ser>
        <c:dLbls>
          <c:showLegendKey val="0"/>
          <c:showVal val="0"/>
          <c:showCatName val="0"/>
          <c:showSerName val="0"/>
          <c:showPercent val="0"/>
          <c:showBubbleSize val="0"/>
        </c:dLbls>
        <c:gapWidth val="150"/>
        <c:overlap val="100"/>
        <c:axId val="142115584"/>
        <c:axId val="142117120"/>
      </c:barChart>
      <c:catAx>
        <c:axId val="14211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117120"/>
        <c:crosses val="autoZero"/>
        <c:auto val="1"/>
        <c:lblAlgn val="ctr"/>
        <c:lblOffset val="100"/>
        <c:tickLblSkip val="1"/>
        <c:tickMarkSkip val="1"/>
        <c:noMultiLvlLbl val="0"/>
      </c:catAx>
      <c:valAx>
        <c:axId val="14211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1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13865</c:v>
                </c:pt>
                <c:pt idx="5">
                  <c:v>13834</c:v>
                </c:pt>
                <c:pt idx="8">
                  <c:v>14334</c:v>
                </c:pt>
                <c:pt idx="11">
                  <c:v>14007</c:v>
                </c:pt>
                <c:pt idx="14">
                  <c:v>14037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40</c:v>
                </c:pt>
                <c:pt idx="3">
                  <c:v>19</c:v>
                </c:pt>
                <c:pt idx="6">
                  <c:v>12</c:v>
                </c:pt>
                <c:pt idx="9">
                  <c:v>6</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153</c:v>
                </c:pt>
                <c:pt idx="3">
                  <c:v>151</c:v>
                </c:pt>
                <c:pt idx="6">
                  <c:v>75</c:v>
                </c:pt>
                <c:pt idx="9">
                  <c:v>8</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5817</c:v>
                </c:pt>
                <c:pt idx="3">
                  <c:v>6154</c:v>
                </c:pt>
                <c:pt idx="6">
                  <c:v>6158</c:v>
                </c:pt>
                <c:pt idx="9">
                  <c:v>6162</c:v>
                </c:pt>
                <c:pt idx="12">
                  <c:v>6263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15528</c:v>
                </c:pt>
                <c:pt idx="3">
                  <c:v>15355</c:v>
                </c:pt>
                <c:pt idx="6">
                  <c:v>15684</c:v>
                </c:pt>
                <c:pt idx="9">
                  <c:v>15515</c:v>
                </c:pt>
                <c:pt idx="12">
                  <c:v>15257</c:v>
                </c:pt>
              </c:numCache>
            </c:numRef>
          </c:val>
        </c:ser>
        <c:dLbls>
          <c:showLegendKey val="0"/>
          <c:showVal val="0"/>
          <c:showCatName val="0"/>
          <c:showSerName val="0"/>
          <c:showPercent val="0"/>
          <c:showBubbleSize val="0"/>
        </c:dLbls>
        <c:gapWidth val="100"/>
        <c:overlap val="100"/>
        <c:axId val="141848576"/>
        <c:axId val="141850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7673</c:v>
                </c:pt>
                <c:pt idx="2">
                  <c:v>#N/A</c:v>
                </c:pt>
                <c:pt idx="3">
                  <c:v>#N/A</c:v>
                </c:pt>
                <c:pt idx="4">
                  <c:v>7845</c:v>
                </c:pt>
                <c:pt idx="5">
                  <c:v>#N/A</c:v>
                </c:pt>
                <c:pt idx="6">
                  <c:v>#N/A</c:v>
                </c:pt>
                <c:pt idx="7">
                  <c:v>7595</c:v>
                </c:pt>
                <c:pt idx="8">
                  <c:v>#N/A</c:v>
                </c:pt>
                <c:pt idx="9">
                  <c:v>#N/A</c:v>
                </c:pt>
                <c:pt idx="10">
                  <c:v>7684</c:v>
                </c:pt>
                <c:pt idx="11">
                  <c:v>#N/A</c:v>
                </c:pt>
                <c:pt idx="12">
                  <c:v>#N/A</c:v>
                </c:pt>
                <c:pt idx="13">
                  <c:v>7490</c:v>
                </c:pt>
                <c:pt idx="14">
                  <c:v>#N/A</c:v>
                </c:pt>
              </c:numCache>
            </c:numRef>
          </c:val>
          <c:smooth val="0"/>
        </c:ser>
        <c:dLbls>
          <c:showLegendKey val="0"/>
          <c:showVal val="0"/>
          <c:showCatName val="0"/>
          <c:showSerName val="0"/>
          <c:showPercent val="0"/>
          <c:showBubbleSize val="0"/>
        </c:dLbls>
        <c:marker val="1"/>
        <c:smooth val="0"/>
        <c:axId val="141848576"/>
        <c:axId val="141850496"/>
      </c:lineChart>
      <c:catAx>
        <c:axId val="1418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850496"/>
        <c:crosses val="autoZero"/>
        <c:auto val="1"/>
        <c:lblAlgn val="ctr"/>
        <c:lblOffset val="100"/>
        <c:tickLblSkip val="1"/>
        <c:tickMarkSkip val="1"/>
        <c:noMultiLvlLbl val="0"/>
      </c:catAx>
      <c:valAx>
        <c:axId val="14185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84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128457</c:v>
                </c:pt>
                <c:pt idx="5">
                  <c:v>131732</c:v>
                </c:pt>
                <c:pt idx="8">
                  <c:v>133041</c:v>
                </c:pt>
                <c:pt idx="11">
                  <c:v>135403</c:v>
                </c:pt>
                <c:pt idx="14">
                  <c:v>138720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41909</c:v>
                </c:pt>
                <c:pt idx="5">
                  <c:v>45809</c:v>
                </c:pt>
                <c:pt idx="8">
                  <c:v>44936</c:v>
                </c:pt>
                <c:pt idx="11">
                  <c:v>44892</c:v>
                </c:pt>
                <c:pt idx="14">
                  <c:v>47581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9372</c:v>
                </c:pt>
                <c:pt idx="5">
                  <c:v>10172</c:v>
                </c:pt>
                <c:pt idx="8">
                  <c:v>11540</c:v>
                </c:pt>
                <c:pt idx="11">
                  <c:v>12817</c:v>
                </c:pt>
                <c:pt idx="14">
                  <c:v>13399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9729</c:v>
                </c:pt>
                <c:pt idx="3">
                  <c:v>7406</c:v>
                </c:pt>
                <c:pt idx="6">
                  <c:v>5699</c:v>
                </c:pt>
                <c:pt idx="9">
                  <c:v>5235</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24297</c:v>
                </c:pt>
                <c:pt idx="3">
                  <c:v>23899</c:v>
                </c:pt>
                <c:pt idx="6">
                  <c:v>23674</c:v>
                </c:pt>
                <c:pt idx="9">
                  <c:v>23485</c:v>
                </c:pt>
                <c:pt idx="12">
                  <c:v>22901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106722</c:v>
                </c:pt>
                <c:pt idx="3">
                  <c:v>107583</c:v>
                </c:pt>
                <c:pt idx="6">
                  <c:v>106032</c:v>
                </c:pt>
                <c:pt idx="9">
                  <c:v>103266</c:v>
                </c:pt>
                <c:pt idx="12">
                  <c:v>99325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773</c:v>
                </c:pt>
                <c:pt idx="3">
                  <c:v>622</c:v>
                </c:pt>
                <c:pt idx="6">
                  <c:v>119</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149208</c:v>
                </c:pt>
                <c:pt idx="3">
                  <c:v>153578</c:v>
                </c:pt>
                <c:pt idx="6">
                  <c:v>152556</c:v>
                </c:pt>
                <c:pt idx="9">
                  <c:v>152329</c:v>
                </c:pt>
                <c:pt idx="12">
                  <c:v>163503</c:v>
                </c:pt>
              </c:numCache>
            </c:numRef>
          </c:val>
        </c:ser>
        <c:dLbls>
          <c:showLegendKey val="0"/>
          <c:showVal val="0"/>
          <c:showCatName val="0"/>
          <c:showSerName val="0"/>
          <c:showPercent val="0"/>
          <c:showBubbleSize val="0"/>
        </c:dLbls>
        <c:gapWidth val="100"/>
        <c:overlap val="100"/>
        <c:axId val="139021696"/>
        <c:axId val="139027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110991</c:v>
                </c:pt>
                <c:pt idx="2">
                  <c:v>#N/A</c:v>
                </c:pt>
                <c:pt idx="3">
                  <c:v>#N/A</c:v>
                </c:pt>
                <c:pt idx="4">
                  <c:v>105375</c:v>
                </c:pt>
                <c:pt idx="5">
                  <c:v>#N/A</c:v>
                </c:pt>
                <c:pt idx="6">
                  <c:v>#N/A</c:v>
                </c:pt>
                <c:pt idx="7">
                  <c:v>98561</c:v>
                </c:pt>
                <c:pt idx="8">
                  <c:v>#N/A</c:v>
                </c:pt>
                <c:pt idx="9">
                  <c:v>#N/A</c:v>
                </c:pt>
                <c:pt idx="10">
                  <c:v>91204</c:v>
                </c:pt>
                <c:pt idx="11">
                  <c:v>#N/A</c:v>
                </c:pt>
                <c:pt idx="12">
                  <c:v>#N/A</c:v>
                </c:pt>
                <c:pt idx="13">
                  <c:v>86030</c:v>
                </c:pt>
                <c:pt idx="14">
                  <c:v>#N/A</c:v>
                </c:pt>
              </c:numCache>
            </c:numRef>
          </c:val>
          <c:smooth val="0"/>
        </c:ser>
        <c:dLbls>
          <c:showLegendKey val="0"/>
          <c:showVal val="0"/>
          <c:showCatName val="0"/>
          <c:showSerName val="0"/>
          <c:showPercent val="0"/>
          <c:showBubbleSize val="0"/>
        </c:dLbls>
        <c:marker val="1"/>
        <c:smooth val="0"/>
        <c:axId val="139021696"/>
        <c:axId val="139027968"/>
      </c:lineChart>
      <c:catAx>
        <c:axId val="1390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027968"/>
        <c:crosses val="autoZero"/>
        <c:auto val="1"/>
        <c:lblAlgn val="ctr"/>
        <c:lblOffset val="100"/>
        <c:tickLblSkip val="1"/>
        <c:tickMarkSkip val="1"/>
        <c:noMultiLvlLbl val="0"/>
      </c:catAx>
      <c:valAx>
        <c:axId val="13902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2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379,064
375,783
209.23
142,982,475
140,632,912
1,541,601
77,645,359
162,675,868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128.3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雇用状況の悪化や企業業績の低迷により</a:t>
          </a:r>
          <a:r>
            <a:rPr lang="ja-JP" altLang="en-US" sz="1100" b="0" i="0" baseline="0">
              <a:solidFill>
                <a:schemeClr val="dk1"/>
              </a:solidFill>
              <a:effectLst/>
              <a:latin typeface="+mn-lt"/>
              <a:ea typeface="+mn-ea"/>
              <a:cs typeface="+mn-cs"/>
            </a:rPr>
            <a:t>基準財政収入額の増は些少であるが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公務員の給与削減等による基準財政需要額の減少などがあり</a:t>
          </a:r>
          <a:r>
            <a:rPr lang="ja-JP" altLang="ja-JP" sz="1100" b="0" i="0" baseline="0">
              <a:solidFill>
                <a:schemeClr val="dk1"/>
              </a:solidFill>
              <a:effectLst/>
              <a:latin typeface="+mn-lt"/>
              <a:ea typeface="+mn-ea"/>
              <a:cs typeface="+mn-cs"/>
            </a:rPr>
            <a:t>財政力指数は</a:t>
          </a:r>
          <a:r>
            <a:rPr lang="ja-JP" altLang="en-US" sz="1100" b="0" i="0" baseline="0">
              <a:solidFill>
                <a:schemeClr val="dk1"/>
              </a:solidFill>
              <a:effectLst/>
              <a:latin typeface="+mn-lt"/>
              <a:ea typeface="+mn-ea"/>
              <a:cs typeface="+mn-cs"/>
            </a:rPr>
            <a:t>前年と変らず０．７９ポイントと横ばいとなっている。</a:t>
          </a:r>
          <a:r>
            <a:rPr lang="ja-JP" altLang="ja-JP" sz="1100" b="0" i="0" baseline="0">
              <a:solidFill>
                <a:schemeClr val="dk1"/>
              </a:solidFill>
              <a:effectLst/>
              <a:latin typeface="+mn-lt"/>
              <a:ea typeface="+mn-ea"/>
              <a:cs typeface="+mn-cs"/>
            </a:rPr>
            <a:t>厳しい経済情勢の中、市税等の大幅な増収は見込めない状況にあり、今後も同様の状況が続くと思われる。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81280</xdr:rowOff>
    </xdr:from>
    <xdr:to>
      <xdr:col>7</xdr:col>
      <xdr:colOff>152400</xdr:colOff>
      <xdr:row>39</xdr:row>
      <xdr:rowOff>81280</xdr:rowOff>
    </xdr:to>
    <xdr:cxnSp macro="">
      <xdr:nvCxnSpPr>
        <xdr:cNvPr id="66" name="直線コネクタ 65"/>
        <xdr:cNvCxnSpPr/>
      </xdr:nvCxnSpPr>
      <xdr:spPr>
        <a:xfrm>
          <a:off x="4114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7"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81280</xdr:rowOff>
    </xdr:to>
    <xdr:cxnSp macro="">
      <xdr:nvCxnSpPr>
        <xdr:cNvPr id="69" name="直線コネクタ 68"/>
        <xdr:cNvCxnSpPr/>
      </xdr:nvCxnSpPr>
      <xdr:spPr>
        <a:xfrm>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1" name="テキスト ボックス 70"/>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33020</xdr:rowOff>
    </xdr:from>
    <xdr:to>
      <xdr:col>4</xdr:col>
      <xdr:colOff>482600</xdr:colOff>
      <xdr:row>39</xdr:row>
      <xdr:rowOff>57150</xdr:rowOff>
    </xdr:to>
    <xdr:cxnSp macro="">
      <xdr:nvCxnSpPr>
        <xdr:cNvPr id="72" name="直線コネクタ 71"/>
        <xdr:cNvCxnSpPr/>
      </xdr:nvCxnSpPr>
      <xdr:spPr>
        <a:xfrm>
          <a:off x="2336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165117</xdr:rowOff>
    </xdr:from>
    <xdr:ext cx="762000" cy="259045"/>
    <xdr:sp macro="" textlink="">
      <xdr:nvSpPr>
        <xdr:cNvPr id="74" name="テキスト ボックス 73"/>
        <xdr:cNvSpPr txBox="1"/>
      </xdr:nvSpPr>
      <xdr:spPr>
        <a:xfrm>
          <a:off x="2844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156210</xdr:rowOff>
    </xdr:from>
    <xdr:to>
      <xdr:col>3</xdr:col>
      <xdr:colOff>279400</xdr:colOff>
      <xdr:row>39</xdr:row>
      <xdr:rowOff>33020</xdr:rowOff>
    </xdr:to>
    <xdr:cxnSp macro="">
      <xdr:nvCxnSpPr>
        <xdr:cNvPr id="75" name="直線コネクタ 74"/>
        <xdr:cNvCxnSpPr/>
      </xdr:nvCxnSpPr>
      <xdr:spPr>
        <a:xfrm>
          <a:off x="1447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68597</xdr:rowOff>
    </xdr:from>
    <xdr:ext cx="762000" cy="259045"/>
    <xdr:sp macro="" textlink="">
      <xdr:nvSpPr>
        <xdr:cNvPr id="79" name="テキスト ボックス 78"/>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30480</xdr:rowOff>
    </xdr:from>
    <xdr:to>
      <xdr:col>7</xdr:col>
      <xdr:colOff>203200</xdr:colOff>
      <xdr:row>39</xdr:row>
      <xdr:rowOff>132080</xdr:rowOff>
    </xdr:to>
    <xdr:sp macro="" textlink="">
      <xdr:nvSpPr>
        <xdr:cNvPr id="85" name="円/楕円 84"/>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47007</xdr:rowOff>
    </xdr:from>
    <xdr:ext cx="762000" cy="259045"/>
    <xdr:sp macro="" textlink="">
      <xdr:nvSpPr>
        <xdr:cNvPr id="86" name="財政力該当値テキスト"/>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7" name="円/楕円 86"/>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8" name="テキスト ボックス 87"/>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153670</xdr:rowOff>
    </xdr:from>
    <xdr:to>
      <xdr:col>3</xdr:col>
      <xdr:colOff>330200</xdr:colOff>
      <xdr:row>39</xdr:row>
      <xdr:rowOff>83820</xdr:rowOff>
    </xdr:to>
    <xdr:sp macro="" textlink="">
      <xdr:nvSpPr>
        <xdr:cNvPr id="91" name="円/楕円 90"/>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93997</xdr:rowOff>
    </xdr:from>
    <xdr:ext cx="762000" cy="259045"/>
    <xdr:sp macro="" textlink="">
      <xdr:nvSpPr>
        <xdr:cNvPr id="92" name="テキスト ボックス 91"/>
        <xdr:cNvSpPr txBox="1"/>
      </xdr:nvSpPr>
      <xdr:spPr>
        <a:xfrm>
          <a:off x="1955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105410</xdr:rowOff>
    </xdr:from>
    <xdr:to>
      <xdr:col>2</xdr:col>
      <xdr:colOff>127000</xdr:colOff>
      <xdr:row>39</xdr:row>
      <xdr:rowOff>35560</xdr:rowOff>
    </xdr:to>
    <xdr:sp macro="" textlink="">
      <xdr:nvSpPr>
        <xdr:cNvPr id="93" name="円/楕円 92"/>
        <xdr:cNvSpPr/>
      </xdr:nvSpPr>
      <xdr:spPr>
        <a:xfrm>
          <a:off x="1397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45737</xdr:rowOff>
    </xdr:from>
    <xdr:ext cx="762000" cy="259045"/>
    <xdr:sp macro="" textlink="">
      <xdr:nvSpPr>
        <xdr:cNvPr id="94" name="テキスト ボックス 93"/>
        <xdr:cNvSpPr txBox="1"/>
      </xdr:nvSpPr>
      <xdr:spPr>
        <a:xfrm>
          <a:off x="1066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２５年度は、介護保険や後期高齢者医療特別会計への繰出金が０．８億円の増加となったが、維持修繕費が約１．６億円減少したことや、職員の給与削減などにより人件費が約７億円減少したことなど歳出全体で約１１億円減少したため、経常収支比率は前年比２．２ポイントの改善となった</a:t>
          </a:r>
          <a:r>
            <a:rPr lang="ja-JP" altLang="ja-JP" sz="1100" b="0" i="0" baseline="0">
              <a:solidFill>
                <a:schemeClr val="dk1"/>
              </a:solidFill>
              <a:effectLst/>
              <a:latin typeface="+mn-lt"/>
              <a:ea typeface="+mn-ea"/>
              <a:cs typeface="+mn-cs"/>
            </a:rPr>
            <a:t>。今後も人件費等の削減を行い、比率の改善につとめていく。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123296</xdr:rowOff>
    </xdr:from>
    <xdr:to>
      <xdr:col>7</xdr:col>
      <xdr:colOff>152400</xdr:colOff>
      <xdr:row>67</xdr:row>
      <xdr:rowOff>1588</xdr:rowOff>
    </xdr:to>
    <xdr:cxnSp macro="">
      <xdr:nvCxnSpPr>
        <xdr:cNvPr id="133" name="直線コネクタ 132"/>
        <xdr:cNvCxnSpPr/>
      </xdr:nvCxnSpPr>
      <xdr:spPr>
        <a:xfrm flipV="1">
          <a:off x="4114800" y="11267546"/>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120773</xdr:rowOff>
    </xdr:from>
    <xdr:ext cx="762000" cy="259045"/>
    <xdr:sp macro="" textlink="">
      <xdr:nvSpPr>
        <xdr:cNvPr id="134" name="財政構造の弾力性平均値テキスト"/>
        <xdr:cNvSpPr txBox="1"/>
      </xdr:nvSpPr>
      <xdr:spPr>
        <a:xfrm>
          <a:off x="5041900" y="1057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103188</xdr:rowOff>
    </xdr:from>
    <xdr:to>
      <xdr:col>6</xdr:col>
      <xdr:colOff>0</xdr:colOff>
      <xdr:row>67</xdr:row>
      <xdr:rowOff>1588</xdr:rowOff>
    </xdr:to>
    <xdr:cxnSp macro="">
      <xdr:nvCxnSpPr>
        <xdr:cNvPr id="136" name="直線コネクタ 135"/>
        <xdr:cNvCxnSpPr/>
      </xdr:nvCxnSpPr>
      <xdr:spPr>
        <a:xfrm>
          <a:off x="3225800" y="1124743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38" name="テキスト ボックス 137"/>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153988</xdr:rowOff>
    </xdr:from>
    <xdr:to>
      <xdr:col>4</xdr:col>
      <xdr:colOff>482600</xdr:colOff>
      <xdr:row>65</xdr:row>
      <xdr:rowOff>103188</xdr:rowOff>
    </xdr:to>
    <xdr:cxnSp macro="">
      <xdr:nvCxnSpPr>
        <xdr:cNvPr id="139" name="直線コネクタ 138"/>
        <xdr:cNvCxnSpPr/>
      </xdr:nvCxnSpPr>
      <xdr:spPr>
        <a:xfrm>
          <a:off x="2336800" y="111267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64681</xdr:rowOff>
    </xdr:from>
    <xdr:ext cx="762000" cy="259045"/>
    <xdr:sp macro="" textlink="">
      <xdr:nvSpPr>
        <xdr:cNvPr id="141" name="テキスト ボックス 140"/>
        <xdr:cNvSpPr txBox="1"/>
      </xdr:nvSpPr>
      <xdr:spPr>
        <a:xfrm>
          <a:off x="2844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153988</xdr:rowOff>
    </xdr:from>
    <xdr:to>
      <xdr:col>3</xdr:col>
      <xdr:colOff>279400</xdr:colOff>
      <xdr:row>67</xdr:row>
      <xdr:rowOff>11642</xdr:rowOff>
    </xdr:to>
    <xdr:cxnSp macro="">
      <xdr:nvCxnSpPr>
        <xdr:cNvPr id="142" name="直線コネクタ 141"/>
        <xdr:cNvCxnSpPr/>
      </xdr:nvCxnSpPr>
      <xdr:spPr>
        <a:xfrm flipV="1">
          <a:off x="1447800" y="11126788"/>
          <a:ext cx="889000" cy="37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46" name="テキスト ボックス 145"/>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72496</xdr:rowOff>
    </xdr:from>
    <xdr:to>
      <xdr:col>7</xdr:col>
      <xdr:colOff>203200</xdr:colOff>
      <xdr:row>66</xdr:row>
      <xdr:rowOff>2646</xdr:rowOff>
    </xdr:to>
    <xdr:sp macro="" textlink="">
      <xdr:nvSpPr>
        <xdr:cNvPr id="152" name="円/楕円 151"/>
        <xdr:cNvSpPr/>
      </xdr:nvSpPr>
      <xdr:spPr>
        <a:xfrm>
          <a:off x="4902200" y="112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44573</xdr:rowOff>
    </xdr:from>
    <xdr:ext cx="762000" cy="259045"/>
    <xdr:sp macro="" textlink="">
      <xdr:nvSpPr>
        <xdr:cNvPr id="153" name="財政構造の弾力性該当値テキスト"/>
        <xdr:cNvSpPr txBox="1"/>
      </xdr:nvSpPr>
      <xdr:spPr>
        <a:xfrm>
          <a:off x="5041900" y="1118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122238</xdr:rowOff>
    </xdr:from>
    <xdr:to>
      <xdr:col>6</xdr:col>
      <xdr:colOff>50800</xdr:colOff>
      <xdr:row>67</xdr:row>
      <xdr:rowOff>52388</xdr:rowOff>
    </xdr:to>
    <xdr:sp macro="" textlink="">
      <xdr:nvSpPr>
        <xdr:cNvPr id="154" name="円/楕円 153"/>
        <xdr:cNvSpPr/>
      </xdr:nvSpPr>
      <xdr:spPr>
        <a:xfrm>
          <a:off x="4064000" y="11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37165</xdr:rowOff>
    </xdr:from>
    <xdr:ext cx="736600" cy="259045"/>
    <xdr:sp macro="" textlink="">
      <xdr:nvSpPr>
        <xdr:cNvPr id="155" name="テキスト ボックス 154"/>
        <xdr:cNvSpPr txBox="1"/>
      </xdr:nvSpPr>
      <xdr:spPr>
        <a:xfrm>
          <a:off x="3733800" y="1152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52388</xdr:rowOff>
    </xdr:from>
    <xdr:to>
      <xdr:col>4</xdr:col>
      <xdr:colOff>533400</xdr:colOff>
      <xdr:row>65</xdr:row>
      <xdr:rowOff>153988</xdr:rowOff>
    </xdr:to>
    <xdr:sp macro="" textlink="">
      <xdr:nvSpPr>
        <xdr:cNvPr id="156" name="円/楕円 155"/>
        <xdr:cNvSpPr/>
      </xdr:nvSpPr>
      <xdr:spPr>
        <a:xfrm>
          <a:off x="3175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138765</xdr:rowOff>
    </xdr:from>
    <xdr:ext cx="762000" cy="259045"/>
    <xdr:sp macro="" textlink="">
      <xdr:nvSpPr>
        <xdr:cNvPr id="157" name="テキスト ボックス 156"/>
        <xdr:cNvSpPr txBox="1"/>
      </xdr:nvSpPr>
      <xdr:spPr>
        <a:xfrm>
          <a:off x="2844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103188</xdr:rowOff>
    </xdr:from>
    <xdr:to>
      <xdr:col>3</xdr:col>
      <xdr:colOff>330200</xdr:colOff>
      <xdr:row>65</xdr:row>
      <xdr:rowOff>33338</xdr:rowOff>
    </xdr:to>
    <xdr:sp macro="" textlink="">
      <xdr:nvSpPr>
        <xdr:cNvPr id="158" name="円/楕円 157"/>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18115</xdr:rowOff>
    </xdr:from>
    <xdr:ext cx="762000" cy="259045"/>
    <xdr:sp macro="" textlink="">
      <xdr:nvSpPr>
        <xdr:cNvPr id="159" name="テキスト ボックス 158"/>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132292</xdr:rowOff>
    </xdr:from>
    <xdr:to>
      <xdr:col>2</xdr:col>
      <xdr:colOff>127000</xdr:colOff>
      <xdr:row>67</xdr:row>
      <xdr:rowOff>62442</xdr:rowOff>
    </xdr:to>
    <xdr:sp macro="" textlink="">
      <xdr:nvSpPr>
        <xdr:cNvPr id="160" name="円/楕円 159"/>
        <xdr:cNvSpPr/>
      </xdr:nvSpPr>
      <xdr:spPr>
        <a:xfrm>
          <a:off x="1397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47219</xdr:rowOff>
    </xdr:from>
    <xdr:ext cx="762000" cy="259045"/>
    <xdr:sp macro="" textlink="">
      <xdr:nvSpPr>
        <xdr:cNvPr id="161" name="テキスト ボックス 160"/>
        <xdr:cNvSpPr txBox="1"/>
      </xdr:nvSpPr>
      <xdr:spPr>
        <a:xfrm>
          <a:off x="1066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一般廃棄物収集委託料の増加等により物件費が約３．５億円の増となったが、給料カットや退職金支払い対象者の減</a:t>
          </a:r>
          <a:r>
            <a:rPr lang="ja-JP" altLang="ja-JP" sz="1100" b="0" i="0" baseline="0">
              <a:solidFill>
                <a:schemeClr val="dk1"/>
              </a:solidFill>
              <a:effectLst/>
              <a:latin typeface="+mn-lt"/>
              <a:ea typeface="+mn-ea"/>
              <a:cs typeface="+mn-cs"/>
            </a:rPr>
            <a:t>などにより人件費が約</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億円減少しており、人口一人当たりの人件費・物件費等の決算額は前年に比べて</a:t>
          </a:r>
          <a:r>
            <a:rPr lang="ja-JP" altLang="en-US" sz="1100" b="0" i="0" baseline="0">
              <a:solidFill>
                <a:schemeClr val="dk1"/>
              </a:solidFill>
              <a:effectLst/>
              <a:latin typeface="+mn-lt"/>
              <a:ea typeface="+mn-ea"/>
              <a:cs typeface="+mn-cs"/>
            </a:rPr>
            <a:t>１，１５４</a:t>
          </a:r>
          <a:r>
            <a:rPr lang="ja-JP" altLang="ja-JP" sz="1100" b="0" i="0" baseline="0">
              <a:solidFill>
                <a:schemeClr val="dk1"/>
              </a:solidFill>
              <a:effectLst/>
              <a:latin typeface="+mn-lt"/>
              <a:ea typeface="+mn-ea"/>
              <a:cs typeface="+mn-cs"/>
            </a:rPr>
            <a:t>円減少している。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66925</xdr:rowOff>
    </xdr:from>
    <xdr:to>
      <xdr:col>7</xdr:col>
      <xdr:colOff>152400</xdr:colOff>
      <xdr:row>81</xdr:row>
      <xdr:rowOff>85489</xdr:rowOff>
    </xdr:to>
    <xdr:cxnSp macro="">
      <xdr:nvCxnSpPr>
        <xdr:cNvPr id="194" name="直線コネクタ 193"/>
        <xdr:cNvCxnSpPr/>
      </xdr:nvCxnSpPr>
      <xdr:spPr>
        <a:xfrm flipV="1">
          <a:off x="4114800" y="13954375"/>
          <a:ext cx="838200" cy="1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85489</xdr:rowOff>
    </xdr:from>
    <xdr:to>
      <xdr:col>6</xdr:col>
      <xdr:colOff>0</xdr:colOff>
      <xdr:row>81</xdr:row>
      <xdr:rowOff>124402</xdr:rowOff>
    </xdr:to>
    <xdr:cxnSp macro="">
      <xdr:nvCxnSpPr>
        <xdr:cNvPr id="197" name="直線コネクタ 196"/>
        <xdr:cNvCxnSpPr/>
      </xdr:nvCxnSpPr>
      <xdr:spPr>
        <a:xfrm flipV="1">
          <a:off x="3225800" y="13972939"/>
          <a:ext cx="889000" cy="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53472</xdr:rowOff>
    </xdr:from>
    <xdr:ext cx="736600" cy="259045"/>
    <xdr:sp macro="" textlink="">
      <xdr:nvSpPr>
        <xdr:cNvPr id="199" name="テキスト ボックス 198"/>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97377</xdr:rowOff>
    </xdr:from>
    <xdr:to>
      <xdr:col>4</xdr:col>
      <xdr:colOff>482600</xdr:colOff>
      <xdr:row>81</xdr:row>
      <xdr:rowOff>124402</xdr:rowOff>
    </xdr:to>
    <xdr:cxnSp macro="">
      <xdr:nvCxnSpPr>
        <xdr:cNvPr id="200" name="直線コネクタ 199"/>
        <xdr:cNvCxnSpPr/>
      </xdr:nvCxnSpPr>
      <xdr:spPr>
        <a:xfrm>
          <a:off x="2336800" y="13984827"/>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80224</xdr:rowOff>
    </xdr:from>
    <xdr:ext cx="762000" cy="259045"/>
    <xdr:sp macro="" textlink="">
      <xdr:nvSpPr>
        <xdr:cNvPr id="202" name="テキスト ボックス 201"/>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85730</xdr:rowOff>
    </xdr:from>
    <xdr:to>
      <xdr:col>3</xdr:col>
      <xdr:colOff>279400</xdr:colOff>
      <xdr:row>81</xdr:row>
      <xdr:rowOff>97377</xdr:rowOff>
    </xdr:to>
    <xdr:cxnSp macro="">
      <xdr:nvCxnSpPr>
        <xdr:cNvPr id="203" name="直線コネクタ 202"/>
        <xdr:cNvCxnSpPr/>
      </xdr:nvCxnSpPr>
      <xdr:spPr>
        <a:xfrm>
          <a:off x="1447800" y="13973180"/>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5" name="テキスト ボックス 204"/>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7" name="テキスト ボックス 206"/>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16125</xdr:rowOff>
    </xdr:from>
    <xdr:to>
      <xdr:col>7</xdr:col>
      <xdr:colOff>203200</xdr:colOff>
      <xdr:row>81</xdr:row>
      <xdr:rowOff>117725</xdr:rowOff>
    </xdr:to>
    <xdr:sp macro="" textlink="">
      <xdr:nvSpPr>
        <xdr:cNvPr id="213" name="円/楕円 212"/>
        <xdr:cNvSpPr/>
      </xdr:nvSpPr>
      <xdr:spPr>
        <a:xfrm>
          <a:off x="4902200" y="13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32652</xdr:rowOff>
    </xdr:from>
    <xdr:ext cx="762000" cy="259045"/>
    <xdr:sp macro="" textlink="">
      <xdr:nvSpPr>
        <xdr:cNvPr id="214" name="人件費・物件費等の状況該当値テキスト"/>
        <xdr:cNvSpPr txBox="1"/>
      </xdr:nvSpPr>
      <xdr:spPr>
        <a:xfrm>
          <a:off x="5041900" y="137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34689</xdr:rowOff>
    </xdr:from>
    <xdr:to>
      <xdr:col>6</xdr:col>
      <xdr:colOff>50800</xdr:colOff>
      <xdr:row>81</xdr:row>
      <xdr:rowOff>136289</xdr:rowOff>
    </xdr:to>
    <xdr:sp macro="" textlink="">
      <xdr:nvSpPr>
        <xdr:cNvPr id="215" name="円/楕円 214"/>
        <xdr:cNvSpPr/>
      </xdr:nvSpPr>
      <xdr:spPr>
        <a:xfrm>
          <a:off x="4064000" y="139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146466</xdr:rowOff>
    </xdr:from>
    <xdr:ext cx="736600" cy="259045"/>
    <xdr:sp macro="" textlink="">
      <xdr:nvSpPr>
        <xdr:cNvPr id="216" name="テキスト ボックス 215"/>
        <xdr:cNvSpPr txBox="1"/>
      </xdr:nvSpPr>
      <xdr:spPr>
        <a:xfrm>
          <a:off x="3733800" y="1369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73602</xdr:rowOff>
    </xdr:from>
    <xdr:to>
      <xdr:col>4</xdr:col>
      <xdr:colOff>533400</xdr:colOff>
      <xdr:row>82</xdr:row>
      <xdr:rowOff>3752</xdr:rowOff>
    </xdr:to>
    <xdr:sp macro="" textlink="">
      <xdr:nvSpPr>
        <xdr:cNvPr id="217" name="円/楕円 216"/>
        <xdr:cNvSpPr/>
      </xdr:nvSpPr>
      <xdr:spPr>
        <a:xfrm>
          <a:off x="3175000" y="139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13929</xdr:rowOff>
    </xdr:from>
    <xdr:ext cx="762000" cy="259045"/>
    <xdr:sp macro="" textlink="">
      <xdr:nvSpPr>
        <xdr:cNvPr id="218" name="テキスト ボックス 217"/>
        <xdr:cNvSpPr txBox="1"/>
      </xdr:nvSpPr>
      <xdr:spPr>
        <a:xfrm>
          <a:off x="2844800" y="1372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46577</xdr:rowOff>
    </xdr:from>
    <xdr:to>
      <xdr:col>3</xdr:col>
      <xdr:colOff>330200</xdr:colOff>
      <xdr:row>81</xdr:row>
      <xdr:rowOff>148177</xdr:rowOff>
    </xdr:to>
    <xdr:sp macro="" textlink="">
      <xdr:nvSpPr>
        <xdr:cNvPr id="219" name="円/楕円 218"/>
        <xdr:cNvSpPr/>
      </xdr:nvSpPr>
      <xdr:spPr>
        <a:xfrm>
          <a:off x="2286000" y="139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158354</xdr:rowOff>
    </xdr:from>
    <xdr:ext cx="762000" cy="259045"/>
    <xdr:sp macro="" textlink="">
      <xdr:nvSpPr>
        <xdr:cNvPr id="220" name="テキスト ボックス 219"/>
        <xdr:cNvSpPr txBox="1"/>
      </xdr:nvSpPr>
      <xdr:spPr>
        <a:xfrm>
          <a:off x="1955800" y="1370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34930</xdr:rowOff>
    </xdr:from>
    <xdr:to>
      <xdr:col>2</xdr:col>
      <xdr:colOff>127000</xdr:colOff>
      <xdr:row>81</xdr:row>
      <xdr:rowOff>136530</xdr:rowOff>
    </xdr:to>
    <xdr:sp macro="" textlink="">
      <xdr:nvSpPr>
        <xdr:cNvPr id="221" name="円/楕円 220"/>
        <xdr:cNvSpPr/>
      </xdr:nvSpPr>
      <xdr:spPr>
        <a:xfrm>
          <a:off x="1397000" y="139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146707</xdr:rowOff>
    </xdr:from>
    <xdr:ext cx="762000" cy="259045"/>
    <xdr:sp macro="" textlink="">
      <xdr:nvSpPr>
        <xdr:cNvPr id="222" name="テキスト ボックス 221"/>
        <xdr:cNvSpPr txBox="1"/>
      </xdr:nvSpPr>
      <xdr:spPr>
        <a:xfrm>
          <a:off x="1066800" y="136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日ラスパイレス指数は</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で、昨年に引き続き国家公務員を下回る水準となって</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歳を超える職員の昇給制度の見直しが国家公務員の見直し時期より遅れたこと等のため、前年度比＋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今後も国家公務員や類似団体の状況を踏まえ、給与の適正化に取り組んでい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a:p>
          <a:pPr rtl="0"/>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104394</xdr:rowOff>
    </xdr:from>
    <xdr:to>
      <xdr:col>24</xdr:col>
      <xdr:colOff>558800</xdr:colOff>
      <xdr:row>88</xdr:row>
      <xdr:rowOff>0</xdr:rowOff>
    </xdr:to>
    <xdr:cxnSp macro="">
      <xdr:nvCxnSpPr>
        <xdr:cNvPr id="254" name="直線コネクタ 253"/>
        <xdr:cNvCxnSpPr/>
      </xdr:nvCxnSpPr>
      <xdr:spPr>
        <a:xfrm flipV="1">
          <a:off x="16179800" y="14334744"/>
          <a:ext cx="8382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44975</xdr:rowOff>
    </xdr:from>
    <xdr:ext cx="762000" cy="259045"/>
    <xdr:sp macro="" textlink="">
      <xdr:nvSpPr>
        <xdr:cNvPr id="255" name="給与水準   （国との比較）平均値テキスト"/>
        <xdr:cNvSpPr txBox="1"/>
      </xdr:nvSpPr>
      <xdr:spPr>
        <a:xfrm>
          <a:off x="17106900" y="1427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48261</xdr:rowOff>
    </xdr:to>
    <xdr:cxnSp macro="">
      <xdr:nvCxnSpPr>
        <xdr:cNvPr id="257" name="直線コネクタ 256"/>
        <xdr:cNvCxnSpPr/>
      </xdr:nvCxnSpPr>
      <xdr:spPr>
        <a:xfrm flipV="1">
          <a:off x="15290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122445</xdr:rowOff>
    </xdr:from>
    <xdr:ext cx="736600" cy="259045"/>
    <xdr:sp macro="" textlink="">
      <xdr:nvSpPr>
        <xdr:cNvPr id="259" name="テキスト ボックス 258"/>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152654</xdr:rowOff>
    </xdr:from>
    <xdr:to>
      <xdr:col>22</xdr:col>
      <xdr:colOff>203200</xdr:colOff>
      <xdr:row>88</xdr:row>
      <xdr:rowOff>48261</xdr:rowOff>
    </xdr:to>
    <xdr:cxnSp macro="">
      <xdr:nvCxnSpPr>
        <xdr:cNvPr id="260" name="直線コネクタ 259"/>
        <xdr:cNvCxnSpPr/>
      </xdr:nvCxnSpPr>
      <xdr:spPr>
        <a:xfrm>
          <a:off x="14401800" y="14383004"/>
          <a:ext cx="889000" cy="7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62" name="テキスト ボックス 261"/>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143002</xdr:rowOff>
    </xdr:from>
    <xdr:to>
      <xdr:col>21</xdr:col>
      <xdr:colOff>0</xdr:colOff>
      <xdr:row>83</xdr:row>
      <xdr:rowOff>152654</xdr:rowOff>
    </xdr:to>
    <xdr:cxnSp macro="">
      <xdr:nvCxnSpPr>
        <xdr:cNvPr id="263" name="直線コネクタ 262"/>
        <xdr:cNvCxnSpPr/>
      </xdr:nvCxnSpPr>
      <xdr:spPr>
        <a:xfrm>
          <a:off x="13512800" y="1437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55390</xdr:rowOff>
    </xdr:from>
    <xdr:ext cx="762000" cy="259045"/>
    <xdr:sp macro="" textlink="">
      <xdr:nvSpPr>
        <xdr:cNvPr id="265" name="テキスト ボックス 264"/>
        <xdr:cNvSpPr txBox="1"/>
      </xdr:nvSpPr>
      <xdr:spPr>
        <a:xfrm>
          <a:off x="14020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65040</xdr:rowOff>
    </xdr:from>
    <xdr:ext cx="762000" cy="259045"/>
    <xdr:sp macro="" textlink="">
      <xdr:nvSpPr>
        <xdr:cNvPr id="267" name="テキスト ボックス 266"/>
        <xdr:cNvSpPr txBox="1"/>
      </xdr:nvSpPr>
      <xdr:spPr>
        <a:xfrm>
          <a:off x="13131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53594</xdr:rowOff>
    </xdr:from>
    <xdr:to>
      <xdr:col>24</xdr:col>
      <xdr:colOff>609600</xdr:colOff>
      <xdr:row>83</xdr:row>
      <xdr:rowOff>155194</xdr:rowOff>
    </xdr:to>
    <xdr:sp macro="" textlink="">
      <xdr:nvSpPr>
        <xdr:cNvPr id="273" name="円/楕円 272"/>
        <xdr:cNvSpPr/>
      </xdr:nvSpPr>
      <xdr:spPr>
        <a:xfrm>
          <a:off x="169672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70121</xdr:rowOff>
    </xdr:from>
    <xdr:ext cx="762000" cy="259045"/>
    <xdr:sp macro="" textlink="">
      <xdr:nvSpPr>
        <xdr:cNvPr id="274" name="給与水準   （国との比較）該当値テキスト"/>
        <xdr:cNvSpPr txBox="1"/>
      </xdr:nvSpPr>
      <xdr:spPr>
        <a:xfrm>
          <a:off x="17106900" y="141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120650</xdr:rowOff>
    </xdr:from>
    <xdr:to>
      <xdr:col>23</xdr:col>
      <xdr:colOff>457200</xdr:colOff>
      <xdr:row>88</xdr:row>
      <xdr:rowOff>50800</xdr:rowOff>
    </xdr:to>
    <xdr:sp macro="" textlink="">
      <xdr:nvSpPr>
        <xdr:cNvPr id="275" name="円/楕円 274"/>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76" name="テキスト ボックス 275"/>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7" name="円/楕円 276"/>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78" name="テキスト ボックス 277"/>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101854</xdr:rowOff>
    </xdr:from>
    <xdr:to>
      <xdr:col>21</xdr:col>
      <xdr:colOff>50800</xdr:colOff>
      <xdr:row>84</xdr:row>
      <xdr:rowOff>32004</xdr:rowOff>
    </xdr:to>
    <xdr:sp macro="" textlink="">
      <xdr:nvSpPr>
        <xdr:cNvPr id="279" name="円/楕円 278"/>
        <xdr:cNvSpPr/>
      </xdr:nvSpPr>
      <xdr:spPr>
        <a:xfrm>
          <a:off x="14351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42181</xdr:rowOff>
    </xdr:from>
    <xdr:ext cx="762000" cy="259045"/>
    <xdr:sp macro="" textlink="">
      <xdr:nvSpPr>
        <xdr:cNvPr id="280" name="テキスト ボックス 279"/>
        <xdr:cNvSpPr txBox="1"/>
      </xdr:nvSpPr>
      <xdr:spPr>
        <a:xfrm>
          <a:off x="14020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92202</xdr:rowOff>
    </xdr:from>
    <xdr:to>
      <xdr:col>19</xdr:col>
      <xdr:colOff>533400</xdr:colOff>
      <xdr:row>84</xdr:row>
      <xdr:rowOff>22352</xdr:rowOff>
    </xdr:to>
    <xdr:sp macro="" textlink="">
      <xdr:nvSpPr>
        <xdr:cNvPr id="281" name="円/楕円 280"/>
        <xdr:cNvSpPr/>
      </xdr:nvSpPr>
      <xdr:spPr>
        <a:xfrm>
          <a:off x="13462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32529</xdr:rowOff>
    </xdr:from>
    <xdr:ext cx="762000" cy="259045"/>
    <xdr:sp macro="" textlink="">
      <xdr:nvSpPr>
        <xdr:cNvPr id="282" name="テキスト ボックス 281"/>
        <xdr:cNvSpPr txBox="1"/>
      </xdr:nvSpPr>
      <xdr:spPr>
        <a:xfrm>
          <a:off x="13131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日の職員数は</a:t>
          </a:r>
          <a:r>
            <a:rPr kumimoji="1" lang="en-US" altLang="ja-JP" sz="1100">
              <a:solidFill>
                <a:schemeClr val="dk1"/>
              </a:solidFill>
              <a:effectLst/>
              <a:latin typeface="+mn-lt"/>
              <a:ea typeface="+mn-ea"/>
              <a:cs typeface="+mn-cs"/>
            </a:rPr>
            <a:t>2,984</a:t>
          </a:r>
          <a:r>
            <a:rPr kumimoji="1" lang="ja-JP" altLang="ja-JP" sz="1100">
              <a:solidFill>
                <a:schemeClr val="dk1"/>
              </a:solidFill>
              <a:effectLst/>
              <a:latin typeface="+mn-lt"/>
              <a:ea typeface="+mn-ea"/>
              <a:cs typeface="+mn-cs"/>
            </a:rPr>
            <a:t>人で、人口千人あたりの職員数が</a:t>
          </a:r>
          <a:r>
            <a:rPr kumimoji="1" lang="en-US" altLang="ja-JP" sz="1100">
              <a:solidFill>
                <a:schemeClr val="dk1"/>
              </a:solidFill>
              <a:effectLst/>
              <a:latin typeface="+mn-lt"/>
              <a:ea typeface="+mn-ea"/>
              <a:cs typeface="+mn-cs"/>
            </a:rPr>
            <a:t>6.91</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人の職員増となっているが、今後は行財政改革実施計画の重点項目として、平成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日時点での職員数を</a:t>
          </a:r>
          <a:r>
            <a:rPr kumimoji="1" lang="en-US" altLang="ja-JP" sz="1100">
              <a:solidFill>
                <a:schemeClr val="dk1"/>
              </a:solidFill>
              <a:effectLst/>
              <a:latin typeface="+mn-lt"/>
              <a:ea typeface="+mn-ea"/>
              <a:cs typeface="+mn-cs"/>
            </a:rPr>
            <a:t>2,900</a:t>
          </a:r>
          <a:r>
            <a:rPr kumimoji="1" lang="ja-JP" altLang="ja-JP" sz="1100">
              <a:solidFill>
                <a:schemeClr val="dk1"/>
              </a:solidFill>
              <a:effectLst/>
              <a:latin typeface="+mn-lt"/>
              <a:ea typeface="+mn-ea"/>
              <a:cs typeface="+mn-cs"/>
            </a:rPr>
            <a:t>人とする目標を掲げ、職員数の削減に取り組み、定員の適正化に努める。</a:t>
          </a:r>
          <a:endParaRPr lang="ja-JP" altLang="ja-JP" sz="1400">
            <a:effectLst/>
          </a:endParaRPr>
        </a:p>
        <a:p>
          <a:pPr rtl="0"/>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84667</xdr:rowOff>
    </xdr:from>
    <xdr:to>
      <xdr:col>24</xdr:col>
      <xdr:colOff>558800</xdr:colOff>
      <xdr:row>62</xdr:row>
      <xdr:rowOff>128905</xdr:rowOff>
    </xdr:to>
    <xdr:cxnSp macro="">
      <xdr:nvCxnSpPr>
        <xdr:cNvPr id="317" name="直線コネクタ 316"/>
        <xdr:cNvCxnSpPr/>
      </xdr:nvCxnSpPr>
      <xdr:spPr>
        <a:xfrm>
          <a:off x="16179800" y="1071456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8"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84667</xdr:rowOff>
    </xdr:from>
    <xdr:to>
      <xdr:col>23</xdr:col>
      <xdr:colOff>406400</xdr:colOff>
      <xdr:row>62</xdr:row>
      <xdr:rowOff>116840</xdr:rowOff>
    </xdr:to>
    <xdr:cxnSp macro="">
      <xdr:nvCxnSpPr>
        <xdr:cNvPr id="320" name="直線コネクタ 319"/>
        <xdr:cNvCxnSpPr/>
      </xdr:nvCxnSpPr>
      <xdr:spPr>
        <a:xfrm flipV="1">
          <a:off x="15290800" y="1071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2" name="テキスト ボックス 321"/>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116840</xdr:rowOff>
    </xdr:from>
    <xdr:to>
      <xdr:col>22</xdr:col>
      <xdr:colOff>203200</xdr:colOff>
      <xdr:row>62</xdr:row>
      <xdr:rowOff>169121</xdr:rowOff>
    </xdr:to>
    <xdr:cxnSp macro="">
      <xdr:nvCxnSpPr>
        <xdr:cNvPr id="323" name="直線コネクタ 322"/>
        <xdr:cNvCxnSpPr/>
      </xdr:nvCxnSpPr>
      <xdr:spPr>
        <a:xfrm flipV="1">
          <a:off x="14401800" y="1074674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5" name="テキスト ボックス 324"/>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169121</xdr:rowOff>
    </xdr:from>
    <xdr:to>
      <xdr:col>21</xdr:col>
      <xdr:colOff>0</xdr:colOff>
      <xdr:row>63</xdr:row>
      <xdr:rowOff>57996</xdr:rowOff>
    </xdr:to>
    <xdr:cxnSp macro="">
      <xdr:nvCxnSpPr>
        <xdr:cNvPr id="326" name="直線コネクタ 325"/>
        <xdr:cNvCxnSpPr/>
      </xdr:nvCxnSpPr>
      <xdr:spPr>
        <a:xfrm flipV="1">
          <a:off x="13512800" y="107990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28" name="テキスト ボックス 327"/>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0" name="テキスト ボックス 32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78105</xdr:rowOff>
    </xdr:from>
    <xdr:to>
      <xdr:col>24</xdr:col>
      <xdr:colOff>609600</xdr:colOff>
      <xdr:row>63</xdr:row>
      <xdr:rowOff>8255</xdr:rowOff>
    </xdr:to>
    <xdr:sp macro="" textlink="">
      <xdr:nvSpPr>
        <xdr:cNvPr id="336" name="円/楕円 335"/>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50182</xdr:rowOff>
    </xdr:from>
    <xdr:ext cx="762000" cy="259045"/>
    <xdr:sp macro="" textlink="">
      <xdr:nvSpPr>
        <xdr:cNvPr id="337"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33867</xdr:rowOff>
    </xdr:from>
    <xdr:to>
      <xdr:col>23</xdr:col>
      <xdr:colOff>457200</xdr:colOff>
      <xdr:row>62</xdr:row>
      <xdr:rowOff>135467</xdr:rowOff>
    </xdr:to>
    <xdr:sp macro="" textlink="">
      <xdr:nvSpPr>
        <xdr:cNvPr id="338" name="円/楕円 337"/>
        <xdr:cNvSpPr/>
      </xdr:nvSpPr>
      <xdr:spPr>
        <a:xfrm>
          <a:off x="16129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120244</xdr:rowOff>
    </xdr:from>
    <xdr:ext cx="736600" cy="259045"/>
    <xdr:sp macro="" textlink="">
      <xdr:nvSpPr>
        <xdr:cNvPr id="339" name="テキスト ボックス 338"/>
        <xdr:cNvSpPr txBox="1"/>
      </xdr:nvSpPr>
      <xdr:spPr>
        <a:xfrm>
          <a:off x="15798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66040</xdr:rowOff>
    </xdr:from>
    <xdr:to>
      <xdr:col>22</xdr:col>
      <xdr:colOff>254000</xdr:colOff>
      <xdr:row>62</xdr:row>
      <xdr:rowOff>167640</xdr:rowOff>
    </xdr:to>
    <xdr:sp macro="" textlink="">
      <xdr:nvSpPr>
        <xdr:cNvPr id="340" name="円/楕円 339"/>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152417</xdr:rowOff>
    </xdr:from>
    <xdr:ext cx="762000" cy="259045"/>
    <xdr:sp macro="" textlink="">
      <xdr:nvSpPr>
        <xdr:cNvPr id="341" name="テキスト ボックス 340"/>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118321</xdr:rowOff>
    </xdr:from>
    <xdr:to>
      <xdr:col>21</xdr:col>
      <xdr:colOff>50800</xdr:colOff>
      <xdr:row>63</xdr:row>
      <xdr:rowOff>48471</xdr:rowOff>
    </xdr:to>
    <xdr:sp macro="" textlink="">
      <xdr:nvSpPr>
        <xdr:cNvPr id="342" name="円/楕円 341"/>
        <xdr:cNvSpPr/>
      </xdr:nvSpPr>
      <xdr:spPr>
        <a:xfrm>
          <a:off x="14351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33248</xdr:rowOff>
    </xdr:from>
    <xdr:ext cx="762000" cy="259045"/>
    <xdr:sp macro="" textlink="">
      <xdr:nvSpPr>
        <xdr:cNvPr id="343" name="テキスト ボックス 342"/>
        <xdr:cNvSpPr txBox="1"/>
      </xdr:nvSpPr>
      <xdr:spPr>
        <a:xfrm>
          <a:off x="14020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7196</xdr:rowOff>
    </xdr:from>
    <xdr:to>
      <xdr:col>19</xdr:col>
      <xdr:colOff>533400</xdr:colOff>
      <xdr:row>63</xdr:row>
      <xdr:rowOff>108796</xdr:rowOff>
    </xdr:to>
    <xdr:sp macro="" textlink="">
      <xdr:nvSpPr>
        <xdr:cNvPr id="344" name="円/楕円 343"/>
        <xdr:cNvSpPr/>
      </xdr:nvSpPr>
      <xdr:spPr>
        <a:xfrm>
          <a:off x="13462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93573</xdr:rowOff>
    </xdr:from>
    <xdr:ext cx="762000" cy="259045"/>
    <xdr:sp macro="" textlink="">
      <xdr:nvSpPr>
        <xdr:cNvPr id="345" name="テキスト ボックス 344"/>
        <xdr:cNvSpPr txBox="1"/>
      </xdr:nvSpPr>
      <xdr:spPr>
        <a:xfrm>
          <a:off x="13131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ポイント改善しているが、類似団体を</a:t>
          </a:r>
          <a:r>
            <a:rPr lang="ja-JP" altLang="en-US" sz="1100" b="0" i="0" baseline="0">
              <a:solidFill>
                <a:schemeClr val="dk1"/>
              </a:solidFill>
              <a:effectLst/>
              <a:latin typeface="+mn-lt"/>
              <a:ea typeface="+mn-ea"/>
              <a:cs typeface="+mn-cs"/>
            </a:rPr>
            <a:t>３．２ポイント</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下水道事業特別会計や、土地造成事業特別会計などへ繰出金が高い水準で推移しており、土地開発公社解散に伴なう第三セクター等改革推進債の負担や今後、老朽施設の大規模な更新が控えていることから、予断を許さない状況である。今後も、将来の公債費負担を勘案しながら、毎年の事業量を調整し、起債発行額を抑制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41</xdr:row>
      <xdr:rowOff>76200</xdr:rowOff>
    </xdr:to>
    <xdr:cxnSp macro="">
      <xdr:nvCxnSpPr>
        <xdr:cNvPr id="379" name="直線コネクタ 378"/>
        <xdr:cNvCxnSpPr/>
      </xdr:nvCxnSpPr>
      <xdr:spPr>
        <a:xfrm flipV="1">
          <a:off x="16179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84244</xdr:rowOff>
    </xdr:to>
    <xdr:cxnSp macro="">
      <xdr:nvCxnSpPr>
        <xdr:cNvPr id="382" name="直線コネクタ 381"/>
        <xdr:cNvCxnSpPr/>
      </xdr:nvCxnSpPr>
      <xdr:spPr>
        <a:xfrm flipV="1">
          <a:off x="15290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84244</xdr:rowOff>
    </xdr:from>
    <xdr:to>
      <xdr:col>22</xdr:col>
      <xdr:colOff>203200</xdr:colOff>
      <xdr:row>41</xdr:row>
      <xdr:rowOff>92287</xdr:rowOff>
    </xdr:to>
    <xdr:cxnSp macro="">
      <xdr:nvCxnSpPr>
        <xdr:cNvPr id="385" name="直線コネクタ 384"/>
        <xdr:cNvCxnSpPr/>
      </xdr:nvCxnSpPr>
      <xdr:spPr>
        <a:xfrm flipV="1">
          <a:off x="14401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41</xdr:row>
      <xdr:rowOff>132504</xdr:rowOff>
    </xdr:to>
    <xdr:cxnSp macro="">
      <xdr:nvCxnSpPr>
        <xdr:cNvPr id="388" name="直線コネクタ 387"/>
        <xdr:cNvCxnSpPr/>
      </xdr:nvCxnSpPr>
      <xdr:spPr>
        <a:xfrm flipV="1">
          <a:off x="13512800" y="71217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98" name="円/楕円 397"/>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152840</xdr:rowOff>
    </xdr:from>
    <xdr:ext cx="762000" cy="259045"/>
    <xdr:sp macro="" textlink="">
      <xdr:nvSpPr>
        <xdr:cNvPr id="399"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0" name="円/楕円 39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1" name="テキスト ボックス 40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33444</xdr:rowOff>
    </xdr:from>
    <xdr:to>
      <xdr:col>22</xdr:col>
      <xdr:colOff>254000</xdr:colOff>
      <xdr:row>41</xdr:row>
      <xdr:rowOff>135044</xdr:rowOff>
    </xdr:to>
    <xdr:sp macro="" textlink="">
      <xdr:nvSpPr>
        <xdr:cNvPr id="402" name="円/楕円 401"/>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119821</xdr:rowOff>
    </xdr:from>
    <xdr:ext cx="762000" cy="259045"/>
    <xdr:sp macro="" textlink="">
      <xdr:nvSpPr>
        <xdr:cNvPr id="403" name="テキスト ボックス 402"/>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4" name="円/楕円 403"/>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127864</xdr:rowOff>
    </xdr:from>
    <xdr:ext cx="762000" cy="259045"/>
    <xdr:sp macro="" textlink="">
      <xdr:nvSpPr>
        <xdr:cNvPr id="405" name="テキスト ボックス 404"/>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06" name="円/楕円 405"/>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168081</xdr:rowOff>
    </xdr:from>
    <xdr:ext cx="762000" cy="259045"/>
    <xdr:sp macro="" textlink="">
      <xdr:nvSpPr>
        <xdr:cNvPr id="407" name="テキスト ボックス 406"/>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前年度より</a:t>
          </a:r>
          <a:r>
            <a:rPr lang="ja-JP" altLang="en-US" sz="1100" b="0" i="0" baseline="0">
              <a:solidFill>
                <a:schemeClr val="dk1"/>
              </a:solidFill>
              <a:effectLst/>
              <a:latin typeface="+mn-lt"/>
              <a:ea typeface="+mn-ea"/>
              <a:cs typeface="+mn-cs"/>
            </a:rPr>
            <a:t>８．７</a:t>
          </a:r>
          <a:r>
            <a:rPr lang="ja-JP" altLang="ja-JP" sz="1100" b="0" i="0" baseline="0">
              <a:solidFill>
                <a:schemeClr val="dk1"/>
              </a:solidFill>
              <a:effectLst/>
              <a:latin typeface="+mn-lt"/>
              <a:ea typeface="+mn-ea"/>
              <a:cs typeface="+mn-cs"/>
            </a:rPr>
            <a:t>ポイント改善したものの、類似団体平均を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上回っている。下水道事業特別会計や土地造成事業特別会計における公営企業債に対する繰入見込額</a:t>
          </a:r>
          <a:r>
            <a:rPr lang="ja-JP" altLang="en-US" sz="1100" b="0" i="0" baseline="0">
              <a:solidFill>
                <a:schemeClr val="dk1"/>
              </a:solidFill>
              <a:effectLst/>
              <a:latin typeface="+mn-lt"/>
              <a:ea typeface="+mn-ea"/>
              <a:cs typeface="+mn-cs"/>
            </a:rPr>
            <a:t>等が</a:t>
          </a:r>
          <a:r>
            <a:rPr lang="ja-JP" altLang="ja-JP" sz="1100" b="0" i="0" baseline="0">
              <a:solidFill>
                <a:schemeClr val="dk1"/>
              </a:solidFill>
              <a:effectLst/>
              <a:latin typeface="+mn-lt"/>
              <a:ea typeface="+mn-ea"/>
              <a:cs typeface="+mn-cs"/>
            </a:rPr>
            <a:t>多額になっていることが主な原因であるが、引き続きこれらの改善に努め、負債の圧縮に取り組む</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145076</xdr:rowOff>
    </xdr:from>
    <xdr:to>
      <xdr:col>24</xdr:col>
      <xdr:colOff>558800</xdr:colOff>
      <xdr:row>20</xdr:row>
      <xdr:rowOff>43603</xdr:rowOff>
    </xdr:to>
    <xdr:cxnSp macro="">
      <xdr:nvCxnSpPr>
        <xdr:cNvPr id="441" name="直線コネクタ 440"/>
        <xdr:cNvCxnSpPr/>
      </xdr:nvCxnSpPr>
      <xdr:spPr>
        <a:xfrm flipV="1">
          <a:off x="16179800" y="3402626"/>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43603</xdr:rowOff>
    </xdr:from>
    <xdr:to>
      <xdr:col>23</xdr:col>
      <xdr:colOff>406400</xdr:colOff>
      <xdr:row>20</xdr:row>
      <xdr:rowOff>134493</xdr:rowOff>
    </xdr:to>
    <xdr:cxnSp macro="">
      <xdr:nvCxnSpPr>
        <xdr:cNvPr id="444" name="直線コネクタ 443"/>
        <xdr:cNvCxnSpPr/>
      </xdr:nvCxnSpPr>
      <xdr:spPr>
        <a:xfrm flipV="1">
          <a:off x="15290800" y="3472603"/>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134493</xdr:rowOff>
    </xdr:from>
    <xdr:to>
      <xdr:col>22</xdr:col>
      <xdr:colOff>203200</xdr:colOff>
      <xdr:row>21</xdr:row>
      <xdr:rowOff>44281</xdr:rowOff>
    </xdr:to>
    <xdr:cxnSp macro="">
      <xdr:nvCxnSpPr>
        <xdr:cNvPr id="447" name="直線コネクタ 446"/>
        <xdr:cNvCxnSpPr/>
      </xdr:nvCxnSpPr>
      <xdr:spPr>
        <a:xfrm flipV="1">
          <a:off x="14401800" y="3563493"/>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44281</xdr:rowOff>
    </xdr:from>
    <xdr:to>
      <xdr:col>21</xdr:col>
      <xdr:colOff>0</xdr:colOff>
      <xdr:row>21</xdr:row>
      <xdr:rowOff>134366</xdr:rowOff>
    </xdr:to>
    <xdr:cxnSp macro="">
      <xdr:nvCxnSpPr>
        <xdr:cNvPr id="450" name="直線コネクタ 449"/>
        <xdr:cNvCxnSpPr/>
      </xdr:nvCxnSpPr>
      <xdr:spPr>
        <a:xfrm flipV="1">
          <a:off x="13512800" y="3644731"/>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94276</xdr:rowOff>
    </xdr:from>
    <xdr:to>
      <xdr:col>24</xdr:col>
      <xdr:colOff>609600</xdr:colOff>
      <xdr:row>20</xdr:row>
      <xdr:rowOff>24426</xdr:rowOff>
    </xdr:to>
    <xdr:sp macro="" textlink="">
      <xdr:nvSpPr>
        <xdr:cNvPr id="460" name="円/楕円 459"/>
        <xdr:cNvSpPr/>
      </xdr:nvSpPr>
      <xdr:spPr>
        <a:xfrm>
          <a:off x="16967200" y="33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66353</xdr:rowOff>
    </xdr:from>
    <xdr:ext cx="762000" cy="259045"/>
    <xdr:sp macro="" textlink="">
      <xdr:nvSpPr>
        <xdr:cNvPr id="461" name="将来負担の状況該当値テキスト"/>
        <xdr:cNvSpPr txBox="1"/>
      </xdr:nvSpPr>
      <xdr:spPr>
        <a:xfrm>
          <a:off x="17106900" y="33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164253</xdr:rowOff>
    </xdr:from>
    <xdr:to>
      <xdr:col>23</xdr:col>
      <xdr:colOff>457200</xdr:colOff>
      <xdr:row>20</xdr:row>
      <xdr:rowOff>94403</xdr:rowOff>
    </xdr:to>
    <xdr:sp macro="" textlink="">
      <xdr:nvSpPr>
        <xdr:cNvPr id="462" name="円/楕円 461"/>
        <xdr:cNvSpPr/>
      </xdr:nvSpPr>
      <xdr:spPr>
        <a:xfrm>
          <a:off x="16129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79180</xdr:rowOff>
    </xdr:from>
    <xdr:ext cx="736600" cy="259045"/>
    <xdr:sp macro="" textlink="">
      <xdr:nvSpPr>
        <xdr:cNvPr id="463" name="テキスト ボックス 462"/>
        <xdr:cNvSpPr txBox="1"/>
      </xdr:nvSpPr>
      <xdr:spPr>
        <a:xfrm>
          <a:off x="15798800" y="350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83693</xdr:rowOff>
    </xdr:from>
    <xdr:to>
      <xdr:col>22</xdr:col>
      <xdr:colOff>254000</xdr:colOff>
      <xdr:row>21</xdr:row>
      <xdr:rowOff>13843</xdr:rowOff>
    </xdr:to>
    <xdr:sp macro="" textlink="">
      <xdr:nvSpPr>
        <xdr:cNvPr id="464" name="円/楕円 463"/>
        <xdr:cNvSpPr/>
      </xdr:nvSpPr>
      <xdr:spPr>
        <a:xfrm>
          <a:off x="15240000" y="3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170070</xdr:rowOff>
    </xdr:from>
    <xdr:ext cx="762000" cy="259045"/>
    <xdr:sp macro="" textlink="">
      <xdr:nvSpPr>
        <xdr:cNvPr id="465" name="テキスト ボックス 464"/>
        <xdr:cNvSpPr txBox="1"/>
      </xdr:nvSpPr>
      <xdr:spPr>
        <a:xfrm>
          <a:off x="14909800" y="359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164931</xdr:rowOff>
    </xdr:from>
    <xdr:to>
      <xdr:col>21</xdr:col>
      <xdr:colOff>50800</xdr:colOff>
      <xdr:row>21</xdr:row>
      <xdr:rowOff>95081</xdr:rowOff>
    </xdr:to>
    <xdr:sp macro="" textlink="">
      <xdr:nvSpPr>
        <xdr:cNvPr id="466" name="円/楕円 465"/>
        <xdr:cNvSpPr/>
      </xdr:nvSpPr>
      <xdr:spPr>
        <a:xfrm>
          <a:off x="14351000" y="35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79858</xdr:rowOff>
    </xdr:from>
    <xdr:ext cx="762000" cy="259045"/>
    <xdr:sp macro="" textlink="">
      <xdr:nvSpPr>
        <xdr:cNvPr id="467" name="テキスト ボックス 466"/>
        <xdr:cNvSpPr txBox="1"/>
      </xdr:nvSpPr>
      <xdr:spPr>
        <a:xfrm>
          <a:off x="14020800" y="368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83566</xdr:rowOff>
    </xdr:from>
    <xdr:to>
      <xdr:col>19</xdr:col>
      <xdr:colOff>533400</xdr:colOff>
      <xdr:row>22</xdr:row>
      <xdr:rowOff>13716</xdr:rowOff>
    </xdr:to>
    <xdr:sp macro="" textlink="">
      <xdr:nvSpPr>
        <xdr:cNvPr id="468" name="円/楕円 467"/>
        <xdr:cNvSpPr/>
      </xdr:nvSpPr>
      <xdr:spPr>
        <a:xfrm>
          <a:off x="13462000" y="36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169943</xdr:rowOff>
    </xdr:from>
    <xdr:ext cx="762000" cy="259045"/>
    <xdr:sp macro="" textlink="">
      <xdr:nvSpPr>
        <xdr:cNvPr id="469" name="テキスト ボックス 468"/>
        <xdr:cNvSpPr txBox="1"/>
      </xdr:nvSpPr>
      <xdr:spPr>
        <a:xfrm>
          <a:off x="13131800" y="37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379,064
375,783
209.23
142,982,475
140,632,912
1,541,601
77,645,359
162,675,868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128.3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職員給与削減、退職金支払対象者の減などにより、昨年度に比べ</a:t>
          </a:r>
          <a:r>
            <a:rPr kumimoji="1" lang="en-US" altLang="ja-JP" sz="1200">
              <a:latin typeface="ＭＳ Ｐゴシック"/>
            </a:rPr>
            <a:t>1.2</a:t>
          </a:r>
          <a:r>
            <a:rPr kumimoji="1" lang="ja-JP" altLang="en-US" sz="1200">
              <a:latin typeface="ＭＳ Ｐゴシック"/>
            </a:rPr>
            <a:t>ポイント改善しているものの依然として類似団体を上回っている。今後は、行財政改革実施計画の重点事項として平成２９年４月１日時点での職員数</a:t>
          </a:r>
          <a:r>
            <a:rPr kumimoji="1" lang="en-US" altLang="ja-JP" sz="1200">
              <a:latin typeface="ＭＳ Ｐゴシック"/>
            </a:rPr>
            <a:t>2,900</a:t>
          </a:r>
          <a:r>
            <a:rPr kumimoji="1" lang="ja-JP" altLang="en-US" sz="1200">
              <a:latin typeface="ＭＳ Ｐゴシック"/>
            </a:rPr>
            <a:t>人とする目標を掲げ職員数の削減に取り組み、より一層の歳出減につとめていく。</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97065</xdr:rowOff>
    </xdr:from>
    <xdr:to>
      <xdr:col>7</xdr:col>
      <xdr:colOff>15875</xdr:colOff>
      <xdr:row>40</xdr:row>
      <xdr:rowOff>56243</xdr:rowOff>
    </xdr:to>
    <xdr:cxnSp macro="">
      <xdr:nvCxnSpPr>
        <xdr:cNvPr id="67" name="直線コネクタ 66"/>
        <xdr:cNvCxnSpPr/>
      </xdr:nvCxnSpPr>
      <xdr:spPr>
        <a:xfrm flipV="1">
          <a:off x="3987800" y="67836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8"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56243</xdr:rowOff>
    </xdr:from>
    <xdr:to>
      <xdr:col>5</xdr:col>
      <xdr:colOff>549275</xdr:colOff>
      <xdr:row>40</xdr:row>
      <xdr:rowOff>143328</xdr:rowOff>
    </xdr:to>
    <xdr:cxnSp macro="">
      <xdr:nvCxnSpPr>
        <xdr:cNvPr id="70" name="直線コネクタ 69"/>
        <xdr:cNvCxnSpPr/>
      </xdr:nvCxnSpPr>
      <xdr:spPr>
        <a:xfrm flipV="1">
          <a:off x="3098800" y="6914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5641</xdr:rowOff>
    </xdr:from>
    <xdr:ext cx="736600" cy="259045"/>
    <xdr:sp macro="" textlink="">
      <xdr:nvSpPr>
        <xdr:cNvPr id="72" name="テキスト ボックス 71"/>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143328</xdr:rowOff>
    </xdr:from>
    <xdr:to>
      <xdr:col>4</xdr:col>
      <xdr:colOff>346075</xdr:colOff>
      <xdr:row>40</xdr:row>
      <xdr:rowOff>154215</xdr:rowOff>
    </xdr:to>
    <xdr:cxnSp macro="">
      <xdr:nvCxnSpPr>
        <xdr:cNvPr id="73" name="直線コネクタ 72"/>
        <xdr:cNvCxnSpPr/>
      </xdr:nvCxnSpPr>
      <xdr:spPr>
        <a:xfrm flipV="1">
          <a:off x="2209800" y="7001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5" name="テキスト ボックス 74"/>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154215</xdr:rowOff>
    </xdr:from>
    <xdr:to>
      <xdr:col>3</xdr:col>
      <xdr:colOff>142875</xdr:colOff>
      <xdr:row>42</xdr:row>
      <xdr:rowOff>18143</xdr:rowOff>
    </xdr:to>
    <xdr:cxnSp macro="">
      <xdr:nvCxnSpPr>
        <xdr:cNvPr id="76" name="直線コネクタ 75"/>
        <xdr:cNvCxnSpPr/>
      </xdr:nvCxnSpPr>
      <xdr:spPr>
        <a:xfrm flipV="1">
          <a:off x="1320800" y="70122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8" name="テキスト ボックス 77"/>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128105</xdr:rowOff>
    </xdr:from>
    <xdr:ext cx="762000" cy="259045"/>
    <xdr:sp macro="" textlink="">
      <xdr:nvSpPr>
        <xdr:cNvPr id="80" name="テキスト ボックス 79"/>
        <xdr:cNvSpPr txBox="1"/>
      </xdr:nvSpPr>
      <xdr:spPr>
        <a:xfrm>
          <a:off x="939800" y="664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46265</xdr:rowOff>
    </xdr:from>
    <xdr:to>
      <xdr:col>7</xdr:col>
      <xdr:colOff>66675</xdr:colOff>
      <xdr:row>39</xdr:row>
      <xdr:rowOff>147865</xdr:rowOff>
    </xdr:to>
    <xdr:sp macro="" textlink="">
      <xdr:nvSpPr>
        <xdr:cNvPr id="86" name="円/楕円 85"/>
        <xdr:cNvSpPr/>
      </xdr:nvSpPr>
      <xdr:spPr>
        <a:xfrm>
          <a:off x="4775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18342</xdr:rowOff>
    </xdr:from>
    <xdr:ext cx="762000" cy="259045"/>
    <xdr:sp macro="" textlink="">
      <xdr:nvSpPr>
        <xdr:cNvPr id="87" name="人件費該当値テキスト"/>
        <xdr:cNvSpPr txBox="1"/>
      </xdr:nvSpPr>
      <xdr:spPr>
        <a:xfrm>
          <a:off x="4914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8" name="円/楕円 87"/>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89" name="テキスト ボックス 88"/>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92528</xdr:rowOff>
    </xdr:from>
    <xdr:to>
      <xdr:col>4</xdr:col>
      <xdr:colOff>396875</xdr:colOff>
      <xdr:row>41</xdr:row>
      <xdr:rowOff>22678</xdr:rowOff>
    </xdr:to>
    <xdr:sp macro="" textlink="">
      <xdr:nvSpPr>
        <xdr:cNvPr id="90" name="円/楕円 89"/>
        <xdr:cNvSpPr/>
      </xdr:nvSpPr>
      <xdr:spPr>
        <a:xfrm>
          <a:off x="3048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7455</xdr:rowOff>
    </xdr:from>
    <xdr:ext cx="762000" cy="259045"/>
    <xdr:sp macro="" textlink="">
      <xdr:nvSpPr>
        <xdr:cNvPr id="91" name="テキスト ボックス 90"/>
        <xdr:cNvSpPr txBox="1"/>
      </xdr:nvSpPr>
      <xdr:spPr>
        <a:xfrm>
          <a:off x="2717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103415</xdr:rowOff>
    </xdr:from>
    <xdr:to>
      <xdr:col>3</xdr:col>
      <xdr:colOff>193675</xdr:colOff>
      <xdr:row>41</xdr:row>
      <xdr:rowOff>33565</xdr:rowOff>
    </xdr:to>
    <xdr:sp macro="" textlink="">
      <xdr:nvSpPr>
        <xdr:cNvPr id="92" name="円/楕円 91"/>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18342</xdr:rowOff>
    </xdr:from>
    <xdr:ext cx="762000" cy="259045"/>
    <xdr:sp macro="" textlink="">
      <xdr:nvSpPr>
        <xdr:cNvPr id="93" name="テキスト ボックス 92"/>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138793</xdr:rowOff>
    </xdr:from>
    <xdr:to>
      <xdr:col>1</xdr:col>
      <xdr:colOff>676275</xdr:colOff>
      <xdr:row>42</xdr:row>
      <xdr:rowOff>68943</xdr:rowOff>
    </xdr:to>
    <xdr:sp macro="" textlink="">
      <xdr:nvSpPr>
        <xdr:cNvPr id="94" name="円/楕円 93"/>
        <xdr:cNvSpPr/>
      </xdr:nvSpPr>
      <xdr:spPr>
        <a:xfrm>
          <a:off x="1270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53720</xdr:rowOff>
    </xdr:from>
    <xdr:ext cx="762000" cy="259045"/>
    <xdr:sp macro="" textlink="">
      <xdr:nvSpPr>
        <xdr:cNvPr id="95" name="テキスト ボックス 94"/>
        <xdr:cNvSpPr txBox="1"/>
      </xdr:nvSpPr>
      <xdr:spPr>
        <a:xfrm>
          <a:off x="939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物件費の経常収支比率が類似団体に比べて低い水準で推移している。</a:t>
          </a:r>
          <a:r>
            <a:rPr lang="ja-JP" altLang="en-US" sz="1200" b="0" i="0" baseline="0">
              <a:solidFill>
                <a:schemeClr val="dk1"/>
              </a:solidFill>
              <a:effectLst/>
              <a:latin typeface="+mn-lt"/>
              <a:ea typeface="+mn-ea"/>
              <a:cs typeface="+mn-cs"/>
            </a:rPr>
            <a:t>２５年度は、一般廃棄物収集業務委託の増加などで民間委託を進めた。しかし</a:t>
          </a:r>
          <a:r>
            <a:rPr lang="ja-JP" altLang="ja-JP" sz="1200" b="0" i="0" baseline="0">
              <a:solidFill>
                <a:schemeClr val="dk1"/>
              </a:solidFill>
              <a:effectLst/>
              <a:latin typeface="+mn-lt"/>
              <a:ea typeface="+mn-ea"/>
              <a:cs typeface="+mn-cs"/>
            </a:rPr>
            <a:t>類似団体に比べて民間委託が依然</a:t>
          </a:r>
          <a:r>
            <a:rPr lang="ja-JP" altLang="en-US" sz="1200" b="0" i="0" baseline="0">
              <a:solidFill>
                <a:schemeClr val="dk1"/>
              </a:solidFill>
              <a:effectLst/>
              <a:latin typeface="+mn-lt"/>
              <a:ea typeface="+mn-ea"/>
              <a:cs typeface="+mn-cs"/>
            </a:rPr>
            <a:t>として</a:t>
          </a:r>
          <a:r>
            <a:rPr lang="ja-JP" altLang="ja-JP" sz="1200" b="0" i="0" baseline="0">
              <a:solidFill>
                <a:schemeClr val="dk1"/>
              </a:solidFill>
              <a:effectLst/>
              <a:latin typeface="+mn-lt"/>
              <a:ea typeface="+mn-ea"/>
              <a:cs typeface="+mn-cs"/>
            </a:rPr>
            <a:t>進んでいない</a:t>
          </a:r>
          <a:r>
            <a:rPr lang="ja-JP" altLang="en-US" sz="1200" b="0" i="0" baseline="0">
              <a:solidFill>
                <a:schemeClr val="dk1"/>
              </a:solidFill>
              <a:effectLst/>
              <a:latin typeface="+mn-lt"/>
              <a:ea typeface="+mn-ea"/>
              <a:cs typeface="+mn-cs"/>
            </a:rPr>
            <a:t>ため、今後進めていく。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133350</xdr:rowOff>
    </xdr:from>
    <xdr:to>
      <xdr:col>24</xdr:col>
      <xdr:colOff>31750</xdr:colOff>
      <xdr:row>14</xdr:row>
      <xdr:rowOff>38100</xdr:rowOff>
    </xdr:to>
    <xdr:cxnSp macro="">
      <xdr:nvCxnSpPr>
        <xdr:cNvPr id="128" name="直線コネクタ 127"/>
        <xdr:cNvCxnSpPr/>
      </xdr:nvCxnSpPr>
      <xdr:spPr>
        <a:xfrm>
          <a:off x="15671800" y="2362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9"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133350</xdr:rowOff>
    </xdr:to>
    <xdr:cxnSp macro="">
      <xdr:nvCxnSpPr>
        <xdr:cNvPr id="131" name="直線コネクタ 130"/>
        <xdr:cNvCxnSpPr/>
      </xdr:nvCxnSpPr>
      <xdr:spPr>
        <a:xfrm>
          <a:off x="14782800" y="229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3" name="テキスト ボックス 132"/>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13</xdr:row>
      <xdr:rowOff>69850</xdr:rowOff>
    </xdr:to>
    <xdr:cxnSp macro="">
      <xdr:nvCxnSpPr>
        <xdr:cNvPr id="134" name="直線コネクタ 133"/>
        <xdr:cNvCxnSpPr/>
      </xdr:nvCxnSpPr>
      <xdr:spPr>
        <a:xfrm>
          <a:off x="13893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6" name="テキスト ボックス 135"/>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13</xdr:row>
      <xdr:rowOff>69850</xdr:rowOff>
    </xdr:to>
    <xdr:cxnSp macro="">
      <xdr:nvCxnSpPr>
        <xdr:cNvPr id="137" name="直線コネクタ 136"/>
        <xdr:cNvCxnSpPr/>
      </xdr:nvCxnSpPr>
      <xdr:spPr>
        <a:xfrm flipV="1">
          <a:off x="13004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1" name="テキスト ボックス 140"/>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158750</xdr:rowOff>
    </xdr:from>
    <xdr:to>
      <xdr:col>24</xdr:col>
      <xdr:colOff>82550</xdr:colOff>
      <xdr:row>14</xdr:row>
      <xdr:rowOff>88900</xdr:rowOff>
    </xdr:to>
    <xdr:sp macro="" textlink="">
      <xdr:nvSpPr>
        <xdr:cNvPr id="147" name="円/楕円 146"/>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8"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82550</xdr:rowOff>
    </xdr:from>
    <xdr:to>
      <xdr:col>22</xdr:col>
      <xdr:colOff>615950</xdr:colOff>
      <xdr:row>14</xdr:row>
      <xdr:rowOff>12700</xdr:rowOff>
    </xdr:to>
    <xdr:sp macro="" textlink="">
      <xdr:nvSpPr>
        <xdr:cNvPr id="149" name="円/楕円 148"/>
        <xdr:cNvSpPr/>
      </xdr:nvSpPr>
      <xdr:spPr>
        <a:xfrm>
          <a:off x="15621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22877</xdr:rowOff>
    </xdr:from>
    <xdr:ext cx="736600" cy="259045"/>
    <xdr:sp macro="" textlink="">
      <xdr:nvSpPr>
        <xdr:cNvPr id="150" name="テキスト ボックス 149"/>
        <xdr:cNvSpPr txBox="1"/>
      </xdr:nvSpPr>
      <xdr:spPr>
        <a:xfrm>
          <a:off x="15290800" y="208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1" name="円/楕円 150"/>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2" name="テキスト ボックス 151"/>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3" name="円/楕円 152"/>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4" name="テキスト ボックス 153"/>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5" name="円/楕円 154"/>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6" name="テキスト ボックス 155"/>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ysClr val="windowText" lastClr="000000"/>
              </a:solidFill>
              <a:effectLst/>
              <a:latin typeface="+mn-lt"/>
              <a:ea typeface="+mn-ea"/>
              <a:cs typeface="+mn-cs"/>
            </a:rPr>
            <a:t>生活保護費ならびに障害者</a:t>
          </a:r>
          <a:r>
            <a:rPr lang="ja-JP" altLang="en-US" sz="1200" b="0" i="0" baseline="0">
              <a:solidFill>
                <a:sysClr val="windowText" lastClr="000000"/>
              </a:solidFill>
              <a:effectLst/>
              <a:latin typeface="+mn-lt"/>
              <a:ea typeface="+mn-ea"/>
              <a:cs typeface="+mn-cs"/>
            </a:rPr>
            <a:t>支援関連経費</a:t>
          </a:r>
          <a:r>
            <a:rPr lang="ja-JP" altLang="ja-JP" sz="1200" b="0" i="0" baseline="0">
              <a:solidFill>
                <a:sysClr val="windowText" lastClr="000000"/>
              </a:solidFill>
              <a:effectLst/>
              <a:latin typeface="+mn-lt"/>
              <a:ea typeface="+mn-ea"/>
              <a:cs typeface="+mn-cs"/>
            </a:rPr>
            <a:t>などにより</a:t>
          </a:r>
          <a:r>
            <a:rPr lang="ja-JP" altLang="en-US" sz="1200" b="0" i="0" baseline="0">
              <a:solidFill>
                <a:sysClr val="windowText" lastClr="000000"/>
              </a:solidFill>
              <a:effectLst/>
              <a:latin typeface="+mn-lt"/>
              <a:ea typeface="+mn-ea"/>
              <a:cs typeface="+mn-cs"/>
            </a:rPr>
            <a:t>約６．９億円の</a:t>
          </a:r>
          <a:r>
            <a:rPr lang="ja-JP" altLang="ja-JP" sz="1200" b="0" i="0" baseline="0">
              <a:solidFill>
                <a:sysClr val="windowText" lastClr="000000"/>
              </a:solidFill>
              <a:effectLst/>
              <a:latin typeface="+mn-lt"/>
              <a:ea typeface="+mn-ea"/>
              <a:cs typeface="+mn-cs"/>
            </a:rPr>
            <a:t>歳出増となった</a:t>
          </a:r>
          <a:r>
            <a:rPr lang="ja-JP" altLang="en-US" sz="1200" b="0" i="0" baseline="0">
              <a:solidFill>
                <a:sysClr val="windowText" lastClr="000000"/>
              </a:solidFill>
              <a:effectLst/>
              <a:latin typeface="+mn-lt"/>
              <a:ea typeface="+mn-ea"/>
              <a:cs typeface="+mn-cs"/>
            </a:rPr>
            <a:t>が、歳入の増加があった</a:t>
          </a:r>
          <a:r>
            <a:rPr lang="ja-JP" altLang="ja-JP" sz="1200" b="0" i="0" baseline="0">
              <a:solidFill>
                <a:sysClr val="windowText" lastClr="000000"/>
              </a:solidFill>
              <a:effectLst/>
              <a:latin typeface="+mn-lt"/>
              <a:ea typeface="+mn-ea"/>
              <a:cs typeface="+mn-cs"/>
            </a:rPr>
            <a:t>ことにより、昨年度に比べて</a:t>
          </a:r>
          <a:r>
            <a:rPr lang="ja-JP" altLang="en-US" sz="1200" b="0" i="0" baseline="0">
              <a:solidFill>
                <a:sysClr val="windowText" lastClr="000000"/>
              </a:solidFill>
              <a:effectLst/>
              <a:latin typeface="+mn-lt"/>
              <a:ea typeface="+mn-ea"/>
              <a:cs typeface="+mn-cs"/>
            </a:rPr>
            <a:t>０．８</a:t>
          </a:r>
          <a:r>
            <a:rPr lang="ja-JP" altLang="ja-JP" sz="1200" b="0" i="0" baseline="0">
              <a:solidFill>
                <a:sysClr val="windowText" lastClr="000000"/>
              </a:solidFill>
              <a:effectLst/>
              <a:latin typeface="+mn-lt"/>
              <a:ea typeface="+mn-ea"/>
              <a:cs typeface="+mn-cs"/>
            </a:rPr>
            <a:t>ポイント</a:t>
          </a:r>
          <a:r>
            <a:rPr lang="ja-JP" altLang="en-US" sz="1200" b="0" i="0" baseline="0">
              <a:solidFill>
                <a:sysClr val="windowText" lastClr="000000"/>
              </a:solidFill>
              <a:effectLst/>
              <a:latin typeface="+mn-lt"/>
              <a:ea typeface="+mn-ea"/>
              <a:cs typeface="+mn-cs"/>
            </a:rPr>
            <a:t>減少</a:t>
          </a:r>
          <a:r>
            <a:rPr lang="ja-JP" altLang="ja-JP" sz="1200" b="0" i="0" baseline="0">
              <a:solidFill>
                <a:sysClr val="windowText" lastClr="000000"/>
              </a:solidFill>
              <a:effectLst/>
              <a:latin typeface="+mn-lt"/>
              <a:ea typeface="+mn-ea"/>
              <a:cs typeface="+mn-cs"/>
            </a:rPr>
            <a:t>している。今後も</a:t>
          </a:r>
          <a:r>
            <a:rPr lang="ja-JP" altLang="en-US" sz="1200" b="0" i="0" baseline="0">
              <a:solidFill>
                <a:sysClr val="windowText" lastClr="000000"/>
              </a:solidFill>
              <a:effectLst/>
              <a:latin typeface="+mn-lt"/>
              <a:ea typeface="+mn-ea"/>
              <a:cs typeface="+mn-cs"/>
            </a:rPr>
            <a:t>引き続き</a:t>
          </a:r>
          <a:r>
            <a:rPr lang="ja-JP" altLang="ja-JP" sz="1200" b="0" i="0" baseline="0">
              <a:solidFill>
                <a:sysClr val="windowText" lastClr="000000"/>
              </a:solidFill>
              <a:effectLst/>
              <a:latin typeface="+mn-lt"/>
              <a:ea typeface="+mn-ea"/>
              <a:cs typeface="+mn-cs"/>
            </a:rPr>
            <a:t>適正な事業運営の実施を通じて歳出減に努めていく。</a:t>
          </a:r>
          <a:endParaRPr lang="ja-JP" altLang="ja-JP" sz="12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133350</xdr:rowOff>
    </xdr:to>
    <xdr:cxnSp macro="">
      <xdr:nvCxnSpPr>
        <xdr:cNvPr id="189" name="直線コネクタ 188"/>
        <xdr:cNvCxnSpPr/>
      </xdr:nvCxnSpPr>
      <xdr:spPr>
        <a:xfrm flipV="1">
          <a:off x="3987800" y="9804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80027</xdr:rowOff>
    </xdr:from>
    <xdr:ext cx="762000" cy="259045"/>
    <xdr:sp macro="" textlink="">
      <xdr:nvSpPr>
        <xdr:cNvPr id="190" name="扶助費平均値テキスト"/>
        <xdr:cNvSpPr txBox="1"/>
      </xdr:nvSpPr>
      <xdr:spPr>
        <a:xfrm>
          <a:off x="4914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133350</xdr:rowOff>
    </xdr:to>
    <xdr:cxnSp macro="">
      <xdr:nvCxnSpPr>
        <xdr:cNvPr id="192" name="直線コネクタ 191"/>
        <xdr:cNvCxnSpPr/>
      </xdr:nvCxnSpPr>
      <xdr:spPr>
        <a:xfrm>
          <a:off x="3098800" y="9740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94" name="テキスト ボックス 193"/>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139700</xdr:rowOff>
    </xdr:from>
    <xdr:to>
      <xdr:col>4</xdr:col>
      <xdr:colOff>346075</xdr:colOff>
      <xdr:row>57</xdr:row>
      <xdr:rowOff>57150</xdr:rowOff>
    </xdr:to>
    <xdr:cxnSp macro="">
      <xdr:nvCxnSpPr>
        <xdr:cNvPr id="195" name="直線コネクタ 194"/>
        <xdr:cNvCxnSpPr/>
      </xdr:nvCxnSpPr>
      <xdr:spPr>
        <a:xfrm flipV="1">
          <a:off x="2209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7" name="テキスト ボックス 196"/>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139700</xdr:rowOff>
    </xdr:from>
    <xdr:to>
      <xdr:col>3</xdr:col>
      <xdr:colOff>142875</xdr:colOff>
      <xdr:row>57</xdr:row>
      <xdr:rowOff>57150</xdr:rowOff>
    </xdr:to>
    <xdr:cxnSp macro="">
      <xdr:nvCxnSpPr>
        <xdr:cNvPr id="198" name="直線コネクタ 197"/>
        <xdr:cNvCxnSpPr/>
      </xdr:nvCxnSpPr>
      <xdr:spPr>
        <a:xfrm>
          <a:off x="1320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00" name="テキスト ボックス 199"/>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02" name="テキスト ボックス 201"/>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8" name="円/楕円 207"/>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9"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82550</xdr:rowOff>
    </xdr:from>
    <xdr:to>
      <xdr:col>5</xdr:col>
      <xdr:colOff>600075</xdr:colOff>
      <xdr:row>58</xdr:row>
      <xdr:rowOff>12700</xdr:rowOff>
    </xdr:to>
    <xdr:sp macro="" textlink="">
      <xdr:nvSpPr>
        <xdr:cNvPr id="210" name="円/楕円 209"/>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168927</xdr:rowOff>
    </xdr:from>
    <xdr:ext cx="736600" cy="259045"/>
    <xdr:sp macro="" textlink="">
      <xdr:nvSpPr>
        <xdr:cNvPr id="211" name="テキスト ボックス 210"/>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12" name="円/楕円 211"/>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3" name="テキスト ボックス 212"/>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6350</xdr:rowOff>
    </xdr:from>
    <xdr:to>
      <xdr:col>3</xdr:col>
      <xdr:colOff>193675</xdr:colOff>
      <xdr:row>57</xdr:row>
      <xdr:rowOff>107950</xdr:rowOff>
    </xdr:to>
    <xdr:sp macro="" textlink="">
      <xdr:nvSpPr>
        <xdr:cNvPr id="214" name="円/楕円 213"/>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92727</xdr:rowOff>
    </xdr:from>
    <xdr:ext cx="762000" cy="259045"/>
    <xdr:sp macro="" textlink="">
      <xdr:nvSpPr>
        <xdr:cNvPr id="215" name="テキスト ボックス 214"/>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6" name="円/楕円 215"/>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7" name="テキスト ボックス 216"/>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維持補修費の減（昨年比△０．２ポイント）の影響のより、</a:t>
          </a:r>
          <a:r>
            <a:rPr lang="ja-JP" altLang="ja-JP" sz="1200" b="0" i="0" baseline="0">
              <a:solidFill>
                <a:schemeClr val="dk1"/>
              </a:solidFill>
              <a:effectLst/>
              <a:latin typeface="+mn-lt"/>
              <a:ea typeface="+mn-ea"/>
              <a:cs typeface="+mn-cs"/>
            </a:rPr>
            <a:t>昨年度に比べて</a:t>
          </a:r>
          <a:r>
            <a:rPr lang="ja-JP" altLang="en-US" sz="1200" b="0" i="0" baseline="0">
              <a:solidFill>
                <a:schemeClr val="dk1"/>
              </a:solidFill>
              <a:effectLst/>
              <a:latin typeface="+mn-lt"/>
              <a:ea typeface="+mn-ea"/>
              <a:cs typeface="+mn-cs"/>
            </a:rPr>
            <a:t>０</a:t>
          </a:r>
          <a:r>
            <a:rPr lang="ja-JP" altLang="ja-JP" sz="1200" b="0" i="0" baseline="0">
              <a:solidFill>
                <a:schemeClr val="dk1"/>
              </a:solidFill>
              <a:effectLst/>
              <a:latin typeface="+mn-lt"/>
              <a:ea typeface="+mn-ea"/>
              <a:cs typeface="+mn-cs"/>
            </a:rPr>
            <a:t>．１ポイント</a:t>
          </a:r>
          <a:r>
            <a:rPr lang="ja-JP" altLang="en-US" sz="1200" b="0" i="0" baseline="0">
              <a:solidFill>
                <a:schemeClr val="dk1"/>
              </a:solidFill>
              <a:effectLst/>
              <a:latin typeface="+mn-lt"/>
              <a:ea typeface="+mn-ea"/>
              <a:cs typeface="+mn-cs"/>
            </a:rPr>
            <a:t>改善</a:t>
          </a:r>
          <a:r>
            <a:rPr lang="ja-JP" altLang="ja-JP" sz="1200" b="0" i="0" baseline="0">
              <a:solidFill>
                <a:schemeClr val="dk1"/>
              </a:solidFill>
              <a:effectLst/>
              <a:latin typeface="+mn-lt"/>
              <a:ea typeface="+mn-ea"/>
              <a:cs typeface="+mn-cs"/>
            </a:rPr>
            <a:t>している。</a:t>
          </a:r>
          <a:r>
            <a:rPr lang="ja-JP" altLang="en-US" sz="1200" b="0" i="0" baseline="0">
              <a:solidFill>
                <a:schemeClr val="dk1"/>
              </a:solidFill>
              <a:effectLst/>
              <a:latin typeface="+mn-lt"/>
              <a:ea typeface="+mn-ea"/>
              <a:cs typeface="+mn-cs"/>
            </a:rPr>
            <a:t>しかし</a:t>
          </a:r>
          <a:r>
            <a:rPr lang="ja-JP" altLang="ja-JP" sz="1200" b="0" i="0" baseline="0">
              <a:solidFill>
                <a:schemeClr val="dk1"/>
              </a:solidFill>
              <a:effectLst/>
              <a:latin typeface="+mn-lt"/>
              <a:ea typeface="+mn-ea"/>
              <a:cs typeface="+mn-cs"/>
            </a:rPr>
            <a:t>、下水道事業特別会計等への繰出金が</a:t>
          </a:r>
          <a:r>
            <a:rPr lang="ja-JP" altLang="ja-JP" sz="1100" b="0" i="0" baseline="0">
              <a:solidFill>
                <a:schemeClr val="dk1"/>
              </a:solidFill>
              <a:effectLst/>
              <a:latin typeface="+mn-lt"/>
              <a:ea typeface="+mn-ea"/>
              <a:cs typeface="+mn-cs"/>
            </a:rPr>
            <a:t>、依然</a:t>
          </a:r>
          <a:r>
            <a:rPr lang="ja-JP" altLang="ja-JP" sz="1200" b="0" i="0" baseline="0">
              <a:solidFill>
                <a:schemeClr val="dk1"/>
              </a:solidFill>
              <a:effectLst/>
              <a:latin typeface="+mn-lt"/>
              <a:ea typeface="+mn-ea"/>
              <a:cs typeface="+mn-cs"/>
            </a:rPr>
            <a:t>多額となっており、類似団体平均を９．</a:t>
          </a:r>
          <a:r>
            <a:rPr lang="ja-JP" altLang="en-US" sz="1200" b="0" i="0" baseline="0">
              <a:solidFill>
                <a:schemeClr val="dk1"/>
              </a:solidFill>
              <a:effectLst/>
              <a:latin typeface="+mn-lt"/>
              <a:ea typeface="+mn-ea"/>
              <a:cs typeface="+mn-cs"/>
            </a:rPr>
            <a:t>３</a:t>
          </a:r>
          <a:r>
            <a:rPr lang="ja-JP" altLang="ja-JP" sz="1200" b="0" i="0" baseline="0">
              <a:solidFill>
                <a:schemeClr val="dk1"/>
              </a:solidFill>
              <a:effectLst/>
              <a:latin typeface="+mn-lt"/>
              <a:ea typeface="+mn-ea"/>
              <a:cs typeface="+mn-cs"/>
            </a:rPr>
            <a:t>ポイント上回っている。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58420</xdr:rowOff>
    </xdr:from>
    <xdr:to>
      <xdr:col>24</xdr:col>
      <xdr:colOff>31750</xdr:colOff>
      <xdr:row>60</xdr:row>
      <xdr:rowOff>66040</xdr:rowOff>
    </xdr:to>
    <xdr:cxnSp macro="">
      <xdr:nvCxnSpPr>
        <xdr:cNvPr id="250" name="直線コネクタ 249"/>
        <xdr:cNvCxnSpPr/>
      </xdr:nvCxnSpPr>
      <xdr:spPr>
        <a:xfrm flipV="1">
          <a:off x="15671800" y="1034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51"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153670</xdr:rowOff>
    </xdr:from>
    <xdr:to>
      <xdr:col>22</xdr:col>
      <xdr:colOff>565150</xdr:colOff>
      <xdr:row>60</xdr:row>
      <xdr:rowOff>66040</xdr:rowOff>
    </xdr:to>
    <xdr:cxnSp macro="">
      <xdr:nvCxnSpPr>
        <xdr:cNvPr id="253" name="直線コネクタ 252"/>
        <xdr:cNvCxnSpPr/>
      </xdr:nvCxnSpPr>
      <xdr:spPr>
        <a:xfrm>
          <a:off x="14782800" y="1026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5" name="テキスト ボックス 254"/>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153670</xdr:rowOff>
    </xdr:to>
    <xdr:cxnSp macro="">
      <xdr:nvCxnSpPr>
        <xdr:cNvPr id="256" name="直線コネクタ 255"/>
        <xdr:cNvCxnSpPr/>
      </xdr:nvCxnSpPr>
      <xdr:spPr>
        <a:xfrm>
          <a:off x="13893800" y="1018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58" name="テキスト ボックス 25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138430</xdr:rowOff>
    </xdr:to>
    <xdr:cxnSp macro="">
      <xdr:nvCxnSpPr>
        <xdr:cNvPr id="259" name="直線コネクタ 258"/>
        <xdr:cNvCxnSpPr/>
      </xdr:nvCxnSpPr>
      <xdr:spPr>
        <a:xfrm flipV="1">
          <a:off x="13004800" y="1018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1" name="テキスト ボックス 260"/>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3" name="テキスト ボックス 26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7620</xdr:rowOff>
    </xdr:from>
    <xdr:to>
      <xdr:col>24</xdr:col>
      <xdr:colOff>82550</xdr:colOff>
      <xdr:row>60</xdr:row>
      <xdr:rowOff>109220</xdr:rowOff>
    </xdr:to>
    <xdr:sp macro="" textlink="">
      <xdr:nvSpPr>
        <xdr:cNvPr id="269" name="円/楕円 268"/>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87647</xdr:rowOff>
    </xdr:from>
    <xdr:ext cx="762000" cy="259045"/>
    <xdr:sp macro="" textlink="">
      <xdr:nvSpPr>
        <xdr:cNvPr id="270" name="その他該当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15240</xdr:rowOff>
    </xdr:from>
    <xdr:to>
      <xdr:col>22</xdr:col>
      <xdr:colOff>615950</xdr:colOff>
      <xdr:row>60</xdr:row>
      <xdr:rowOff>116840</xdr:rowOff>
    </xdr:to>
    <xdr:sp macro="" textlink="">
      <xdr:nvSpPr>
        <xdr:cNvPr id="271" name="円/楕円 270"/>
        <xdr:cNvSpPr/>
      </xdr:nvSpPr>
      <xdr:spPr>
        <a:xfrm>
          <a:off x="15621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101617</xdr:rowOff>
    </xdr:from>
    <xdr:ext cx="736600" cy="259045"/>
    <xdr:sp macro="" textlink="">
      <xdr:nvSpPr>
        <xdr:cNvPr id="272" name="テキスト ボックス 271"/>
        <xdr:cNvSpPr txBox="1"/>
      </xdr:nvSpPr>
      <xdr:spPr>
        <a:xfrm>
          <a:off x="1529080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102870</xdr:rowOff>
    </xdr:from>
    <xdr:to>
      <xdr:col>21</xdr:col>
      <xdr:colOff>412750</xdr:colOff>
      <xdr:row>60</xdr:row>
      <xdr:rowOff>33020</xdr:rowOff>
    </xdr:to>
    <xdr:sp macro="" textlink="">
      <xdr:nvSpPr>
        <xdr:cNvPr id="273" name="円/楕円 272"/>
        <xdr:cNvSpPr/>
      </xdr:nvSpPr>
      <xdr:spPr>
        <a:xfrm>
          <a:off x="1473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17797</xdr:rowOff>
    </xdr:from>
    <xdr:ext cx="762000" cy="259045"/>
    <xdr:sp macro="" textlink="">
      <xdr:nvSpPr>
        <xdr:cNvPr id="274" name="テキスト ボックス 273"/>
        <xdr:cNvSpPr txBox="1"/>
      </xdr:nvSpPr>
      <xdr:spPr>
        <a:xfrm>
          <a:off x="14401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5" name="円/楕円 274"/>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6" name="テキスト ボックス 275"/>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87630</xdr:rowOff>
    </xdr:from>
    <xdr:to>
      <xdr:col>19</xdr:col>
      <xdr:colOff>6350</xdr:colOff>
      <xdr:row>60</xdr:row>
      <xdr:rowOff>17780</xdr:rowOff>
    </xdr:to>
    <xdr:sp macro="" textlink="">
      <xdr:nvSpPr>
        <xdr:cNvPr id="277" name="円/楕円 276"/>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2557</xdr:rowOff>
    </xdr:from>
    <xdr:ext cx="762000" cy="259045"/>
    <xdr:sp macro="" textlink="">
      <xdr:nvSpPr>
        <xdr:cNvPr id="278" name="テキスト ボックス 277"/>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一部事務組合負担金が類似団体平均に比べて少ないことなどから、補助費等にかかる経常収支比率は類似団体平均を下回っている。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152400</xdr:rowOff>
    </xdr:from>
    <xdr:to>
      <xdr:col>24</xdr:col>
      <xdr:colOff>31750</xdr:colOff>
      <xdr:row>32</xdr:row>
      <xdr:rowOff>165100</xdr:rowOff>
    </xdr:to>
    <xdr:cxnSp macro="">
      <xdr:nvCxnSpPr>
        <xdr:cNvPr id="311" name="直線コネクタ 310"/>
        <xdr:cNvCxnSpPr/>
      </xdr:nvCxnSpPr>
      <xdr:spPr>
        <a:xfrm flipV="1">
          <a:off x="15671800" y="563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2"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114300</xdr:rowOff>
    </xdr:from>
    <xdr:to>
      <xdr:col>22</xdr:col>
      <xdr:colOff>565150</xdr:colOff>
      <xdr:row>32</xdr:row>
      <xdr:rowOff>165100</xdr:rowOff>
    </xdr:to>
    <xdr:cxnSp macro="">
      <xdr:nvCxnSpPr>
        <xdr:cNvPr id="314" name="直線コネクタ 313"/>
        <xdr:cNvCxnSpPr/>
      </xdr:nvCxnSpPr>
      <xdr:spPr>
        <a:xfrm>
          <a:off x="14782800" y="560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6" name="テキスト ボックス 315"/>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114300</xdr:rowOff>
    </xdr:from>
    <xdr:to>
      <xdr:col>21</xdr:col>
      <xdr:colOff>361950</xdr:colOff>
      <xdr:row>32</xdr:row>
      <xdr:rowOff>114300</xdr:rowOff>
    </xdr:to>
    <xdr:cxnSp macro="">
      <xdr:nvCxnSpPr>
        <xdr:cNvPr id="317" name="直線コネクタ 316"/>
        <xdr:cNvCxnSpPr/>
      </xdr:nvCxnSpPr>
      <xdr:spPr>
        <a:xfrm>
          <a:off x="13893800" y="560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9" name="テキスト ボックス 318"/>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76200</xdr:rowOff>
    </xdr:from>
    <xdr:to>
      <xdr:col>20</xdr:col>
      <xdr:colOff>158750</xdr:colOff>
      <xdr:row>32</xdr:row>
      <xdr:rowOff>114300</xdr:rowOff>
    </xdr:to>
    <xdr:cxnSp macro="">
      <xdr:nvCxnSpPr>
        <xdr:cNvPr id="320" name="直線コネクタ 319"/>
        <xdr:cNvCxnSpPr/>
      </xdr:nvCxnSpPr>
      <xdr:spPr>
        <a:xfrm>
          <a:off x="13004800" y="556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2" name="テキスト ボックス 32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4" name="テキスト ボックス 323"/>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101600</xdr:rowOff>
    </xdr:from>
    <xdr:to>
      <xdr:col>24</xdr:col>
      <xdr:colOff>82550</xdr:colOff>
      <xdr:row>33</xdr:row>
      <xdr:rowOff>31750</xdr:rowOff>
    </xdr:to>
    <xdr:sp macro="" textlink="">
      <xdr:nvSpPr>
        <xdr:cNvPr id="330" name="円/楕円 329"/>
        <xdr:cNvSpPr/>
      </xdr:nvSpPr>
      <xdr:spPr>
        <a:xfrm>
          <a:off x="164592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10177</xdr:rowOff>
    </xdr:from>
    <xdr:ext cx="762000" cy="259045"/>
    <xdr:sp macro="" textlink="">
      <xdr:nvSpPr>
        <xdr:cNvPr id="331" name="補助費等該当値テキスト"/>
        <xdr:cNvSpPr txBox="1"/>
      </xdr:nvSpPr>
      <xdr:spPr>
        <a:xfrm>
          <a:off x="16598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114300</xdr:rowOff>
    </xdr:from>
    <xdr:to>
      <xdr:col>22</xdr:col>
      <xdr:colOff>615950</xdr:colOff>
      <xdr:row>33</xdr:row>
      <xdr:rowOff>44450</xdr:rowOff>
    </xdr:to>
    <xdr:sp macro="" textlink="">
      <xdr:nvSpPr>
        <xdr:cNvPr id="332" name="円/楕円 331"/>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54627</xdr:rowOff>
    </xdr:from>
    <xdr:ext cx="736600" cy="259045"/>
    <xdr:sp macro="" textlink="">
      <xdr:nvSpPr>
        <xdr:cNvPr id="333" name="テキスト ボックス 332"/>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63500</xdr:rowOff>
    </xdr:from>
    <xdr:to>
      <xdr:col>21</xdr:col>
      <xdr:colOff>412750</xdr:colOff>
      <xdr:row>32</xdr:row>
      <xdr:rowOff>165100</xdr:rowOff>
    </xdr:to>
    <xdr:sp macro="" textlink="">
      <xdr:nvSpPr>
        <xdr:cNvPr id="334" name="円/楕円 333"/>
        <xdr:cNvSpPr/>
      </xdr:nvSpPr>
      <xdr:spPr>
        <a:xfrm>
          <a:off x="14732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3827</xdr:rowOff>
    </xdr:from>
    <xdr:ext cx="762000" cy="259045"/>
    <xdr:sp macro="" textlink="">
      <xdr:nvSpPr>
        <xdr:cNvPr id="335" name="テキスト ボックス 334"/>
        <xdr:cNvSpPr txBox="1"/>
      </xdr:nvSpPr>
      <xdr:spPr>
        <a:xfrm>
          <a:off x="14401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63500</xdr:rowOff>
    </xdr:from>
    <xdr:to>
      <xdr:col>20</xdr:col>
      <xdr:colOff>209550</xdr:colOff>
      <xdr:row>32</xdr:row>
      <xdr:rowOff>165100</xdr:rowOff>
    </xdr:to>
    <xdr:sp macro="" textlink="">
      <xdr:nvSpPr>
        <xdr:cNvPr id="336" name="円/楕円 335"/>
        <xdr:cNvSpPr/>
      </xdr:nvSpPr>
      <xdr:spPr>
        <a:xfrm>
          <a:off x="13843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3827</xdr:rowOff>
    </xdr:from>
    <xdr:ext cx="762000" cy="259045"/>
    <xdr:sp macro="" textlink="">
      <xdr:nvSpPr>
        <xdr:cNvPr id="337" name="テキスト ボックス 336"/>
        <xdr:cNvSpPr txBox="1"/>
      </xdr:nvSpPr>
      <xdr:spPr>
        <a:xfrm>
          <a:off x="13512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25400</xdr:rowOff>
    </xdr:from>
    <xdr:to>
      <xdr:col>19</xdr:col>
      <xdr:colOff>6350</xdr:colOff>
      <xdr:row>32</xdr:row>
      <xdr:rowOff>127000</xdr:rowOff>
    </xdr:to>
    <xdr:sp macro="" textlink="">
      <xdr:nvSpPr>
        <xdr:cNvPr id="338" name="円/楕円 337"/>
        <xdr:cNvSpPr/>
      </xdr:nvSpPr>
      <xdr:spPr>
        <a:xfrm>
          <a:off x="12954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137177</xdr:rowOff>
    </xdr:from>
    <xdr:ext cx="762000" cy="259045"/>
    <xdr:sp macro="" textlink="">
      <xdr:nvSpPr>
        <xdr:cNvPr id="339" name="テキスト ボックス 338"/>
        <xdr:cNvSpPr txBox="1"/>
      </xdr:nvSpPr>
      <xdr:spPr>
        <a:xfrm>
          <a:off x="12623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新規借入があるものの、</a:t>
          </a:r>
          <a:r>
            <a:rPr lang="ja-JP" altLang="ja-JP" sz="1200" b="0" i="0" baseline="0">
              <a:solidFill>
                <a:schemeClr val="dk1"/>
              </a:solidFill>
              <a:effectLst/>
              <a:latin typeface="+mn-lt"/>
              <a:ea typeface="+mn-ea"/>
              <a:cs typeface="+mn-cs"/>
            </a:rPr>
            <a:t>一般会計等の元利償還金の償還終了等があ</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、昨年度に比べて０．</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ポイント減少</a:t>
          </a:r>
          <a:r>
            <a:rPr lang="ja-JP" altLang="en-US" sz="1200" b="0" i="0" baseline="0">
              <a:solidFill>
                <a:schemeClr val="dk1"/>
              </a:solidFill>
              <a:effectLst/>
              <a:latin typeface="+mn-lt"/>
              <a:ea typeface="+mn-ea"/>
              <a:cs typeface="+mn-cs"/>
            </a:rPr>
            <a:t>している。しかし</a:t>
          </a:r>
          <a:r>
            <a:rPr lang="ja-JP" altLang="ja-JP" sz="1200" b="0" i="0" baseline="0">
              <a:solidFill>
                <a:schemeClr val="dk1"/>
              </a:solidFill>
              <a:effectLst/>
              <a:latin typeface="+mn-lt"/>
              <a:ea typeface="+mn-ea"/>
              <a:cs typeface="+mn-cs"/>
            </a:rPr>
            <a:t>、依然として類似団体平均を</a:t>
          </a:r>
          <a:r>
            <a:rPr lang="ja-JP" altLang="en-US" sz="1200" b="0" i="0" baseline="0">
              <a:solidFill>
                <a:schemeClr val="dk1"/>
              </a:solidFill>
              <a:effectLst/>
              <a:latin typeface="+mn-lt"/>
              <a:ea typeface="+mn-ea"/>
              <a:cs typeface="+mn-cs"/>
            </a:rPr>
            <a:t>０．８</a:t>
          </a:r>
          <a:r>
            <a:rPr lang="ja-JP" altLang="ja-JP" sz="1200" b="0" i="0" baseline="0">
              <a:solidFill>
                <a:schemeClr val="dk1"/>
              </a:solidFill>
              <a:effectLst/>
              <a:latin typeface="+mn-lt"/>
              <a:ea typeface="+mn-ea"/>
              <a:cs typeface="+mn-cs"/>
            </a:rPr>
            <a:t>ポイント上回っている。今後も、将来の公債費負担を勘案しながら毎年の事業量を調整し起債発行額を抑制する。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31750</xdr:rowOff>
    </xdr:to>
    <xdr:cxnSp macro="">
      <xdr:nvCxnSpPr>
        <xdr:cNvPr id="372" name="直線コネクタ 371"/>
        <xdr:cNvCxnSpPr/>
      </xdr:nvCxnSpPr>
      <xdr:spPr>
        <a:xfrm flipV="1">
          <a:off x="3987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39370</xdr:rowOff>
    </xdr:to>
    <xdr:cxnSp macro="">
      <xdr:nvCxnSpPr>
        <xdr:cNvPr id="375" name="直線コネクタ 374"/>
        <xdr:cNvCxnSpPr/>
      </xdr:nvCxnSpPr>
      <xdr:spPr>
        <a:xfrm flipV="1">
          <a:off x="3098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7" name="テキスト ボックス 37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39370</xdr:rowOff>
    </xdr:to>
    <xdr:cxnSp macro="">
      <xdr:nvCxnSpPr>
        <xdr:cNvPr id="378" name="直線コネクタ 377"/>
        <xdr:cNvCxnSpPr/>
      </xdr:nvCxnSpPr>
      <xdr:spPr>
        <a:xfrm>
          <a:off x="2209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165100</xdr:rowOff>
    </xdr:from>
    <xdr:to>
      <xdr:col>3</xdr:col>
      <xdr:colOff>142875</xdr:colOff>
      <xdr:row>77</xdr:row>
      <xdr:rowOff>115570</xdr:rowOff>
    </xdr:to>
    <xdr:cxnSp macro="">
      <xdr:nvCxnSpPr>
        <xdr:cNvPr id="381" name="直線コネクタ 380"/>
        <xdr:cNvCxnSpPr/>
      </xdr:nvCxnSpPr>
      <xdr:spPr>
        <a:xfrm flipV="1">
          <a:off x="1320800" y="1319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3" name="テキスト ボックス 382"/>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5" name="テキスト ボックス 38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91" name="円/楕円 390"/>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78757</xdr:rowOff>
    </xdr:from>
    <xdr:ext cx="762000" cy="259045"/>
    <xdr:sp macro="" textlink="">
      <xdr:nvSpPr>
        <xdr:cNvPr id="392"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93" name="円/楕円 392"/>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94" name="テキスト ボックス 393"/>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160020</xdr:rowOff>
    </xdr:from>
    <xdr:to>
      <xdr:col>4</xdr:col>
      <xdr:colOff>396875</xdr:colOff>
      <xdr:row>77</xdr:row>
      <xdr:rowOff>90170</xdr:rowOff>
    </xdr:to>
    <xdr:sp macro="" textlink="">
      <xdr:nvSpPr>
        <xdr:cNvPr id="395" name="円/楕円 394"/>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96" name="テキスト ボックス 39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97" name="円/楕円 396"/>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98" name="テキスト ボックス 397"/>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9" name="円/楕円 398"/>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400" name="テキスト ボックス 39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人件費、扶助費</a:t>
          </a:r>
          <a:r>
            <a:rPr lang="ja-JP" altLang="en-US" sz="1200" b="0" i="0" baseline="0">
              <a:solidFill>
                <a:schemeClr val="dk1"/>
              </a:solidFill>
              <a:effectLst/>
              <a:latin typeface="+mn-lt"/>
              <a:ea typeface="+mn-ea"/>
              <a:cs typeface="+mn-cs"/>
            </a:rPr>
            <a:t>等にかかる経常収支比率の改善により</a:t>
          </a:r>
          <a:r>
            <a:rPr lang="ja-JP" altLang="ja-JP" sz="12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昨年度に比べて１．６ポイントの改善となった</a:t>
          </a:r>
          <a:r>
            <a:rPr lang="ja-JP" altLang="en-US" sz="1100" b="0" i="0" baseline="0">
              <a:solidFill>
                <a:schemeClr val="dk1"/>
              </a:solidFill>
              <a:effectLst/>
              <a:latin typeface="+mn-lt"/>
              <a:ea typeface="+mn-ea"/>
              <a:cs typeface="+mn-cs"/>
            </a:rPr>
            <a:t>。しかし依然として</a:t>
          </a:r>
          <a:r>
            <a:rPr lang="ja-JP" altLang="ja-JP" sz="1200" b="0" i="0" baseline="0">
              <a:solidFill>
                <a:schemeClr val="dk1"/>
              </a:solidFill>
              <a:effectLst/>
              <a:latin typeface="+mn-lt"/>
              <a:ea typeface="+mn-ea"/>
              <a:cs typeface="+mn-cs"/>
            </a:rPr>
            <a:t>繰出金にかかる経常収支比率が類似団体と比べて高い水準にあり、公債費以外の経常収支比率は類似団体平均を</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ポイント上回っている。今後も、市民と行政の役割分担について、公助、共助、自助の観点から事務事業をもう一度見直していく。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130811</xdr:rowOff>
    </xdr:from>
    <xdr:to>
      <xdr:col>24</xdr:col>
      <xdr:colOff>31750</xdr:colOff>
      <xdr:row>78</xdr:row>
      <xdr:rowOff>81280</xdr:rowOff>
    </xdr:to>
    <xdr:cxnSp macro="">
      <xdr:nvCxnSpPr>
        <xdr:cNvPr id="433" name="直線コネクタ 432"/>
        <xdr:cNvCxnSpPr/>
      </xdr:nvCxnSpPr>
      <xdr:spPr>
        <a:xfrm flipV="1">
          <a:off x="15671800" y="133324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4"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62230</xdr:rowOff>
    </xdr:from>
    <xdr:to>
      <xdr:col>22</xdr:col>
      <xdr:colOff>565150</xdr:colOff>
      <xdr:row>78</xdr:row>
      <xdr:rowOff>81280</xdr:rowOff>
    </xdr:to>
    <xdr:cxnSp macro="">
      <xdr:nvCxnSpPr>
        <xdr:cNvPr id="436" name="直線コネクタ 435"/>
        <xdr:cNvCxnSpPr/>
      </xdr:nvCxnSpPr>
      <xdr:spPr>
        <a:xfrm>
          <a:off x="14782800" y="13263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38" name="テキスト ボックス 437"/>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77</xdr:row>
      <xdr:rowOff>62230</xdr:rowOff>
    </xdr:to>
    <xdr:cxnSp macro="">
      <xdr:nvCxnSpPr>
        <xdr:cNvPr id="439" name="直線コネクタ 438"/>
        <xdr:cNvCxnSpPr/>
      </xdr:nvCxnSpPr>
      <xdr:spPr>
        <a:xfrm>
          <a:off x="13893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41" name="テキスト ボックス 440"/>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78</xdr:row>
      <xdr:rowOff>5080</xdr:rowOff>
    </xdr:to>
    <xdr:cxnSp macro="">
      <xdr:nvCxnSpPr>
        <xdr:cNvPr id="442" name="直線コネクタ 441"/>
        <xdr:cNvCxnSpPr/>
      </xdr:nvCxnSpPr>
      <xdr:spPr>
        <a:xfrm flipV="1">
          <a:off x="13004800" y="132181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4" name="テキスト ボックス 443"/>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6" name="テキスト ボックス 445"/>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52" name="円/楕円 451"/>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53"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54" name="円/楕円 453"/>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55" name="テキスト ボックス 454"/>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xdr:rowOff>
    </xdr:from>
    <xdr:to>
      <xdr:col>21</xdr:col>
      <xdr:colOff>412750</xdr:colOff>
      <xdr:row>77</xdr:row>
      <xdr:rowOff>113030</xdr:rowOff>
    </xdr:to>
    <xdr:sp macro="" textlink="">
      <xdr:nvSpPr>
        <xdr:cNvPr id="456" name="円/楕円 455"/>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57" name="テキスト ボックス 456"/>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58" name="円/楕円 457"/>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59" name="テキスト ボックス 458"/>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60" name="円/楕円 459"/>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61" name="テキスト ボックス 460"/>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和歌山県和歌山市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61925</xdr:rowOff>
    </xdr:from>
    <xdr:to>
      <xdr:col>4</xdr:col>
      <xdr:colOff>1117600</xdr:colOff>
      <xdr:row>15</xdr:row>
      <xdr:rowOff>128257</xdr:rowOff>
    </xdr:to>
    <xdr:cxnSp macro="">
      <xdr:nvCxnSpPr>
        <xdr:cNvPr id="50" name="直線コネクタ 49"/>
        <xdr:cNvCxnSpPr/>
      </xdr:nvCxnSpPr>
      <xdr:spPr bwMode="auto">
        <a:xfrm>
          <a:off x="5003800" y="2681300"/>
          <a:ext cx="647700" cy="6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10414</xdr:rowOff>
    </xdr:from>
    <xdr:to>
      <xdr:col>4</xdr:col>
      <xdr:colOff>469900</xdr:colOff>
      <xdr:row>15</xdr:row>
      <xdr:rowOff>61925</xdr:rowOff>
    </xdr:to>
    <xdr:cxnSp macro="">
      <xdr:nvCxnSpPr>
        <xdr:cNvPr id="53" name="直線コネクタ 52"/>
        <xdr:cNvCxnSpPr/>
      </xdr:nvCxnSpPr>
      <xdr:spPr bwMode="auto">
        <a:xfrm>
          <a:off x="4305300" y="2629789"/>
          <a:ext cx="698500" cy="5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10414</xdr:rowOff>
    </xdr:from>
    <xdr:to>
      <xdr:col>3</xdr:col>
      <xdr:colOff>904875</xdr:colOff>
      <xdr:row>15</xdr:row>
      <xdr:rowOff>16281</xdr:rowOff>
    </xdr:to>
    <xdr:cxnSp macro="">
      <xdr:nvCxnSpPr>
        <xdr:cNvPr id="56" name="直線コネクタ 55"/>
        <xdr:cNvCxnSpPr/>
      </xdr:nvCxnSpPr>
      <xdr:spPr bwMode="auto">
        <a:xfrm flipV="1">
          <a:off x="3606800" y="2629789"/>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153480</xdr:rowOff>
    </xdr:from>
    <xdr:to>
      <xdr:col>3</xdr:col>
      <xdr:colOff>206375</xdr:colOff>
      <xdr:row>15</xdr:row>
      <xdr:rowOff>16281</xdr:rowOff>
    </xdr:to>
    <xdr:cxnSp macro="">
      <xdr:nvCxnSpPr>
        <xdr:cNvPr id="59" name="直線コネクタ 58"/>
        <xdr:cNvCxnSpPr/>
      </xdr:nvCxnSpPr>
      <xdr:spPr bwMode="auto">
        <a:xfrm>
          <a:off x="2908300" y="2601405"/>
          <a:ext cx="698500" cy="3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77457</xdr:rowOff>
    </xdr:from>
    <xdr:to>
      <xdr:col>5</xdr:col>
      <xdr:colOff>34925</xdr:colOff>
      <xdr:row>16</xdr:row>
      <xdr:rowOff>7607</xdr:rowOff>
    </xdr:to>
    <xdr:sp macro="" textlink="">
      <xdr:nvSpPr>
        <xdr:cNvPr id="69" name="円/楕円 68"/>
        <xdr:cNvSpPr/>
      </xdr:nvSpPr>
      <xdr:spPr bwMode="auto">
        <a:xfrm>
          <a:off x="5600700" y="269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93984</xdr:rowOff>
    </xdr:from>
    <xdr:ext cx="762000" cy="259045"/>
    <xdr:sp macro="" textlink="">
      <xdr:nvSpPr>
        <xdr:cNvPr id="70" name="人口1人当たり決算額の推移該当値テキスト130"/>
        <xdr:cNvSpPr txBox="1"/>
      </xdr:nvSpPr>
      <xdr:spPr>
        <a:xfrm>
          <a:off x="5740400" y="25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61,217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11125</xdr:rowOff>
    </xdr:from>
    <xdr:to>
      <xdr:col>4</xdr:col>
      <xdr:colOff>520700</xdr:colOff>
      <xdr:row>15</xdr:row>
      <xdr:rowOff>112725</xdr:rowOff>
    </xdr:to>
    <xdr:sp macro="" textlink="">
      <xdr:nvSpPr>
        <xdr:cNvPr id="71" name="円/楕円 70"/>
        <xdr:cNvSpPr/>
      </xdr:nvSpPr>
      <xdr:spPr bwMode="auto">
        <a:xfrm>
          <a:off x="4953000" y="263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122902</xdr:rowOff>
    </xdr:from>
    <xdr:ext cx="736600" cy="259045"/>
    <xdr:sp macro="" textlink="">
      <xdr:nvSpPr>
        <xdr:cNvPr id="72" name="テキスト ボックス 71"/>
        <xdr:cNvSpPr txBox="1"/>
      </xdr:nvSpPr>
      <xdr:spPr>
        <a:xfrm>
          <a:off x="4622800" y="23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131064</xdr:rowOff>
    </xdr:from>
    <xdr:to>
      <xdr:col>3</xdr:col>
      <xdr:colOff>955675</xdr:colOff>
      <xdr:row>15</xdr:row>
      <xdr:rowOff>61214</xdr:rowOff>
    </xdr:to>
    <xdr:sp macro="" textlink="">
      <xdr:nvSpPr>
        <xdr:cNvPr id="73" name="円/楕円 72"/>
        <xdr:cNvSpPr/>
      </xdr:nvSpPr>
      <xdr:spPr bwMode="auto">
        <a:xfrm>
          <a:off x="4254500" y="257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71391</xdr:rowOff>
    </xdr:from>
    <xdr:ext cx="762000" cy="259045"/>
    <xdr:sp macro="" textlink="">
      <xdr:nvSpPr>
        <xdr:cNvPr id="74" name="テキスト ボックス 73"/>
        <xdr:cNvSpPr txBox="1"/>
      </xdr:nvSpPr>
      <xdr:spPr>
        <a:xfrm>
          <a:off x="3924300" y="234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64,310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136931</xdr:rowOff>
    </xdr:from>
    <xdr:to>
      <xdr:col>3</xdr:col>
      <xdr:colOff>257175</xdr:colOff>
      <xdr:row>15</xdr:row>
      <xdr:rowOff>67081</xdr:rowOff>
    </xdr:to>
    <xdr:sp macro="" textlink="">
      <xdr:nvSpPr>
        <xdr:cNvPr id="75" name="円/楕円 74"/>
        <xdr:cNvSpPr/>
      </xdr:nvSpPr>
      <xdr:spPr bwMode="auto">
        <a:xfrm>
          <a:off x="3556000" y="258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77258</xdr:rowOff>
    </xdr:from>
    <xdr:ext cx="762000" cy="259045"/>
    <xdr:sp macro="" textlink="">
      <xdr:nvSpPr>
        <xdr:cNvPr id="76" name="テキスト ボックス 75"/>
        <xdr:cNvSpPr txBox="1"/>
      </xdr:nvSpPr>
      <xdr:spPr>
        <a:xfrm>
          <a:off x="3225800" y="23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64,156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102680</xdr:rowOff>
    </xdr:from>
    <xdr:to>
      <xdr:col>2</xdr:col>
      <xdr:colOff>692150</xdr:colOff>
      <xdr:row>15</xdr:row>
      <xdr:rowOff>32830</xdr:rowOff>
    </xdr:to>
    <xdr:sp macro="" textlink="">
      <xdr:nvSpPr>
        <xdr:cNvPr id="77" name="円/楕円 76"/>
        <xdr:cNvSpPr/>
      </xdr:nvSpPr>
      <xdr:spPr bwMode="auto">
        <a:xfrm>
          <a:off x="2857500" y="255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43007</xdr:rowOff>
    </xdr:from>
    <xdr:ext cx="762000" cy="259045"/>
    <xdr:sp macro="" textlink="">
      <xdr:nvSpPr>
        <xdr:cNvPr id="78" name="テキスト ボックス 77"/>
        <xdr:cNvSpPr txBox="1"/>
      </xdr:nvSpPr>
      <xdr:spPr>
        <a:xfrm>
          <a:off x="2527300" y="231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287065</xdr:rowOff>
    </xdr:from>
    <xdr:to>
      <xdr:col>4</xdr:col>
      <xdr:colOff>1117600</xdr:colOff>
      <xdr:row>34</xdr:row>
      <xdr:rowOff>309560</xdr:rowOff>
    </xdr:to>
    <xdr:cxnSp macro="">
      <xdr:nvCxnSpPr>
        <xdr:cNvPr id="110" name="直線コネクタ 109"/>
        <xdr:cNvCxnSpPr/>
      </xdr:nvCxnSpPr>
      <xdr:spPr bwMode="auto">
        <a:xfrm>
          <a:off x="5003800" y="6554515"/>
          <a:ext cx="647700" cy="22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166143</xdr:rowOff>
    </xdr:from>
    <xdr:ext cx="762000" cy="259045"/>
    <xdr:sp macro="" textlink="">
      <xdr:nvSpPr>
        <xdr:cNvPr id="111" name="人口1人当たり決算額の推移平均値テキスト445"/>
        <xdr:cNvSpPr txBox="1"/>
      </xdr:nvSpPr>
      <xdr:spPr>
        <a:xfrm>
          <a:off x="5740400" y="677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287065</xdr:rowOff>
    </xdr:from>
    <xdr:to>
      <xdr:col>4</xdr:col>
      <xdr:colOff>469900</xdr:colOff>
      <xdr:row>34</xdr:row>
      <xdr:rowOff>294244</xdr:rowOff>
    </xdr:to>
    <xdr:cxnSp macro="">
      <xdr:nvCxnSpPr>
        <xdr:cNvPr id="113" name="直線コネクタ 112"/>
        <xdr:cNvCxnSpPr/>
      </xdr:nvCxnSpPr>
      <xdr:spPr bwMode="auto">
        <a:xfrm flipV="1">
          <a:off x="4305300" y="6554515"/>
          <a:ext cx="698500" cy="7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266537</xdr:rowOff>
    </xdr:from>
    <xdr:to>
      <xdr:col>3</xdr:col>
      <xdr:colOff>904875</xdr:colOff>
      <xdr:row>34</xdr:row>
      <xdr:rowOff>294244</xdr:rowOff>
    </xdr:to>
    <xdr:cxnSp macro="">
      <xdr:nvCxnSpPr>
        <xdr:cNvPr id="116" name="直線コネクタ 115"/>
        <xdr:cNvCxnSpPr/>
      </xdr:nvCxnSpPr>
      <xdr:spPr bwMode="auto">
        <a:xfrm>
          <a:off x="3606800" y="6533987"/>
          <a:ext cx="698500" cy="27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266537</xdr:rowOff>
    </xdr:from>
    <xdr:to>
      <xdr:col>3</xdr:col>
      <xdr:colOff>206375</xdr:colOff>
      <xdr:row>34</xdr:row>
      <xdr:rowOff>290906</xdr:rowOff>
    </xdr:to>
    <xdr:cxnSp macro="">
      <xdr:nvCxnSpPr>
        <xdr:cNvPr id="119" name="直線コネクタ 118"/>
        <xdr:cNvCxnSpPr/>
      </xdr:nvCxnSpPr>
      <xdr:spPr bwMode="auto">
        <a:xfrm flipV="1">
          <a:off x="2908300" y="6533987"/>
          <a:ext cx="698500" cy="2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258760</xdr:rowOff>
    </xdr:from>
    <xdr:to>
      <xdr:col>5</xdr:col>
      <xdr:colOff>34925</xdr:colOff>
      <xdr:row>35</xdr:row>
      <xdr:rowOff>17460</xdr:rowOff>
    </xdr:to>
    <xdr:sp macro="" textlink="">
      <xdr:nvSpPr>
        <xdr:cNvPr id="129" name="円/楕円 128"/>
        <xdr:cNvSpPr/>
      </xdr:nvSpPr>
      <xdr:spPr bwMode="auto">
        <a:xfrm>
          <a:off x="5600700" y="652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103837</xdr:rowOff>
    </xdr:from>
    <xdr:ext cx="762000" cy="259045"/>
    <xdr:sp macro="" textlink="">
      <xdr:nvSpPr>
        <xdr:cNvPr id="130" name="人口1人当たり決算額の推移該当値テキスト445"/>
        <xdr:cNvSpPr txBox="1"/>
      </xdr:nvSpPr>
      <xdr:spPr>
        <a:xfrm>
          <a:off x="5740400" y="637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236265</xdr:rowOff>
    </xdr:from>
    <xdr:to>
      <xdr:col>4</xdr:col>
      <xdr:colOff>520700</xdr:colOff>
      <xdr:row>34</xdr:row>
      <xdr:rowOff>337865</xdr:rowOff>
    </xdr:to>
    <xdr:sp macro="" textlink="">
      <xdr:nvSpPr>
        <xdr:cNvPr id="131" name="円/楕円 130"/>
        <xdr:cNvSpPr/>
      </xdr:nvSpPr>
      <xdr:spPr bwMode="auto">
        <a:xfrm>
          <a:off x="4953000" y="650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5143</xdr:rowOff>
    </xdr:from>
    <xdr:ext cx="736600" cy="259045"/>
    <xdr:sp macro="" textlink="">
      <xdr:nvSpPr>
        <xdr:cNvPr id="132" name="テキスト ボックス 131"/>
        <xdr:cNvSpPr txBox="1"/>
      </xdr:nvSpPr>
      <xdr:spPr>
        <a:xfrm>
          <a:off x="4622800" y="627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243444</xdr:rowOff>
    </xdr:from>
    <xdr:to>
      <xdr:col>3</xdr:col>
      <xdr:colOff>955675</xdr:colOff>
      <xdr:row>35</xdr:row>
      <xdr:rowOff>2144</xdr:rowOff>
    </xdr:to>
    <xdr:sp macro="" textlink="">
      <xdr:nvSpPr>
        <xdr:cNvPr id="133" name="円/楕円 132"/>
        <xdr:cNvSpPr/>
      </xdr:nvSpPr>
      <xdr:spPr bwMode="auto">
        <a:xfrm>
          <a:off x="4254500" y="651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12321</xdr:rowOff>
    </xdr:from>
    <xdr:ext cx="762000" cy="259045"/>
    <xdr:sp macro="" textlink="">
      <xdr:nvSpPr>
        <xdr:cNvPr id="134" name="テキスト ボックス 133"/>
        <xdr:cNvSpPr txBox="1"/>
      </xdr:nvSpPr>
      <xdr:spPr>
        <a:xfrm>
          <a:off x="3924300" y="627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215738</xdr:rowOff>
    </xdr:from>
    <xdr:to>
      <xdr:col>3</xdr:col>
      <xdr:colOff>257175</xdr:colOff>
      <xdr:row>34</xdr:row>
      <xdr:rowOff>317337</xdr:rowOff>
    </xdr:to>
    <xdr:sp macro="" textlink="">
      <xdr:nvSpPr>
        <xdr:cNvPr id="135" name="円/楕円 134"/>
        <xdr:cNvSpPr/>
      </xdr:nvSpPr>
      <xdr:spPr bwMode="auto">
        <a:xfrm>
          <a:off x="3556000" y="64831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327515</xdr:rowOff>
    </xdr:from>
    <xdr:ext cx="762000" cy="259045"/>
    <xdr:sp macro="" textlink="">
      <xdr:nvSpPr>
        <xdr:cNvPr id="136" name="テキスト ボックス 135"/>
        <xdr:cNvSpPr txBox="1"/>
      </xdr:nvSpPr>
      <xdr:spPr>
        <a:xfrm>
          <a:off x="3225800" y="625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240106</xdr:rowOff>
    </xdr:from>
    <xdr:to>
      <xdr:col>2</xdr:col>
      <xdr:colOff>692150</xdr:colOff>
      <xdr:row>34</xdr:row>
      <xdr:rowOff>341706</xdr:rowOff>
    </xdr:to>
    <xdr:sp macro="" textlink="">
      <xdr:nvSpPr>
        <xdr:cNvPr id="137" name="円/楕円 136"/>
        <xdr:cNvSpPr/>
      </xdr:nvSpPr>
      <xdr:spPr bwMode="auto">
        <a:xfrm>
          <a:off x="2857500" y="650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8983</xdr:rowOff>
    </xdr:from>
    <xdr:ext cx="762000" cy="259045"/>
    <xdr:sp macro="" textlink="">
      <xdr:nvSpPr>
        <xdr:cNvPr id="138" name="テキスト ボックス 137"/>
        <xdr:cNvSpPr txBox="1"/>
      </xdr:nvSpPr>
      <xdr:spPr>
        <a:xfrm>
          <a:off x="2527300" y="627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実質単年度収支については、平成２</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年度以降はプラスで推移している。平成２</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年度は、市税において</a:t>
          </a:r>
          <a:r>
            <a:rPr lang="ja-JP" altLang="en-US" sz="1200" b="0" i="0" baseline="0">
              <a:solidFill>
                <a:schemeClr val="dk1"/>
              </a:solidFill>
              <a:effectLst/>
              <a:latin typeface="+mn-lt"/>
              <a:ea typeface="+mn-ea"/>
              <a:cs typeface="+mn-cs"/>
            </a:rPr>
            <a:t>たばこ税の増があったものの事業所税の減等により微減となった。一方で、各種交付金の増や市債の増があり、実質単年度収支は１．７５ポイント改善することとなった。</a:t>
          </a:r>
          <a:endParaRPr lang="ja-JP" altLang="ja-JP" sz="1200">
            <a:effectLst/>
          </a:endParaRPr>
        </a:p>
        <a:p>
          <a:pPr rtl="0"/>
          <a:r>
            <a:rPr lang="ja-JP" altLang="ja-JP" sz="1200" b="0" i="0" baseline="0">
              <a:solidFill>
                <a:schemeClr val="dk1"/>
              </a:solidFill>
              <a:effectLst/>
              <a:latin typeface="+mn-lt"/>
              <a:ea typeface="+mn-ea"/>
              <a:cs typeface="+mn-cs"/>
            </a:rPr>
            <a:t>　実質収支額については、平成２</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年度から２２年度までは標準財政規模の約２％で推移</a:t>
          </a:r>
          <a:r>
            <a:rPr lang="ja-JP" altLang="en-US" sz="1200" b="0" i="0" baseline="0">
              <a:solidFill>
                <a:schemeClr val="dk1"/>
              </a:solidFill>
              <a:effectLst/>
              <a:latin typeface="+mn-lt"/>
              <a:ea typeface="+mn-ea"/>
              <a:cs typeface="+mn-cs"/>
            </a:rPr>
            <a:t>しており、</a:t>
          </a:r>
          <a:r>
            <a:rPr lang="ja-JP" altLang="ja-JP" sz="1200" b="0" i="0" baseline="0">
              <a:solidFill>
                <a:schemeClr val="dk1"/>
              </a:solidFill>
              <a:effectLst/>
              <a:latin typeface="+mn-lt"/>
              <a:ea typeface="+mn-ea"/>
              <a:cs typeface="+mn-cs"/>
            </a:rPr>
            <a:t>２３、２４年度と減少傾向に</a:t>
          </a:r>
          <a:r>
            <a:rPr lang="ja-JP" altLang="en-US" sz="1200" b="0" i="0" baseline="0">
              <a:solidFill>
                <a:schemeClr val="dk1"/>
              </a:solidFill>
              <a:effectLst/>
              <a:latin typeface="+mn-lt"/>
              <a:ea typeface="+mn-ea"/>
              <a:cs typeface="+mn-cs"/>
            </a:rPr>
            <a:t>転じたが、平成２５年度は、再び２％となった。なお、</a:t>
          </a:r>
          <a:r>
            <a:rPr lang="ja-JP" altLang="ja-JP" sz="1200" b="0" i="0" baseline="0">
              <a:solidFill>
                <a:schemeClr val="dk1"/>
              </a:solidFill>
              <a:effectLst/>
              <a:latin typeface="+mn-lt"/>
              <a:ea typeface="+mn-ea"/>
              <a:cs typeface="+mn-cs"/>
            </a:rPr>
            <a:t>財政調整基金残高は増加傾向にある。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連結実質収支は、約７４億円の黒字で、連結実質赤字比率は生じていない。</a:t>
          </a:r>
          <a:r>
            <a:rPr lang="ja-JP" altLang="ja-JP" sz="1400" b="0" i="0" baseline="0">
              <a:solidFill>
                <a:schemeClr val="dk1"/>
              </a:solidFill>
              <a:effectLst/>
              <a:latin typeface="+mn-lt"/>
              <a:ea typeface="+mn-ea"/>
              <a:cs typeface="+mn-cs"/>
            </a:rPr>
            <a:t>国民健康保険事業の累積赤字の解消や、下水道事業の２３年度</a:t>
          </a:r>
          <a:r>
            <a:rPr lang="ja-JP" altLang="en-US" sz="1400" b="0" i="0" baseline="0">
              <a:solidFill>
                <a:schemeClr val="dk1"/>
              </a:solidFill>
              <a:effectLst/>
              <a:latin typeface="+mn-lt"/>
              <a:ea typeface="+mn-ea"/>
              <a:cs typeface="+mn-cs"/>
            </a:rPr>
            <a:t>から</a:t>
          </a:r>
          <a:r>
            <a:rPr lang="ja-JP" altLang="ja-JP" sz="1400" b="0" i="0" baseline="0">
              <a:solidFill>
                <a:schemeClr val="dk1"/>
              </a:solidFill>
              <a:effectLst/>
              <a:latin typeface="+mn-lt"/>
              <a:ea typeface="+mn-ea"/>
              <a:cs typeface="+mn-cs"/>
            </a:rPr>
            <a:t>引き続いての単年度黒字維持など、行財政改革の推進や一般会計からの支援等により、特別会計が抱える累積赤字額は</a:t>
          </a:r>
          <a:r>
            <a:rPr lang="ja-JP" altLang="en-US" sz="1400" b="0" i="0" baseline="0">
              <a:solidFill>
                <a:schemeClr val="dk1"/>
              </a:solidFill>
              <a:effectLst/>
              <a:latin typeface="+mn-lt"/>
              <a:ea typeface="+mn-ea"/>
              <a:cs typeface="+mn-cs"/>
            </a:rPr>
            <a:t>２４</a:t>
          </a:r>
          <a:r>
            <a:rPr lang="ja-JP" altLang="ja-JP" sz="1400" b="0" i="0" baseline="0">
              <a:solidFill>
                <a:schemeClr val="dk1"/>
              </a:solidFill>
              <a:effectLst/>
              <a:latin typeface="+mn-lt"/>
              <a:ea typeface="+mn-ea"/>
              <a:cs typeface="+mn-cs"/>
            </a:rPr>
            <a:t>年度から</a:t>
          </a:r>
          <a:r>
            <a:rPr lang="ja-JP" altLang="en-US" sz="1400" b="0" i="0" baseline="0">
              <a:solidFill>
                <a:schemeClr val="dk1"/>
              </a:solidFill>
              <a:effectLst/>
              <a:latin typeface="+mn-lt"/>
              <a:ea typeface="+mn-ea"/>
              <a:cs typeface="+mn-cs"/>
            </a:rPr>
            <a:t>約５．６億円</a:t>
          </a:r>
          <a:r>
            <a:rPr lang="ja-JP" altLang="ja-JP" sz="1400" b="0" i="0" baseline="0">
              <a:solidFill>
                <a:schemeClr val="dk1"/>
              </a:solidFill>
              <a:effectLst/>
              <a:latin typeface="+mn-lt"/>
              <a:ea typeface="+mn-ea"/>
              <a:cs typeface="+mn-cs"/>
            </a:rPr>
            <a:t>減少している。しかし、平成</a:t>
          </a:r>
          <a:r>
            <a:rPr lang="ja-JP" altLang="en-US" sz="1400" b="0" i="0" baseline="0">
              <a:solidFill>
                <a:schemeClr val="dk1"/>
              </a:solidFill>
              <a:effectLst/>
              <a:latin typeface="+mn-lt"/>
              <a:ea typeface="+mn-ea"/>
              <a:cs typeface="+mn-cs"/>
            </a:rPr>
            <a:t>２５</a:t>
          </a:r>
          <a:r>
            <a:rPr lang="ja-JP" altLang="ja-JP" sz="1400" b="0" i="0" baseline="0">
              <a:solidFill>
                <a:schemeClr val="dk1"/>
              </a:solidFill>
              <a:effectLst/>
              <a:latin typeface="+mn-lt"/>
              <a:ea typeface="+mn-ea"/>
              <a:cs typeface="+mn-cs"/>
            </a:rPr>
            <a:t>年度末現在における特別会計全体の累積赤字額は依然として、約</a:t>
          </a:r>
          <a:r>
            <a:rPr lang="ja-JP" altLang="en-US" sz="1400" b="0" i="0" baseline="0">
              <a:solidFill>
                <a:schemeClr val="dk1"/>
              </a:solidFill>
              <a:effectLst/>
              <a:latin typeface="+mn-lt"/>
              <a:ea typeface="+mn-ea"/>
              <a:cs typeface="+mn-cs"/>
            </a:rPr>
            <a:t>１２５．６</a:t>
          </a:r>
          <a:r>
            <a:rPr lang="ja-JP" altLang="ja-JP" sz="1400" b="0" i="0" baseline="0">
              <a:solidFill>
                <a:schemeClr val="dk1"/>
              </a:solidFill>
              <a:effectLst/>
              <a:latin typeface="+mn-lt"/>
              <a:ea typeface="+mn-ea"/>
              <a:cs typeface="+mn-cs"/>
            </a:rPr>
            <a:t>億円</a:t>
          </a:r>
          <a:r>
            <a:rPr lang="ja-JP" altLang="en-US" sz="1400" b="0" i="0" baseline="0">
              <a:solidFill>
                <a:schemeClr val="dk1"/>
              </a:solidFill>
              <a:effectLst/>
              <a:latin typeface="+mn-lt"/>
              <a:ea typeface="+mn-ea"/>
              <a:cs typeface="+mn-cs"/>
            </a:rPr>
            <a:t>あり</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引き続き予断をゆるさない</a:t>
          </a:r>
          <a:r>
            <a:rPr lang="ja-JP" altLang="ja-JP" sz="1400" b="0" i="0" baseline="0">
              <a:solidFill>
                <a:schemeClr val="dk1"/>
              </a:solidFill>
              <a:effectLst/>
              <a:latin typeface="+mn-lt"/>
              <a:ea typeface="+mn-ea"/>
              <a:cs typeface="+mn-cs"/>
            </a:rPr>
            <a:t>厳しい状況が続くことが予想される。土地造成事業は、土地の販売促進に努めたものの、負債額が売却による収入見込額を大幅に上回るいわゆる債務超過の状態にあり、今後とも一般会計からの支援が不可欠な状況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元利償還金は、平成２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年度において</a:t>
          </a:r>
          <a:r>
            <a:rPr lang="ja-JP" altLang="en-US" sz="1400" b="0" i="0" baseline="0">
              <a:solidFill>
                <a:schemeClr val="dk1"/>
              </a:solidFill>
              <a:effectLst/>
              <a:latin typeface="+mn-lt"/>
              <a:ea typeface="+mn-ea"/>
              <a:cs typeface="+mn-cs"/>
            </a:rPr>
            <a:t>地域経済対策特定事業債の償還終了等により、</a:t>
          </a:r>
          <a:r>
            <a:rPr lang="ja-JP" altLang="ja-JP" sz="1400" b="0" i="0" baseline="0">
              <a:solidFill>
                <a:schemeClr val="dk1"/>
              </a:solidFill>
              <a:effectLst/>
              <a:latin typeface="+mn-lt"/>
              <a:ea typeface="+mn-ea"/>
              <a:cs typeface="+mn-cs"/>
            </a:rPr>
            <a:t>約</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億</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千万円減少して</a:t>
          </a:r>
          <a:r>
            <a:rPr lang="ja-JP" altLang="en-US" sz="1400" b="0" i="0" baseline="0">
              <a:solidFill>
                <a:schemeClr val="dk1"/>
              </a:solidFill>
              <a:effectLst/>
              <a:latin typeface="+mn-lt"/>
              <a:ea typeface="+mn-ea"/>
              <a:cs typeface="+mn-cs"/>
            </a:rPr>
            <a:t>いる。控除財源で、都市計画税が約２億３千万円減少したものの、国庫支出金等が約１．６億円増加した影響もあり、算入公債費等は約３千万円の増加となった。</a:t>
          </a:r>
          <a:endParaRPr lang="en-US" altLang="ja-JP" sz="14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一般会計等に係る地方債の現在高は、</a:t>
          </a:r>
          <a:r>
            <a:rPr lang="ja-JP" altLang="en-US" sz="1400" b="0" i="0" baseline="0">
              <a:solidFill>
                <a:schemeClr val="dk1"/>
              </a:solidFill>
              <a:effectLst/>
              <a:latin typeface="+mn-lt"/>
              <a:ea typeface="+mn-ea"/>
              <a:cs typeface="+mn-cs"/>
            </a:rPr>
            <a:t>第三セクター改革推進債等の発行や、</a:t>
          </a:r>
          <a:r>
            <a:rPr lang="ja-JP" altLang="ja-JP" sz="1400" b="0" i="0" baseline="0">
              <a:solidFill>
                <a:schemeClr val="dk1"/>
              </a:solidFill>
              <a:effectLst/>
              <a:latin typeface="+mn-lt"/>
              <a:ea typeface="+mn-ea"/>
              <a:cs typeface="+mn-cs"/>
            </a:rPr>
            <a:t>臨時財政対策債の残高が増加している影響で</a:t>
          </a:r>
          <a:r>
            <a:rPr lang="ja-JP" altLang="en-US" sz="1400" b="0" i="0" baseline="0">
              <a:solidFill>
                <a:schemeClr val="dk1"/>
              </a:solidFill>
              <a:effectLst/>
              <a:latin typeface="+mn-lt"/>
              <a:ea typeface="+mn-ea"/>
              <a:cs typeface="+mn-cs"/>
            </a:rPr>
            <a:t>約１１１億円増加している</a:t>
          </a:r>
          <a:r>
            <a:rPr lang="ja-JP" altLang="ja-JP" sz="1400" b="0" i="0" baseline="0">
              <a:solidFill>
                <a:schemeClr val="dk1"/>
              </a:solidFill>
              <a:effectLst/>
              <a:latin typeface="+mn-lt"/>
              <a:ea typeface="+mn-ea"/>
              <a:cs typeface="+mn-cs"/>
            </a:rPr>
            <a:t>が、臨時財政対策債は、基準財政需要額参入見込額にも全額理論算入されるため、充当可能財源等も同様に増加傾向にあり、臨時財政対策債の発行による将来負担比率（分子）への影響はほとんどない。</a:t>
          </a:r>
          <a:endParaRPr lang="ja-JP" altLang="ja-JP" sz="1400">
            <a:effectLst/>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下水道事業に係る地方債残高の減等による公営企業債等繰入見込額の減</a:t>
          </a:r>
          <a:r>
            <a:rPr lang="ja-JP" altLang="en-US" sz="1400" b="0" i="0" baseline="0">
              <a:solidFill>
                <a:schemeClr val="dk1"/>
              </a:solidFill>
              <a:effectLst/>
              <a:latin typeface="+mn-lt"/>
              <a:ea typeface="+mn-ea"/>
              <a:cs typeface="+mn-cs"/>
            </a:rPr>
            <a:t>や、財政調整基金への積立等による充当基金が約６億円増加したこと等により</a:t>
          </a:r>
          <a:r>
            <a:rPr lang="ja-JP" altLang="ja-JP" sz="1400" b="0" i="0" baseline="0">
              <a:solidFill>
                <a:schemeClr val="dk1"/>
              </a:solidFill>
              <a:effectLst/>
              <a:latin typeface="+mn-lt"/>
              <a:ea typeface="+mn-ea"/>
              <a:cs typeface="+mn-cs"/>
            </a:rPr>
            <a:t>、将来負担比率は改善傾向にある。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142982475</v>
      </c>
      <c r="BO4" s="379"/>
      <c r="BP4" s="379"/>
      <c r="BQ4" s="379"/>
      <c r="BR4" s="379"/>
      <c r="BS4" s="379"/>
      <c r="BT4" s="379"/>
      <c r="BU4" s="380"/>
      <c r="BV4" s="378">
        <v>129505043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v>
      </c>
      <c r="CU4" s="554"/>
      <c r="CV4" s="554"/>
      <c r="CW4" s="554"/>
      <c r="CX4" s="554"/>
      <c r="CY4" s="554"/>
      <c r="CZ4" s="554"/>
      <c r="DA4" s="555"/>
      <c r="DB4" s="553">
        <v>0.7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140632912</v>
      </c>
      <c r="BO5" s="384"/>
      <c r="BP5" s="384"/>
      <c r="BQ5" s="384"/>
      <c r="BR5" s="384"/>
      <c r="BS5" s="384"/>
      <c r="BT5" s="384"/>
      <c r="BU5" s="385"/>
      <c r="BV5" s="383">
        <v>128686547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94.7</v>
      </c>
      <c r="CU5" s="354"/>
      <c r="CV5" s="354"/>
      <c r="CW5" s="354"/>
      <c r="CX5" s="354"/>
      <c r="CY5" s="354"/>
      <c r="CZ5" s="354"/>
      <c r="DA5" s="355"/>
      <c r="DB5" s="353">
        <v>96.9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2349563</v>
      </c>
      <c r="BO6" s="384"/>
      <c r="BP6" s="384"/>
      <c r="BQ6" s="384"/>
      <c r="BR6" s="384"/>
      <c r="BS6" s="384"/>
      <c r="BT6" s="384"/>
      <c r="BU6" s="385"/>
      <c r="BV6" s="383">
        <v>818496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104.7</v>
      </c>
      <c r="CU6" s="528"/>
      <c r="CV6" s="528"/>
      <c r="CW6" s="528"/>
      <c r="CX6" s="528"/>
      <c r="CY6" s="528"/>
      <c r="CZ6" s="528"/>
      <c r="DA6" s="529"/>
      <c r="DB6" s="527">
        <v>106.4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807962</v>
      </c>
      <c r="BO7" s="384"/>
      <c r="BP7" s="384"/>
      <c r="BQ7" s="384"/>
      <c r="BR7" s="384"/>
      <c r="BS7" s="384"/>
      <c r="BT7" s="384"/>
      <c r="BU7" s="385"/>
      <c r="BV7" s="383">
        <v>305300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77645359</v>
      </c>
      <c r="CU7" s="384"/>
      <c r="CV7" s="384"/>
      <c r="CW7" s="384"/>
      <c r="CX7" s="384"/>
      <c r="CY7" s="384"/>
      <c r="CZ7" s="384"/>
      <c r="DA7" s="385"/>
      <c r="DB7" s="383">
        <v>77113956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1541601</v>
      </c>
      <c r="BO8" s="384"/>
      <c r="BP8" s="384"/>
      <c r="BQ8" s="384"/>
      <c r="BR8" s="384"/>
      <c r="BS8" s="384"/>
      <c r="BT8" s="384"/>
      <c r="BU8" s="385"/>
      <c r="BV8" s="383">
        <v>513196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0.79</v>
      </c>
      <c r="CU8" s="491"/>
      <c r="CV8" s="491"/>
      <c r="CW8" s="491"/>
      <c r="CX8" s="491"/>
      <c r="CY8" s="491"/>
      <c r="CZ8" s="491"/>
      <c r="DA8" s="492"/>
      <c r="DB8" s="490">
        <v>0.79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370364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1028405</v>
      </c>
      <c r="BO9" s="384"/>
      <c r="BP9" s="384"/>
      <c r="BQ9" s="384"/>
      <c r="BR9" s="384"/>
      <c r="BS9" s="384"/>
      <c r="BT9" s="384"/>
      <c r="BU9" s="385"/>
      <c r="BV9" s="383">
        <v>-643930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17.5</v>
      </c>
      <c r="CU9" s="354"/>
      <c r="CV9" s="354"/>
      <c r="CW9" s="354"/>
      <c r="CX9" s="354"/>
      <c r="CY9" s="354"/>
      <c r="CZ9" s="354"/>
      <c r="DA9" s="355"/>
      <c r="DB9" s="353">
        <v>18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375591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754501</v>
      </c>
      <c r="BO10" s="384"/>
      <c r="BP10" s="384"/>
      <c r="BQ10" s="384"/>
      <c r="BR10" s="384"/>
      <c r="BS10" s="384"/>
      <c r="BT10" s="384"/>
      <c r="BU10" s="385"/>
      <c r="BV10" s="383">
        <v>1066421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40</v>
      </c>
      <c r="BO11" s="384"/>
      <c r="BP11" s="384"/>
      <c r="BQ11" s="384"/>
      <c r="BR11" s="384"/>
      <c r="BS11" s="384"/>
      <c r="BT11" s="384"/>
      <c r="BU11" s="385"/>
      <c r="BV11" s="383">
        <v>462</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379064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375783</v>
      </c>
      <c r="S13" s="483"/>
      <c r="T13" s="483"/>
      <c r="U13" s="483"/>
      <c r="V13" s="484"/>
      <c r="W13" s="470" t="s">
        <v>123</v>
      </c>
      <c r="X13" s="396"/>
      <c r="Y13" s="396"/>
      <c r="Z13" s="396"/>
      <c r="AA13" s="396"/>
      <c r="AB13" s="397"/>
      <c r="AC13" s="359">
        <v>3201</v>
      </c>
      <c r="AD13" s="360"/>
      <c r="AE13" s="360"/>
      <c r="AF13" s="360"/>
      <c r="AG13" s="361"/>
      <c r="AH13" s="359">
        <v>4015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1782946</v>
      </c>
      <c r="BO13" s="384"/>
      <c r="BP13" s="384"/>
      <c r="BQ13" s="384"/>
      <c r="BR13" s="384"/>
      <c r="BS13" s="384"/>
      <c r="BT13" s="384"/>
      <c r="BU13" s="385"/>
      <c r="BV13" s="383">
        <v>422953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11.3</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379536</v>
      </c>
      <c r="S14" s="483"/>
      <c r="T14" s="483"/>
      <c r="U14" s="483"/>
      <c r="V14" s="484"/>
      <c r="W14" s="485"/>
      <c r="X14" s="399"/>
      <c r="Y14" s="399"/>
      <c r="Z14" s="399"/>
      <c r="AA14" s="399"/>
      <c r="AB14" s="400"/>
      <c r="AC14" s="475">
        <v>2.1</v>
      </c>
      <c r="AD14" s="476"/>
      <c r="AE14" s="476"/>
      <c r="AF14" s="476"/>
      <c r="AG14" s="477"/>
      <c r="AH14" s="475">
        <v>2.4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128.30000000000001</v>
      </c>
      <c r="CU14" s="454"/>
      <c r="CV14" s="454"/>
      <c r="CW14" s="454"/>
      <c r="CX14" s="454"/>
      <c r="CY14" s="454"/>
      <c r="CZ14" s="454"/>
      <c r="DA14" s="455"/>
      <c r="DB14" s="486">
        <v>137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376364</v>
      </c>
      <c r="S15" s="483"/>
      <c r="T15" s="483"/>
      <c r="U15" s="483"/>
      <c r="V15" s="484"/>
      <c r="W15" s="470" t="s">
        <v>130</v>
      </c>
      <c r="X15" s="396"/>
      <c r="Y15" s="396"/>
      <c r="Z15" s="396"/>
      <c r="AA15" s="396"/>
      <c r="AB15" s="397"/>
      <c r="AC15" s="359">
        <v>37197</v>
      </c>
      <c r="AD15" s="360"/>
      <c r="AE15" s="360"/>
      <c r="AF15" s="360"/>
      <c r="AG15" s="361"/>
      <c r="AH15" s="359">
        <v>41028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44575514</v>
      </c>
      <c r="BO15" s="379"/>
      <c r="BP15" s="379"/>
      <c r="BQ15" s="379"/>
      <c r="BR15" s="379"/>
      <c r="BS15" s="379"/>
      <c r="BT15" s="379"/>
      <c r="BU15" s="380"/>
      <c r="BV15" s="378">
        <v>44428485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24.2</v>
      </c>
      <c r="AD16" s="476"/>
      <c r="AE16" s="476"/>
      <c r="AF16" s="476"/>
      <c r="AG16" s="477"/>
      <c r="AH16" s="475">
        <v>24.3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56251878</v>
      </c>
      <c r="BO16" s="384"/>
      <c r="BP16" s="384"/>
      <c r="BQ16" s="384"/>
      <c r="BR16" s="384"/>
      <c r="BS16" s="384"/>
      <c r="BT16" s="384"/>
      <c r="BU16" s="385"/>
      <c r="BV16" s="383">
        <v>56465944</v>
      </c>
      <c r="BW16" s="384"/>
      <c r="BX16" s="384"/>
      <c r="BY16" s="384"/>
      <c r="BZ16" s="384"/>
      <c r="CA16" s="384"/>
      <c r="CB16" s="384"/>
      <c r="CC16" s="385"/>
      <c r="CD16" s="152"/>
      <c r="CE16" s="381" t="s">
        <v>136</v>
      </c>
      <c r="CF16" s="381"/>
      <c r="CG16" s="381"/>
      <c r="CH16" s="381"/>
      <c r="CI16" s="381"/>
      <c r="CJ16" s="381"/>
      <c r="CK16" s="381"/>
      <c r="CL16" s="381"/>
      <c r="CM16" s="381"/>
      <c r="CN16" s="381"/>
      <c r="CO16" s="381"/>
      <c r="CP16" s="381"/>
      <c r="CQ16" s="381"/>
      <c r="CR16" s="381"/>
      <c r="CS16" s="382"/>
      <c r="CT16" s="353">
        <v>9</v>
      </c>
      <c r="CU16" s="354"/>
      <c r="CV16" s="354"/>
      <c r="CW16" s="354"/>
      <c r="CX16" s="354"/>
      <c r="CY16" s="354"/>
      <c r="CZ16" s="354"/>
      <c r="DA16" s="355"/>
      <c r="DB16" s="353">
        <v>3.4</v>
      </c>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113037</v>
      </c>
      <c r="AD17" s="360"/>
      <c r="AE17" s="360"/>
      <c r="AF17" s="360"/>
      <c r="AG17" s="361"/>
      <c r="AH17" s="359">
        <v>117835</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58300122</v>
      </c>
      <c r="BO17" s="384"/>
      <c r="BP17" s="384"/>
      <c r="BQ17" s="384"/>
      <c r="BR17" s="384"/>
      <c r="BS17" s="384"/>
      <c r="BT17" s="384"/>
      <c r="BU17" s="385"/>
      <c r="BV17" s="383">
        <v>57991841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209.23</v>
      </c>
      <c r="M18" s="446"/>
      <c r="N18" s="446"/>
      <c r="O18" s="446"/>
      <c r="P18" s="446"/>
      <c r="Q18" s="446"/>
      <c r="R18" s="447"/>
      <c r="S18" s="447"/>
      <c r="T18" s="447"/>
      <c r="U18" s="447"/>
      <c r="V18" s="448"/>
      <c r="W18" s="462"/>
      <c r="X18" s="463"/>
      <c r="Y18" s="463"/>
      <c r="Z18" s="463"/>
      <c r="AA18" s="463"/>
      <c r="AB18" s="471"/>
      <c r="AC18" s="347">
        <v>73.7</v>
      </c>
      <c r="AD18" s="348"/>
      <c r="AE18" s="348"/>
      <c r="AF18" s="348"/>
      <c r="AG18" s="449"/>
      <c r="AH18" s="347">
        <v>69.900000000000006</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74987832</v>
      </c>
      <c r="BO18" s="384"/>
      <c r="BP18" s="384"/>
      <c r="BQ18" s="384"/>
      <c r="BR18" s="384"/>
      <c r="BS18" s="384"/>
      <c r="BT18" s="384"/>
      <c r="BU18" s="385"/>
      <c r="BV18" s="383">
        <v>76118613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1770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85784849</v>
      </c>
      <c r="BO19" s="384"/>
      <c r="BP19" s="384"/>
      <c r="BQ19" s="384"/>
      <c r="BR19" s="384"/>
      <c r="BS19" s="384"/>
      <c r="BT19" s="384"/>
      <c r="BU19" s="385"/>
      <c r="BV19" s="383">
        <v>85016182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152569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162675868</v>
      </c>
      <c r="BO23" s="384"/>
      <c r="BP23" s="384"/>
      <c r="BQ23" s="384"/>
      <c r="BR23" s="384"/>
      <c r="BS23" s="384"/>
      <c r="BT23" s="384"/>
      <c r="BU23" s="385"/>
      <c r="BV23" s="383">
        <v>151517582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10300</v>
      </c>
      <c r="R24" s="360"/>
      <c r="S24" s="360"/>
      <c r="T24" s="360"/>
      <c r="U24" s="360"/>
      <c r="V24" s="361"/>
      <c r="W24" s="425"/>
      <c r="X24" s="416"/>
      <c r="Y24" s="417"/>
      <c r="Z24" s="356" t="s">
        <v>155</v>
      </c>
      <c r="AA24" s="357"/>
      <c r="AB24" s="357"/>
      <c r="AC24" s="357"/>
      <c r="AD24" s="357"/>
      <c r="AE24" s="357"/>
      <c r="AF24" s="357"/>
      <c r="AG24" s="358"/>
      <c r="AH24" s="359">
        <v>2490</v>
      </c>
      <c r="AI24" s="360"/>
      <c r="AJ24" s="360"/>
      <c r="AK24" s="360"/>
      <c r="AL24" s="361"/>
      <c r="AM24" s="359">
        <v>8094990</v>
      </c>
      <c r="AN24" s="360"/>
      <c r="AO24" s="360"/>
      <c r="AP24" s="360"/>
      <c r="AQ24" s="360"/>
      <c r="AR24" s="361"/>
      <c r="AS24" s="359">
        <v>3251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112126734</v>
      </c>
      <c r="BO24" s="384"/>
      <c r="BP24" s="384"/>
      <c r="BQ24" s="384"/>
      <c r="BR24" s="384"/>
      <c r="BS24" s="384"/>
      <c r="BT24" s="384"/>
      <c r="BU24" s="385"/>
      <c r="BV24" s="383">
        <v>107992124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8200</v>
      </c>
      <c r="R25" s="360"/>
      <c r="S25" s="360"/>
      <c r="T25" s="360"/>
      <c r="U25" s="360"/>
      <c r="V25" s="361"/>
      <c r="W25" s="425"/>
      <c r="X25" s="416"/>
      <c r="Y25" s="417"/>
      <c r="Z25" s="356" t="s">
        <v>158</v>
      </c>
      <c r="AA25" s="357"/>
      <c r="AB25" s="357"/>
      <c r="AC25" s="357"/>
      <c r="AD25" s="357"/>
      <c r="AE25" s="357"/>
      <c r="AF25" s="357"/>
      <c r="AG25" s="358"/>
      <c r="AH25" s="359">
        <v>401</v>
      </c>
      <c r="AI25" s="360"/>
      <c r="AJ25" s="360"/>
      <c r="AK25" s="360"/>
      <c r="AL25" s="361"/>
      <c r="AM25" s="359">
        <v>1326508</v>
      </c>
      <c r="AN25" s="360"/>
      <c r="AO25" s="360"/>
      <c r="AP25" s="360"/>
      <c r="AQ25" s="360"/>
      <c r="AR25" s="361"/>
      <c r="AS25" s="359">
        <v>3308</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19310641</v>
      </c>
      <c r="BO25" s="379"/>
      <c r="BP25" s="379"/>
      <c r="BQ25" s="379"/>
      <c r="BR25" s="379"/>
      <c r="BS25" s="379"/>
      <c r="BT25" s="379"/>
      <c r="BU25" s="380"/>
      <c r="BV25" s="378">
        <v>14614482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6900</v>
      </c>
      <c r="R26" s="360"/>
      <c r="S26" s="360"/>
      <c r="T26" s="360"/>
      <c r="U26" s="360"/>
      <c r="V26" s="361"/>
      <c r="W26" s="425"/>
      <c r="X26" s="416"/>
      <c r="Y26" s="417"/>
      <c r="Z26" s="356" t="s">
        <v>161</v>
      </c>
      <c r="AA26" s="436"/>
      <c r="AB26" s="436"/>
      <c r="AC26" s="436"/>
      <c r="AD26" s="436"/>
      <c r="AE26" s="436"/>
      <c r="AF26" s="436"/>
      <c r="AG26" s="437"/>
      <c r="AH26" s="359">
        <v>289</v>
      </c>
      <c r="AI26" s="360"/>
      <c r="AJ26" s="360"/>
      <c r="AK26" s="360"/>
      <c r="AL26" s="361"/>
      <c r="AM26" s="359">
        <v>908616</v>
      </c>
      <c r="AN26" s="360"/>
      <c r="AO26" s="360"/>
      <c r="AP26" s="360"/>
      <c r="AQ26" s="360"/>
      <c r="AR26" s="361"/>
      <c r="AS26" s="359">
        <v>3144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7900</v>
      </c>
      <c r="R27" s="360"/>
      <c r="S27" s="360"/>
      <c r="T27" s="360"/>
      <c r="U27" s="360"/>
      <c r="V27" s="361"/>
      <c r="W27" s="425"/>
      <c r="X27" s="416"/>
      <c r="Y27" s="417"/>
      <c r="Z27" s="356" t="s">
        <v>164</v>
      </c>
      <c r="AA27" s="357"/>
      <c r="AB27" s="357"/>
      <c r="AC27" s="357"/>
      <c r="AD27" s="357"/>
      <c r="AE27" s="357"/>
      <c r="AF27" s="357"/>
      <c r="AG27" s="358"/>
      <c r="AH27" s="359">
        <v>130</v>
      </c>
      <c r="AI27" s="360"/>
      <c r="AJ27" s="360"/>
      <c r="AK27" s="360"/>
      <c r="AL27" s="361"/>
      <c r="AM27" s="359">
        <v>479770</v>
      </c>
      <c r="AN27" s="360"/>
      <c r="AO27" s="360"/>
      <c r="AP27" s="360"/>
      <c r="AQ27" s="360"/>
      <c r="AR27" s="361"/>
      <c r="AS27" s="359">
        <v>3691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7200</v>
      </c>
      <c r="R28" s="360"/>
      <c r="S28" s="360"/>
      <c r="T28" s="360"/>
      <c r="U28" s="360"/>
      <c r="V28" s="361"/>
      <c r="W28" s="425"/>
      <c r="X28" s="416"/>
      <c r="Y28" s="417"/>
      <c r="Z28" s="356" t="s">
        <v>167</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9634492</v>
      </c>
      <c r="BO28" s="379"/>
      <c r="BP28" s="379"/>
      <c r="BQ28" s="379"/>
      <c r="BR28" s="379"/>
      <c r="BS28" s="379"/>
      <c r="BT28" s="379"/>
      <c r="BU28" s="380"/>
      <c r="BV28" s="378">
        <v>8879991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36</v>
      </c>
      <c r="M29" s="360"/>
      <c r="N29" s="360"/>
      <c r="O29" s="360"/>
      <c r="P29" s="361"/>
      <c r="Q29" s="359">
        <v>6600</v>
      </c>
      <c r="R29" s="360"/>
      <c r="S29" s="360"/>
      <c r="T29" s="360"/>
      <c r="U29" s="360"/>
      <c r="V29" s="361"/>
      <c r="W29" s="425"/>
      <c r="X29" s="416"/>
      <c r="Y29" s="417"/>
      <c r="Z29" s="356" t="s">
        <v>171</v>
      </c>
      <c r="AA29" s="357"/>
      <c r="AB29" s="357"/>
      <c r="AC29" s="357"/>
      <c r="AD29" s="357"/>
      <c r="AE29" s="357"/>
      <c r="AF29" s="357"/>
      <c r="AG29" s="358"/>
      <c r="AH29" s="359">
        <v>2620</v>
      </c>
      <c r="AI29" s="360"/>
      <c r="AJ29" s="360"/>
      <c r="AK29" s="360"/>
      <c r="AL29" s="361"/>
      <c r="AM29" s="359">
        <v>8574760</v>
      </c>
      <c r="AN29" s="360"/>
      <c r="AO29" s="360"/>
      <c r="AP29" s="360"/>
      <c r="AQ29" s="360"/>
      <c r="AR29" s="361"/>
      <c r="AS29" s="359">
        <v>3273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1498995</v>
      </c>
      <c r="BO29" s="384"/>
      <c r="BP29" s="384"/>
      <c r="BQ29" s="384"/>
      <c r="BR29" s="384"/>
      <c r="BS29" s="384"/>
      <c r="BT29" s="384"/>
      <c r="BU29" s="385"/>
      <c r="BV29" s="383">
        <v>1498539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2219808</v>
      </c>
      <c r="BO30" s="387"/>
      <c r="BP30" s="387"/>
      <c r="BQ30" s="387"/>
      <c r="BR30" s="387"/>
      <c r="BS30" s="387"/>
      <c r="BT30" s="387"/>
      <c r="BU30" s="388"/>
      <c r="BV30" s="386">
        <v>2271267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9</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13</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15</v>
      </c>
      <c r="BF34" s="343"/>
      <c r="BG34" s="342" t="str">
        <f>IF('各会計、関係団体の財政状況及び健全化判断比率'!B34="","",'各会計、関係団体の財政状況及び健全化判断比率'!B34)</f>
        <v>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20</v>
      </c>
      <c r="BX34" s="343"/>
      <c r="BY34" s="342" t="str">
        <f>IF('各会計、関係団体の財政状況及び健全化判断比率'!B68="","",'各会計、関係団体の財政状況及び健全化判断比率'!B68)</f>
        <v>和歌山地方税回収機構（一般会計）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和歌山市中小企業勤労者福祉サービスセンター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10</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14</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16</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21</v>
      </c>
      <c r="BX35" s="343"/>
      <c r="BY35" s="342" t="str">
        <f>IF('各会計、関係団体の財政状況及び健全化判断比率'!B69="","",'各会計、関係団体の財政状況及び健全化判断比率'!B69)</f>
        <v>和歌山県後期高齢者医療広域連合（一般会計）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ぶらくり</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住宅改修資金貸付事業特別会計</v>
      </c>
      <c r="F36" s="342"/>
      <c r="G36" s="342"/>
      <c r="H36" s="342"/>
      <c r="I36" s="342"/>
      <c r="J36" s="342"/>
      <c r="K36" s="342"/>
      <c r="L36" s="342"/>
      <c r="M36" s="342"/>
      <c r="N36" s="342"/>
      <c r="O36" s="342"/>
      <c r="P36" s="342"/>
      <c r="Q36" s="342"/>
      <c r="R36" s="342"/>
      <c r="S36" s="342"/>
      <c r="T36" s="165"/>
      <c r="U36" s="343">
        <f t="shared" ref="U36:U43" si="4">IF(W36="","",U35+1)</f>
        <v>11</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17</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22</v>
      </c>
      <c r="BX36" s="343"/>
      <c r="BY36" s="342" t="str">
        <f>IF('各会計、関係団体の財政状況及び健全化判断比率'!B70="","",'各会計、関係団体の財政状況及び健全化判断比率'!B70)</f>
        <v>和歌山県後期高齢者医療広域連合（特別会計）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和歌山市清掃</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住宅新築資金貸付事業特別会計</v>
      </c>
      <c r="F37" s="342"/>
      <c r="G37" s="342"/>
      <c r="H37" s="342"/>
      <c r="I37" s="342"/>
      <c r="J37" s="342"/>
      <c r="K37" s="342"/>
      <c r="L37" s="342"/>
      <c r="M37" s="342"/>
      <c r="N37" s="342"/>
      <c r="O37" s="342"/>
      <c r="P37" s="342"/>
      <c r="Q37" s="342"/>
      <c r="R37" s="342"/>
      <c r="S37" s="342"/>
      <c r="T37" s="165"/>
      <c r="U37" s="343">
        <f t="shared" si="4"/>
        <v>12</v>
      </c>
      <c r="V37" s="343"/>
      <c r="W37" s="342" t="str">
        <f>IF('各会計、関係団体の財政状況及び健全化判断比率'!B31="","",'各会計、関係団体の財政状況及び健全化判断比率'!B31)</f>
        <v>駐車場管理事業特別会計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18</v>
      </c>
      <c r="BF37" s="343"/>
      <c r="BG37" s="342" t="str">
        <f>IF('各会計、関係団体の財政状況及び健全化判断比率'!B37="","",'各会計、関係団体の財政状況及び健全化判断比率'!B37)</f>
        <v>漁業集落排水事業特別会計</v>
      </c>
      <c r="BH37" s="342"/>
      <c r="BI37" s="342"/>
      <c r="BJ37" s="342"/>
      <c r="BK37" s="342"/>
      <c r="BL37" s="342"/>
      <c r="BM37" s="342"/>
      <c r="BN37" s="342"/>
      <c r="BO37" s="342"/>
      <c r="BP37" s="342"/>
      <c r="BQ37" s="342"/>
      <c r="BR37" s="342"/>
      <c r="BS37" s="342"/>
      <c r="BT37" s="342"/>
      <c r="BU37" s="342"/>
      <c r="BV37" s="165"/>
      <c r="BW37" s="343">
        <f t="shared" si="2"/>
        <v>23</v>
      </c>
      <c r="BX37" s="343"/>
      <c r="BY37" s="342" t="str">
        <f>IF('各会計、関係団体の財政状況及び健全化判断比率'!B71="","",'各会計、関係団体の財政状況及び健全化判断比率'!B71)</f>
        <v>和歌山県住宅新築資金等貸付金回収管理組合（一般会計）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和歌山市文化スポーツ振興財団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宅地取得資金貸付事業特別会計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19</v>
      </c>
      <c r="BF38" s="343"/>
      <c r="BG38" s="342" t="str">
        <f>IF('各会計、関係団体の財政状況及び健全化判断比率'!B38="","",'各会計、関係団体の財政状況及び健全化判断比率'!B38)</f>
        <v>土地造成事業特別会計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和歌山市土地開発公社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母子寡婦福祉資金貸付事業特別会計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和歌山市地域地場産産業振興センター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f t="shared" si="5"/>
        <v>7</v>
      </c>
      <c r="D40" s="343"/>
      <c r="E40" s="342" t="str">
        <f>IF('各会計、関係団体の財政状況及び健全化判断比率'!B13="","",'各会計、関係団体の財政状況及び健全化判断比率'!B13)</f>
        <v>直轄事業用地先行取得事業特別会計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f t="shared" si="5"/>
        <v>8</v>
      </c>
      <c r="D41" s="343"/>
      <c r="E41" s="342" t="str">
        <f>IF('各会計、関係団体の財政状況及び健全化判断比率'!B14="","",'各会計、関係団体の財政状況及び健全化判断比率'!B14)</f>
        <v>街路用地先行取得事業特別会計</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57978319</v>
      </c>
      <c r="S5" s="637"/>
      <c r="T5" s="637"/>
      <c r="U5" s="637"/>
      <c r="V5" s="637"/>
      <c r="W5" s="637"/>
      <c r="X5" s="637"/>
      <c r="Y5" s="684"/>
      <c r="Z5" s="697">
        <v>40.5</v>
      </c>
      <c r="AA5" s="697"/>
      <c r="AB5" s="697"/>
      <c r="AC5" s="697"/>
      <c r="AD5" s="698">
        <v>53817494</v>
      </c>
      <c r="AE5" s="698"/>
      <c r="AF5" s="698"/>
      <c r="AG5" s="698"/>
      <c r="AH5" s="698"/>
      <c r="AI5" s="698"/>
      <c r="AJ5" s="698"/>
      <c r="AK5" s="698"/>
      <c r="AL5" s="685">
        <v>75.2</v>
      </c>
      <c r="AM5" s="654"/>
      <c r="AN5" s="654"/>
      <c r="AO5" s="686"/>
      <c r="AP5" s="673" t="s">
        <v>209</v>
      </c>
      <c r="AQ5" s="674"/>
      <c r="AR5" s="674"/>
      <c r="AS5" s="674"/>
      <c r="AT5" s="674"/>
      <c r="AU5" s="674"/>
      <c r="AV5" s="674"/>
      <c r="AW5" s="674"/>
      <c r="AX5" s="674"/>
      <c r="AY5" s="674"/>
      <c r="AZ5" s="674"/>
      <c r="BA5" s="674"/>
      <c r="BB5" s="674"/>
      <c r="BC5" s="674"/>
      <c r="BD5" s="674"/>
      <c r="BE5" s="674"/>
      <c r="BF5" s="675"/>
      <c r="BG5" s="586">
        <v>51811347</v>
      </c>
      <c r="BH5" s="587"/>
      <c r="BI5" s="587"/>
      <c r="BJ5" s="587"/>
      <c r="BK5" s="587"/>
      <c r="BL5" s="587"/>
      <c r="BM5" s="587"/>
      <c r="BN5" s="588"/>
      <c r="BO5" s="639">
        <v>89.4</v>
      </c>
      <c r="BP5" s="639"/>
      <c r="BQ5" s="639"/>
      <c r="BR5" s="639"/>
      <c r="BS5" s="640">
        <v>516641</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826818</v>
      </c>
      <c r="S6" s="587"/>
      <c r="T6" s="587"/>
      <c r="U6" s="587"/>
      <c r="V6" s="587"/>
      <c r="W6" s="587"/>
      <c r="X6" s="587"/>
      <c r="Y6" s="588"/>
      <c r="Z6" s="639">
        <v>0.6</v>
      </c>
      <c r="AA6" s="639"/>
      <c r="AB6" s="639"/>
      <c r="AC6" s="639"/>
      <c r="AD6" s="640">
        <v>826818</v>
      </c>
      <c r="AE6" s="640"/>
      <c r="AF6" s="640"/>
      <c r="AG6" s="640"/>
      <c r="AH6" s="640"/>
      <c r="AI6" s="640"/>
      <c r="AJ6" s="640"/>
      <c r="AK6" s="640"/>
      <c r="AL6" s="609">
        <v>1.2</v>
      </c>
      <c r="AM6" s="641"/>
      <c r="AN6" s="641"/>
      <c r="AO6" s="642"/>
      <c r="AP6" s="583" t="s">
        <v>214</v>
      </c>
      <c r="AQ6" s="584"/>
      <c r="AR6" s="584"/>
      <c r="AS6" s="584"/>
      <c r="AT6" s="584"/>
      <c r="AU6" s="584"/>
      <c r="AV6" s="584"/>
      <c r="AW6" s="584"/>
      <c r="AX6" s="584"/>
      <c r="AY6" s="584"/>
      <c r="AZ6" s="584"/>
      <c r="BA6" s="584"/>
      <c r="BB6" s="584"/>
      <c r="BC6" s="584"/>
      <c r="BD6" s="584"/>
      <c r="BE6" s="584"/>
      <c r="BF6" s="585"/>
      <c r="BG6" s="586">
        <v>51811347</v>
      </c>
      <c r="BH6" s="587"/>
      <c r="BI6" s="587"/>
      <c r="BJ6" s="587"/>
      <c r="BK6" s="587"/>
      <c r="BL6" s="587"/>
      <c r="BM6" s="587"/>
      <c r="BN6" s="588"/>
      <c r="BO6" s="639">
        <v>89.4</v>
      </c>
      <c r="BP6" s="639"/>
      <c r="BQ6" s="639"/>
      <c r="BR6" s="639"/>
      <c r="BS6" s="640">
        <v>516641</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862150</v>
      </c>
      <c r="CS6" s="587"/>
      <c r="CT6" s="587"/>
      <c r="CU6" s="587"/>
      <c r="CV6" s="587"/>
      <c r="CW6" s="587"/>
      <c r="CX6" s="587"/>
      <c r="CY6" s="588"/>
      <c r="CZ6" s="639">
        <v>0.6</v>
      </c>
      <c r="DA6" s="639"/>
      <c r="DB6" s="639"/>
      <c r="DC6" s="639"/>
      <c r="DD6" s="592" t="s">
        <v>216</v>
      </c>
      <c r="DE6" s="587"/>
      <c r="DF6" s="587"/>
      <c r="DG6" s="587"/>
      <c r="DH6" s="587"/>
      <c r="DI6" s="587"/>
      <c r="DJ6" s="587"/>
      <c r="DK6" s="587"/>
      <c r="DL6" s="587"/>
      <c r="DM6" s="587"/>
      <c r="DN6" s="587"/>
      <c r="DO6" s="587"/>
      <c r="DP6" s="588"/>
      <c r="DQ6" s="592">
        <v>862019</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221954</v>
      </c>
      <c r="S7" s="587"/>
      <c r="T7" s="587"/>
      <c r="U7" s="587"/>
      <c r="V7" s="587"/>
      <c r="W7" s="587"/>
      <c r="X7" s="587"/>
      <c r="Y7" s="588"/>
      <c r="Z7" s="639">
        <v>0.2</v>
      </c>
      <c r="AA7" s="639"/>
      <c r="AB7" s="639"/>
      <c r="AC7" s="639"/>
      <c r="AD7" s="640">
        <v>221954</v>
      </c>
      <c r="AE7" s="640"/>
      <c r="AF7" s="640"/>
      <c r="AG7" s="640"/>
      <c r="AH7" s="640"/>
      <c r="AI7" s="640"/>
      <c r="AJ7" s="640"/>
      <c r="AK7" s="640"/>
      <c r="AL7" s="609">
        <v>0.3</v>
      </c>
      <c r="AM7" s="641"/>
      <c r="AN7" s="641"/>
      <c r="AO7" s="642"/>
      <c r="AP7" s="583" t="s">
        <v>218</v>
      </c>
      <c r="AQ7" s="584"/>
      <c r="AR7" s="584"/>
      <c r="AS7" s="584"/>
      <c r="AT7" s="584"/>
      <c r="AU7" s="584"/>
      <c r="AV7" s="584"/>
      <c r="AW7" s="584"/>
      <c r="AX7" s="584"/>
      <c r="AY7" s="584"/>
      <c r="AZ7" s="584"/>
      <c r="BA7" s="584"/>
      <c r="BB7" s="584"/>
      <c r="BC7" s="584"/>
      <c r="BD7" s="584"/>
      <c r="BE7" s="584"/>
      <c r="BF7" s="585"/>
      <c r="BG7" s="586">
        <v>23199847</v>
      </c>
      <c r="BH7" s="587"/>
      <c r="BI7" s="587"/>
      <c r="BJ7" s="587"/>
      <c r="BK7" s="587"/>
      <c r="BL7" s="587"/>
      <c r="BM7" s="587"/>
      <c r="BN7" s="588"/>
      <c r="BO7" s="639">
        <v>40</v>
      </c>
      <c r="BP7" s="639"/>
      <c r="BQ7" s="639"/>
      <c r="BR7" s="639"/>
      <c r="BS7" s="640">
        <v>516641</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15708562</v>
      </c>
      <c r="CS7" s="587"/>
      <c r="CT7" s="587"/>
      <c r="CU7" s="587"/>
      <c r="CV7" s="587"/>
      <c r="CW7" s="587"/>
      <c r="CX7" s="587"/>
      <c r="CY7" s="588"/>
      <c r="CZ7" s="639">
        <v>11.2</v>
      </c>
      <c r="DA7" s="639"/>
      <c r="DB7" s="639"/>
      <c r="DC7" s="639"/>
      <c r="DD7" s="592">
        <v>64506</v>
      </c>
      <c r="DE7" s="587"/>
      <c r="DF7" s="587"/>
      <c r="DG7" s="587"/>
      <c r="DH7" s="587"/>
      <c r="DI7" s="587"/>
      <c r="DJ7" s="587"/>
      <c r="DK7" s="587"/>
      <c r="DL7" s="587"/>
      <c r="DM7" s="587"/>
      <c r="DN7" s="587"/>
      <c r="DO7" s="587"/>
      <c r="DP7" s="588"/>
      <c r="DQ7" s="592">
        <v>8288130</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326644</v>
      </c>
      <c r="S8" s="587"/>
      <c r="T8" s="587"/>
      <c r="U8" s="587"/>
      <c r="V8" s="587"/>
      <c r="W8" s="587"/>
      <c r="X8" s="587"/>
      <c r="Y8" s="588"/>
      <c r="Z8" s="639">
        <v>0.2</v>
      </c>
      <c r="AA8" s="639"/>
      <c r="AB8" s="639"/>
      <c r="AC8" s="639"/>
      <c r="AD8" s="640">
        <v>326644</v>
      </c>
      <c r="AE8" s="640"/>
      <c r="AF8" s="640"/>
      <c r="AG8" s="640"/>
      <c r="AH8" s="640"/>
      <c r="AI8" s="640"/>
      <c r="AJ8" s="640"/>
      <c r="AK8" s="640"/>
      <c r="AL8" s="609">
        <v>0.5</v>
      </c>
      <c r="AM8" s="641"/>
      <c r="AN8" s="641"/>
      <c r="AO8" s="642"/>
      <c r="AP8" s="583" t="s">
        <v>221</v>
      </c>
      <c r="AQ8" s="584"/>
      <c r="AR8" s="584"/>
      <c r="AS8" s="584"/>
      <c r="AT8" s="584"/>
      <c r="AU8" s="584"/>
      <c r="AV8" s="584"/>
      <c r="AW8" s="584"/>
      <c r="AX8" s="584"/>
      <c r="AY8" s="584"/>
      <c r="AZ8" s="584"/>
      <c r="BA8" s="584"/>
      <c r="BB8" s="584"/>
      <c r="BC8" s="584"/>
      <c r="BD8" s="584"/>
      <c r="BE8" s="584"/>
      <c r="BF8" s="585"/>
      <c r="BG8" s="586">
        <v>484307</v>
      </c>
      <c r="BH8" s="587"/>
      <c r="BI8" s="587"/>
      <c r="BJ8" s="587"/>
      <c r="BK8" s="587"/>
      <c r="BL8" s="587"/>
      <c r="BM8" s="587"/>
      <c r="BN8" s="588"/>
      <c r="BO8" s="639">
        <v>0.8</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58037883</v>
      </c>
      <c r="CS8" s="587"/>
      <c r="CT8" s="587"/>
      <c r="CU8" s="587"/>
      <c r="CV8" s="587"/>
      <c r="CW8" s="587"/>
      <c r="CX8" s="587"/>
      <c r="CY8" s="588"/>
      <c r="CZ8" s="639">
        <v>41.3</v>
      </c>
      <c r="DA8" s="639"/>
      <c r="DB8" s="639"/>
      <c r="DC8" s="639"/>
      <c r="DD8" s="592">
        <v>523594</v>
      </c>
      <c r="DE8" s="587"/>
      <c r="DF8" s="587"/>
      <c r="DG8" s="587"/>
      <c r="DH8" s="587"/>
      <c r="DI8" s="587"/>
      <c r="DJ8" s="587"/>
      <c r="DK8" s="587"/>
      <c r="DL8" s="587"/>
      <c r="DM8" s="587"/>
      <c r="DN8" s="587"/>
      <c r="DO8" s="587"/>
      <c r="DP8" s="588"/>
      <c r="DQ8" s="592">
        <v>26407754</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424458</v>
      </c>
      <c r="S9" s="587"/>
      <c r="T9" s="587"/>
      <c r="U9" s="587"/>
      <c r="V9" s="587"/>
      <c r="W9" s="587"/>
      <c r="X9" s="587"/>
      <c r="Y9" s="588"/>
      <c r="Z9" s="639">
        <v>0.3</v>
      </c>
      <c r="AA9" s="639"/>
      <c r="AB9" s="639"/>
      <c r="AC9" s="639"/>
      <c r="AD9" s="640">
        <v>424458</v>
      </c>
      <c r="AE9" s="640"/>
      <c r="AF9" s="640"/>
      <c r="AG9" s="640"/>
      <c r="AH9" s="640"/>
      <c r="AI9" s="640"/>
      <c r="AJ9" s="640"/>
      <c r="AK9" s="640"/>
      <c r="AL9" s="609">
        <v>0.6</v>
      </c>
      <c r="AM9" s="641"/>
      <c r="AN9" s="641"/>
      <c r="AO9" s="642"/>
      <c r="AP9" s="583" t="s">
        <v>224</v>
      </c>
      <c r="AQ9" s="584"/>
      <c r="AR9" s="584"/>
      <c r="AS9" s="584"/>
      <c r="AT9" s="584"/>
      <c r="AU9" s="584"/>
      <c r="AV9" s="584"/>
      <c r="AW9" s="584"/>
      <c r="AX9" s="584"/>
      <c r="AY9" s="584"/>
      <c r="AZ9" s="584"/>
      <c r="BA9" s="584"/>
      <c r="BB9" s="584"/>
      <c r="BC9" s="584"/>
      <c r="BD9" s="584"/>
      <c r="BE9" s="584"/>
      <c r="BF9" s="585"/>
      <c r="BG9" s="586">
        <v>17612004</v>
      </c>
      <c r="BH9" s="587"/>
      <c r="BI9" s="587"/>
      <c r="BJ9" s="587"/>
      <c r="BK9" s="587"/>
      <c r="BL9" s="587"/>
      <c r="BM9" s="587"/>
      <c r="BN9" s="588"/>
      <c r="BO9" s="639">
        <v>30.4</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10530846</v>
      </c>
      <c r="CS9" s="587"/>
      <c r="CT9" s="587"/>
      <c r="CU9" s="587"/>
      <c r="CV9" s="587"/>
      <c r="CW9" s="587"/>
      <c r="CX9" s="587"/>
      <c r="CY9" s="588"/>
      <c r="CZ9" s="639">
        <v>7.5</v>
      </c>
      <c r="DA9" s="639"/>
      <c r="DB9" s="639"/>
      <c r="DC9" s="639"/>
      <c r="DD9" s="592">
        <v>2289874</v>
      </c>
      <c r="DE9" s="587"/>
      <c r="DF9" s="587"/>
      <c r="DG9" s="587"/>
      <c r="DH9" s="587"/>
      <c r="DI9" s="587"/>
      <c r="DJ9" s="587"/>
      <c r="DK9" s="587"/>
      <c r="DL9" s="587"/>
      <c r="DM9" s="587"/>
      <c r="DN9" s="587"/>
      <c r="DO9" s="587"/>
      <c r="DP9" s="588"/>
      <c r="DQ9" s="592">
        <v>7224379</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3368687</v>
      </c>
      <c r="S10" s="587"/>
      <c r="T10" s="587"/>
      <c r="U10" s="587"/>
      <c r="V10" s="587"/>
      <c r="W10" s="587"/>
      <c r="X10" s="587"/>
      <c r="Y10" s="588"/>
      <c r="Z10" s="639">
        <v>2.4</v>
      </c>
      <c r="AA10" s="639"/>
      <c r="AB10" s="639"/>
      <c r="AC10" s="639"/>
      <c r="AD10" s="640">
        <v>3368687</v>
      </c>
      <c r="AE10" s="640"/>
      <c r="AF10" s="640"/>
      <c r="AG10" s="640"/>
      <c r="AH10" s="640"/>
      <c r="AI10" s="640"/>
      <c r="AJ10" s="640"/>
      <c r="AK10" s="640"/>
      <c r="AL10" s="609">
        <v>4.7</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1038268</v>
      </c>
      <c r="BH10" s="587"/>
      <c r="BI10" s="587"/>
      <c r="BJ10" s="587"/>
      <c r="BK10" s="587"/>
      <c r="BL10" s="587"/>
      <c r="BM10" s="587"/>
      <c r="BN10" s="588"/>
      <c r="BO10" s="639">
        <v>1.8</v>
      </c>
      <c r="BP10" s="639"/>
      <c r="BQ10" s="639"/>
      <c r="BR10" s="639"/>
      <c r="BS10" s="592">
        <v>516641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462445</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168183</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22231</v>
      </c>
      <c r="S11" s="587"/>
      <c r="T11" s="587"/>
      <c r="U11" s="587"/>
      <c r="V11" s="587"/>
      <c r="W11" s="587"/>
      <c r="X11" s="587"/>
      <c r="Y11" s="588"/>
      <c r="Z11" s="639">
        <v>0</v>
      </c>
      <c r="AA11" s="639"/>
      <c r="AB11" s="639"/>
      <c r="AC11" s="639"/>
      <c r="AD11" s="640">
        <v>22231</v>
      </c>
      <c r="AE11" s="640"/>
      <c r="AF11" s="640"/>
      <c r="AG11" s="640"/>
      <c r="AH11" s="640"/>
      <c r="AI11" s="640"/>
      <c r="AJ11" s="640"/>
      <c r="AK11" s="640"/>
      <c r="AL11" s="609">
        <v>0</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4065268</v>
      </c>
      <c r="BH11" s="587"/>
      <c r="BI11" s="587"/>
      <c r="BJ11" s="587"/>
      <c r="BK11" s="587"/>
      <c r="BL11" s="587"/>
      <c r="BM11" s="587"/>
      <c r="BN11" s="588"/>
      <c r="BO11" s="639">
        <v>7</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947223</v>
      </c>
      <c r="CS11" s="587"/>
      <c r="CT11" s="587"/>
      <c r="CU11" s="587"/>
      <c r="CV11" s="587"/>
      <c r="CW11" s="587"/>
      <c r="CX11" s="587"/>
      <c r="CY11" s="588"/>
      <c r="CZ11" s="639">
        <v>0.7</v>
      </c>
      <c r="DA11" s="639"/>
      <c r="DB11" s="639"/>
      <c r="DC11" s="639"/>
      <c r="DD11" s="592">
        <v>184257</v>
      </c>
      <c r="DE11" s="587"/>
      <c r="DF11" s="587"/>
      <c r="DG11" s="587"/>
      <c r="DH11" s="587"/>
      <c r="DI11" s="587"/>
      <c r="DJ11" s="587"/>
      <c r="DK11" s="587"/>
      <c r="DL11" s="587"/>
      <c r="DM11" s="587"/>
      <c r="DN11" s="587"/>
      <c r="DO11" s="587"/>
      <c r="DP11" s="588"/>
      <c r="DQ11" s="592">
        <v>686856</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24840832</v>
      </c>
      <c r="BH12" s="587"/>
      <c r="BI12" s="587"/>
      <c r="BJ12" s="587"/>
      <c r="BK12" s="587"/>
      <c r="BL12" s="587"/>
      <c r="BM12" s="587"/>
      <c r="BN12" s="588"/>
      <c r="BO12" s="639">
        <v>42.8</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2543519</v>
      </c>
      <c r="CS12" s="587"/>
      <c r="CT12" s="587"/>
      <c r="CU12" s="587"/>
      <c r="CV12" s="587"/>
      <c r="CW12" s="587"/>
      <c r="CX12" s="587"/>
      <c r="CY12" s="588"/>
      <c r="CZ12" s="639">
        <v>1.8</v>
      </c>
      <c r="DA12" s="639"/>
      <c r="DB12" s="639"/>
      <c r="DC12" s="639"/>
      <c r="DD12" s="592">
        <v>55221</v>
      </c>
      <c r="DE12" s="587"/>
      <c r="DF12" s="587"/>
      <c r="DG12" s="587"/>
      <c r="DH12" s="587"/>
      <c r="DI12" s="587"/>
      <c r="DJ12" s="587"/>
      <c r="DK12" s="587"/>
      <c r="DL12" s="587"/>
      <c r="DM12" s="587"/>
      <c r="DN12" s="587"/>
      <c r="DO12" s="587"/>
      <c r="DP12" s="588"/>
      <c r="DQ12" s="592">
        <v>1321658</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176961</v>
      </c>
      <c r="S13" s="587"/>
      <c r="T13" s="587"/>
      <c r="U13" s="587"/>
      <c r="V13" s="587"/>
      <c r="W13" s="587"/>
      <c r="X13" s="587"/>
      <c r="Y13" s="588"/>
      <c r="Z13" s="639">
        <v>0.1</v>
      </c>
      <c r="AA13" s="639"/>
      <c r="AB13" s="639"/>
      <c r="AC13" s="639"/>
      <c r="AD13" s="640">
        <v>176961</v>
      </c>
      <c r="AE13" s="640"/>
      <c r="AF13" s="640"/>
      <c r="AG13" s="640"/>
      <c r="AH13" s="640"/>
      <c r="AI13" s="640"/>
      <c r="AJ13" s="640"/>
      <c r="AK13" s="640"/>
      <c r="AL13" s="609">
        <v>0.2</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24623089</v>
      </c>
      <c r="BH13" s="587"/>
      <c r="BI13" s="587"/>
      <c r="BJ13" s="587"/>
      <c r="BK13" s="587"/>
      <c r="BL13" s="587"/>
      <c r="BM13" s="587"/>
      <c r="BN13" s="588"/>
      <c r="BO13" s="639">
        <v>42.5</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20344368</v>
      </c>
      <c r="CS13" s="587"/>
      <c r="CT13" s="587"/>
      <c r="CU13" s="587"/>
      <c r="CV13" s="587"/>
      <c r="CW13" s="587"/>
      <c r="CX13" s="587"/>
      <c r="CY13" s="588"/>
      <c r="CZ13" s="639">
        <v>14.5</v>
      </c>
      <c r="DA13" s="639"/>
      <c r="DB13" s="639"/>
      <c r="DC13" s="639"/>
      <c r="DD13" s="592">
        <v>8246711</v>
      </c>
      <c r="DE13" s="587"/>
      <c r="DF13" s="587"/>
      <c r="DG13" s="587"/>
      <c r="DH13" s="587"/>
      <c r="DI13" s="587"/>
      <c r="DJ13" s="587"/>
      <c r="DK13" s="587"/>
      <c r="DL13" s="587"/>
      <c r="DM13" s="587"/>
      <c r="DN13" s="587"/>
      <c r="DO13" s="587"/>
      <c r="DP13" s="588"/>
      <c r="DQ13" s="592">
        <v>11548032</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726370</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5251688</v>
      </c>
      <c r="CS14" s="587"/>
      <c r="CT14" s="587"/>
      <c r="CU14" s="587"/>
      <c r="CV14" s="587"/>
      <c r="CW14" s="587"/>
      <c r="CX14" s="587"/>
      <c r="CY14" s="588"/>
      <c r="CZ14" s="639">
        <v>3.7</v>
      </c>
      <c r="DA14" s="639"/>
      <c r="DB14" s="639"/>
      <c r="DC14" s="639"/>
      <c r="DD14" s="592">
        <v>1400574</v>
      </c>
      <c r="DE14" s="587"/>
      <c r="DF14" s="587"/>
      <c r="DG14" s="587"/>
      <c r="DH14" s="587"/>
      <c r="DI14" s="587"/>
      <c r="DJ14" s="587"/>
      <c r="DK14" s="587"/>
      <c r="DL14" s="587"/>
      <c r="DM14" s="587"/>
      <c r="DN14" s="587"/>
      <c r="DO14" s="587"/>
      <c r="DP14" s="588"/>
      <c r="DQ14" s="592">
        <v>3867162</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241023</v>
      </c>
      <c r="S15" s="587"/>
      <c r="T15" s="587"/>
      <c r="U15" s="587"/>
      <c r="V15" s="587"/>
      <c r="W15" s="587"/>
      <c r="X15" s="587"/>
      <c r="Y15" s="588"/>
      <c r="Z15" s="639">
        <v>0.2</v>
      </c>
      <c r="AA15" s="639"/>
      <c r="AB15" s="639"/>
      <c r="AC15" s="639"/>
      <c r="AD15" s="640">
        <v>241023</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3044298</v>
      </c>
      <c r="BH15" s="587"/>
      <c r="BI15" s="587"/>
      <c r="BJ15" s="587"/>
      <c r="BK15" s="587"/>
      <c r="BL15" s="587"/>
      <c r="BM15" s="587"/>
      <c r="BN15" s="588"/>
      <c r="BO15" s="639">
        <v>5.3</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10270633</v>
      </c>
      <c r="CS15" s="587"/>
      <c r="CT15" s="587"/>
      <c r="CU15" s="587"/>
      <c r="CV15" s="587"/>
      <c r="CW15" s="587"/>
      <c r="CX15" s="587"/>
      <c r="CY15" s="588"/>
      <c r="CZ15" s="639">
        <v>7.3</v>
      </c>
      <c r="DA15" s="639"/>
      <c r="DB15" s="639"/>
      <c r="DC15" s="639"/>
      <c r="DD15" s="592">
        <v>2230445</v>
      </c>
      <c r="DE15" s="587"/>
      <c r="DF15" s="587"/>
      <c r="DG15" s="587"/>
      <c r="DH15" s="587"/>
      <c r="DI15" s="587"/>
      <c r="DJ15" s="587"/>
      <c r="DK15" s="587"/>
      <c r="DL15" s="587"/>
      <c r="DM15" s="587"/>
      <c r="DN15" s="587"/>
      <c r="DO15" s="587"/>
      <c r="DP15" s="588"/>
      <c r="DQ15" s="592">
        <v>8008701</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12340120</v>
      </c>
      <c r="S16" s="587"/>
      <c r="T16" s="587"/>
      <c r="U16" s="587"/>
      <c r="V16" s="587"/>
      <c r="W16" s="587"/>
      <c r="X16" s="587"/>
      <c r="Y16" s="588"/>
      <c r="Z16" s="639">
        <v>8.6</v>
      </c>
      <c r="AA16" s="639"/>
      <c r="AB16" s="639"/>
      <c r="AC16" s="639"/>
      <c r="AD16" s="640">
        <v>11740519</v>
      </c>
      <c r="AE16" s="640"/>
      <c r="AF16" s="640"/>
      <c r="AG16" s="640"/>
      <c r="AH16" s="640"/>
      <c r="AI16" s="640"/>
      <c r="AJ16" s="640"/>
      <c r="AK16" s="640"/>
      <c r="AL16" s="609">
        <v>16.399999999999999</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410302</v>
      </c>
      <c r="CS16" s="587"/>
      <c r="CT16" s="587"/>
      <c r="CU16" s="587"/>
      <c r="CV16" s="587"/>
      <c r="CW16" s="587"/>
      <c r="CX16" s="587"/>
      <c r="CY16" s="588"/>
      <c r="CZ16" s="639">
        <v>0.3</v>
      </c>
      <c r="DA16" s="639"/>
      <c r="DB16" s="639"/>
      <c r="DC16" s="639"/>
      <c r="DD16" s="592" t="s">
        <v>112</v>
      </c>
      <c r="DE16" s="587"/>
      <c r="DF16" s="587"/>
      <c r="DG16" s="587"/>
      <c r="DH16" s="587"/>
      <c r="DI16" s="587"/>
      <c r="DJ16" s="587"/>
      <c r="DK16" s="587"/>
      <c r="DL16" s="587"/>
      <c r="DM16" s="587"/>
      <c r="DN16" s="587"/>
      <c r="DO16" s="587"/>
      <c r="DP16" s="588"/>
      <c r="DQ16" s="592">
        <v>67578</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11740519</v>
      </c>
      <c r="S17" s="587"/>
      <c r="T17" s="587"/>
      <c r="U17" s="587"/>
      <c r="V17" s="587"/>
      <c r="W17" s="587"/>
      <c r="X17" s="587"/>
      <c r="Y17" s="588"/>
      <c r="Z17" s="639">
        <v>8.1999999999999993</v>
      </c>
      <c r="AA17" s="639"/>
      <c r="AB17" s="639"/>
      <c r="AC17" s="639"/>
      <c r="AD17" s="640">
        <v>11740519</v>
      </c>
      <c r="AE17" s="640"/>
      <c r="AF17" s="640"/>
      <c r="AG17" s="640"/>
      <c r="AH17" s="640"/>
      <c r="AI17" s="640"/>
      <c r="AJ17" s="640"/>
      <c r="AK17" s="640"/>
      <c r="AL17" s="609">
        <v>16.399999999999999</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15263293</v>
      </c>
      <c r="CS17" s="587"/>
      <c r="CT17" s="587"/>
      <c r="CU17" s="587"/>
      <c r="CV17" s="587"/>
      <c r="CW17" s="587"/>
      <c r="CX17" s="587"/>
      <c r="CY17" s="588"/>
      <c r="CZ17" s="639">
        <v>10.9</v>
      </c>
      <c r="DA17" s="639"/>
      <c r="DB17" s="639"/>
      <c r="DC17" s="639"/>
      <c r="DD17" s="592" t="s">
        <v>112</v>
      </c>
      <c r="DE17" s="587"/>
      <c r="DF17" s="587"/>
      <c r="DG17" s="587"/>
      <c r="DH17" s="587"/>
      <c r="DI17" s="587"/>
      <c r="DJ17" s="587"/>
      <c r="DK17" s="587"/>
      <c r="DL17" s="587"/>
      <c r="DM17" s="587"/>
      <c r="DN17" s="587"/>
      <c r="DO17" s="587"/>
      <c r="DP17" s="588"/>
      <c r="DQ17" s="592">
        <v>14984834</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599601</v>
      </c>
      <c r="S18" s="587"/>
      <c r="T18" s="587"/>
      <c r="U18" s="587"/>
      <c r="V18" s="587"/>
      <c r="W18" s="587"/>
      <c r="X18" s="587"/>
      <c r="Y18" s="588"/>
      <c r="Z18" s="639">
        <v>0.4</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6166972</v>
      </c>
      <c r="BH19" s="587"/>
      <c r="BI19" s="587"/>
      <c r="BJ19" s="587"/>
      <c r="BK19" s="587"/>
      <c r="BL19" s="587"/>
      <c r="BM19" s="587"/>
      <c r="BN19" s="588"/>
      <c r="BO19" s="639">
        <v>10.6</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75927215</v>
      </c>
      <c r="S20" s="587"/>
      <c r="T20" s="587"/>
      <c r="U20" s="587"/>
      <c r="V20" s="587"/>
      <c r="W20" s="587"/>
      <c r="X20" s="587"/>
      <c r="Y20" s="588"/>
      <c r="Z20" s="639">
        <v>53.1</v>
      </c>
      <c r="AA20" s="639"/>
      <c r="AB20" s="639"/>
      <c r="AC20" s="639"/>
      <c r="AD20" s="640">
        <v>71166789</v>
      </c>
      <c r="AE20" s="640"/>
      <c r="AF20" s="640"/>
      <c r="AG20" s="640"/>
      <c r="AH20" s="640"/>
      <c r="AI20" s="640"/>
      <c r="AJ20" s="640"/>
      <c r="AK20" s="640"/>
      <c r="AL20" s="609">
        <v>99.4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6166972</v>
      </c>
      <c r="BH20" s="587"/>
      <c r="BI20" s="587"/>
      <c r="BJ20" s="587"/>
      <c r="BK20" s="587"/>
      <c r="BL20" s="587"/>
      <c r="BM20" s="587"/>
      <c r="BN20" s="588"/>
      <c r="BO20" s="639">
        <v>10.6</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140632912</v>
      </c>
      <c r="CS20" s="587"/>
      <c r="CT20" s="587"/>
      <c r="CU20" s="587"/>
      <c r="CV20" s="587"/>
      <c r="CW20" s="587"/>
      <c r="CX20" s="587"/>
      <c r="CY20" s="588"/>
      <c r="CZ20" s="639">
        <v>100</v>
      </c>
      <c r="DA20" s="639"/>
      <c r="DB20" s="639"/>
      <c r="DC20" s="639"/>
      <c r="DD20" s="592">
        <v>14995182</v>
      </c>
      <c r="DE20" s="587"/>
      <c r="DF20" s="587"/>
      <c r="DG20" s="587"/>
      <c r="DH20" s="587"/>
      <c r="DI20" s="587"/>
      <c r="DJ20" s="587"/>
      <c r="DK20" s="587"/>
      <c r="DL20" s="587"/>
      <c r="DM20" s="587"/>
      <c r="DN20" s="587"/>
      <c r="DO20" s="587"/>
      <c r="DP20" s="588"/>
      <c r="DQ20" s="592">
        <v>83435286</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68741</v>
      </c>
      <c r="S21" s="587"/>
      <c r="T21" s="587"/>
      <c r="U21" s="587"/>
      <c r="V21" s="587"/>
      <c r="W21" s="587"/>
      <c r="X21" s="587"/>
      <c r="Y21" s="588"/>
      <c r="Z21" s="639">
        <v>0</v>
      </c>
      <c r="AA21" s="639"/>
      <c r="AB21" s="639"/>
      <c r="AC21" s="639"/>
      <c r="AD21" s="640">
        <v>68741</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8925</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1382194</v>
      </c>
      <c r="S22" s="587"/>
      <c r="T22" s="587"/>
      <c r="U22" s="587"/>
      <c r="V22" s="587"/>
      <c r="W22" s="587"/>
      <c r="X22" s="587"/>
      <c r="Y22" s="588"/>
      <c r="Z22" s="639">
        <v>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v>1997222</v>
      </c>
      <c r="BH22" s="587"/>
      <c r="BI22" s="587"/>
      <c r="BJ22" s="587"/>
      <c r="BK22" s="587"/>
      <c r="BL22" s="587"/>
      <c r="BM22" s="587"/>
      <c r="BN22" s="588"/>
      <c r="BO22" s="639">
        <v>3.4</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1906135</v>
      </c>
      <c r="S23" s="587"/>
      <c r="T23" s="587"/>
      <c r="U23" s="587"/>
      <c r="V23" s="587"/>
      <c r="W23" s="587"/>
      <c r="X23" s="587"/>
      <c r="Y23" s="588"/>
      <c r="Z23" s="639">
        <v>1.3</v>
      </c>
      <c r="AA23" s="639"/>
      <c r="AB23" s="639"/>
      <c r="AC23" s="639"/>
      <c r="AD23" s="640">
        <v>170943</v>
      </c>
      <c r="AE23" s="640"/>
      <c r="AF23" s="640"/>
      <c r="AG23" s="640"/>
      <c r="AH23" s="640"/>
      <c r="AI23" s="640"/>
      <c r="AJ23" s="640"/>
      <c r="AK23" s="640"/>
      <c r="AL23" s="609">
        <v>0.2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4160825</v>
      </c>
      <c r="BH23" s="587"/>
      <c r="BI23" s="587"/>
      <c r="BJ23" s="587"/>
      <c r="BK23" s="587"/>
      <c r="BL23" s="587"/>
      <c r="BM23" s="587"/>
      <c r="BN23" s="588"/>
      <c r="BO23" s="639">
        <v>7.2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939182</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79100036</v>
      </c>
      <c r="CS24" s="637"/>
      <c r="CT24" s="637"/>
      <c r="CU24" s="637"/>
      <c r="CV24" s="637"/>
      <c r="CW24" s="637"/>
      <c r="CX24" s="637"/>
      <c r="CY24" s="684"/>
      <c r="CZ24" s="688">
        <v>56.2</v>
      </c>
      <c r="DA24" s="689"/>
      <c r="DB24" s="689"/>
      <c r="DC24" s="690"/>
      <c r="DD24" s="683">
        <v>47583231</v>
      </c>
      <c r="DE24" s="637"/>
      <c r="DF24" s="637"/>
      <c r="DG24" s="637"/>
      <c r="DH24" s="637"/>
      <c r="DI24" s="637"/>
      <c r="DJ24" s="637"/>
      <c r="DK24" s="684"/>
      <c r="DL24" s="683">
        <v>47181561</v>
      </c>
      <c r="DM24" s="637"/>
      <c r="DN24" s="637"/>
      <c r="DO24" s="637"/>
      <c r="DP24" s="637"/>
      <c r="DQ24" s="637"/>
      <c r="DR24" s="637"/>
      <c r="DS24" s="637"/>
      <c r="DT24" s="637"/>
      <c r="DU24" s="637"/>
      <c r="DV24" s="684"/>
      <c r="DW24" s="685">
        <v>59.6</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26300411</v>
      </c>
      <c r="S25" s="587"/>
      <c r="T25" s="587"/>
      <c r="U25" s="587"/>
      <c r="V25" s="587"/>
      <c r="W25" s="587"/>
      <c r="X25" s="587"/>
      <c r="Y25" s="588"/>
      <c r="Z25" s="639">
        <v>18.399999999999999</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23956867</v>
      </c>
      <c r="CS25" s="605"/>
      <c r="CT25" s="605"/>
      <c r="CU25" s="605"/>
      <c r="CV25" s="605"/>
      <c r="CW25" s="605"/>
      <c r="CX25" s="605"/>
      <c r="CY25" s="606"/>
      <c r="CZ25" s="589">
        <v>17</v>
      </c>
      <c r="DA25" s="607"/>
      <c r="DB25" s="607"/>
      <c r="DC25" s="608"/>
      <c r="DD25" s="592">
        <v>20918979</v>
      </c>
      <c r="DE25" s="605"/>
      <c r="DF25" s="605"/>
      <c r="DG25" s="605"/>
      <c r="DH25" s="605"/>
      <c r="DI25" s="605"/>
      <c r="DJ25" s="605"/>
      <c r="DK25" s="606"/>
      <c r="DL25" s="592">
        <v>20553944</v>
      </c>
      <c r="DM25" s="605"/>
      <c r="DN25" s="605"/>
      <c r="DO25" s="605"/>
      <c r="DP25" s="605"/>
      <c r="DQ25" s="605"/>
      <c r="DR25" s="605"/>
      <c r="DS25" s="605"/>
      <c r="DT25" s="605"/>
      <c r="DU25" s="605"/>
      <c r="DV25" s="606"/>
      <c r="DW25" s="609">
        <v>25.9</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15755880</v>
      </c>
      <c r="CS26" s="587"/>
      <c r="CT26" s="587"/>
      <c r="CU26" s="587"/>
      <c r="CV26" s="587"/>
      <c r="CW26" s="587"/>
      <c r="CX26" s="587"/>
      <c r="CY26" s="588"/>
      <c r="CZ26" s="589">
        <v>11.2</v>
      </c>
      <c r="DA26" s="607"/>
      <c r="DB26" s="607"/>
      <c r="DC26" s="608"/>
      <c r="DD26" s="592">
        <v>14127494</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7738407</v>
      </c>
      <c r="S27" s="587"/>
      <c r="T27" s="587"/>
      <c r="U27" s="587"/>
      <c r="V27" s="587"/>
      <c r="W27" s="587"/>
      <c r="X27" s="587"/>
      <c r="Y27" s="588"/>
      <c r="Z27" s="639">
        <v>5.4</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57978319</v>
      </c>
      <c r="BH27" s="587"/>
      <c r="BI27" s="587"/>
      <c r="BJ27" s="587"/>
      <c r="BK27" s="587"/>
      <c r="BL27" s="587"/>
      <c r="BM27" s="587"/>
      <c r="BN27" s="588"/>
      <c r="BO27" s="639">
        <v>100</v>
      </c>
      <c r="BP27" s="639"/>
      <c r="BQ27" s="639"/>
      <c r="BR27" s="639"/>
      <c r="BS27" s="592">
        <v>516641</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39879876</v>
      </c>
      <c r="CS27" s="605"/>
      <c r="CT27" s="605"/>
      <c r="CU27" s="605"/>
      <c r="CV27" s="605"/>
      <c r="CW27" s="605"/>
      <c r="CX27" s="605"/>
      <c r="CY27" s="606"/>
      <c r="CZ27" s="589">
        <v>28.4</v>
      </c>
      <c r="DA27" s="607"/>
      <c r="DB27" s="607"/>
      <c r="DC27" s="608"/>
      <c r="DD27" s="592">
        <v>11679418</v>
      </c>
      <c r="DE27" s="605"/>
      <c r="DF27" s="605"/>
      <c r="DG27" s="605"/>
      <c r="DH27" s="605"/>
      <c r="DI27" s="605"/>
      <c r="DJ27" s="605"/>
      <c r="DK27" s="606"/>
      <c r="DL27" s="592">
        <v>11642783</v>
      </c>
      <c r="DM27" s="605"/>
      <c r="DN27" s="605"/>
      <c r="DO27" s="605"/>
      <c r="DP27" s="605"/>
      <c r="DQ27" s="605"/>
      <c r="DR27" s="605"/>
      <c r="DS27" s="605"/>
      <c r="DT27" s="605"/>
      <c r="DU27" s="605"/>
      <c r="DV27" s="606"/>
      <c r="DW27" s="609">
        <v>14.7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492284</v>
      </c>
      <c r="S28" s="587"/>
      <c r="T28" s="587"/>
      <c r="U28" s="587"/>
      <c r="V28" s="587"/>
      <c r="W28" s="587"/>
      <c r="X28" s="587"/>
      <c r="Y28" s="588"/>
      <c r="Z28" s="639">
        <v>0.3</v>
      </c>
      <c r="AA28" s="639"/>
      <c r="AB28" s="639"/>
      <c r="AC28" s="639"/>
      <c r="AD28" s="640">
        <v>153400</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15263293</v>
      </c>
      <c r="CS28" s="587"/>
      <c r="CT28" s="587"/>
      <c r="CU28" s="587"/>
      <c r="CV28" s="587"/>
      <c r="CW28" s="587"/>
      <c r="CX28" s="587"/>
      <c r="CY28" s="588"/>
      <c r="CZ28" s="589">
        <v>10.9</v>
      </c>
      <c r="DA28" s="607"/>
      <c r="DB28" s="607"/>
      <c r="DC28" s="608"/>
      <c r="DD28" s="592">
        <v>14984834</v>
      </c>
      <c r="DE28" s="587"/>
      <c r="DF28" s="587"/>
      <c r="DG28" s="587"/>
      <c r="DH28" s="587"/>
      <c r="DI28" s="587"/>
      <c r="DJ28" s="587"/>
      <c r="DK28" s="588"/>
      <c r="DL28" s="592">
        <v>14984834</v>
      </c>
      <c r="DM28" s="587"/>
      <c r="DN28" s="587"/>
      <c r="DO28" s="587"/>
      <c r="DP28" s="587"/>
      <c r="DQ28" s="587"/>
      <c r="DR28" s="587"/>
      <c r="DS28" s="587"/>
      <c r="DT28" s="587"/>
      <c r="DU28" s="587"/>
      <c r="DV28" s="588"/>
      <c r="DW28" s="609">
        <v>18.899999999999999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17782</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15261769</v>
      </c>
      <c r="CS29" s="605"/>
      <c r="CT29" s="605"/>
      <c r="CU29" s="605"/>
      <c r="CV29" s="605"/>
      <c r="CW29" s="605"/>
      <c r="CX29" s="605"/>
      <c r="CY29" s="606"/>
      <c r="CZ29" s="589">
        <v>10.9</v>
      </c>
      <c r="DA29" s="607"/>
      <c r="DB29" s="607"/>
      <c r="DC29" s="608"/>
      <c r="DD29" s="592">
        <v>14983310</v>
      </c>
      <c r="DE29" s="605"/>
      <c r="DF29" s="605"/>
      <c r="DG29" s="605"/>
      <c r="DH29" s="605"/>
      <c r="DI29" s="605"/>
      <c r="DJ29" s="605"/>
      <c r="DK29" s="606"/>
      <c r="DL29" s="592">
        <v>14983310</v>
      </c>
      <c r="DM29" s="605"/>
      <c r="DN29" s="605"/>
      <c r="DO29" s="605"/>
      <c r="DP29" s="605"/>
      <c r="DQ29" s="605"/>
      <c r="DR29" s="605"/>
      <c r="DS29" s="605"/>
      <c r="DT29" s="605"/>
      <c r="DU29" s="605"/>
      <c r="DV29" s="606"/>
      <c r="DW29" s="609">
        <v>18.899999999999999</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192568</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v>
      </c>
      <c r="BH30" s="653"/>
      <c r="BI30" s="653"/>
      <c r="BJ30" s="653"/>
      <c r="BK30" s="653"/>
      <c r="BL30" s="653"/>
      <c r="BM30" s="654">
        <v>95.3</v>
      </c>
      <c r="BN30" s="653"/>
      <c r="BO30" s="653"/>
      <c r="BP30" s="653"/>
      <c r="BQ30" s="655"/>
      <c r="BR30" s="652">
        <v>98.9</v>
      </c>
      <c r="BS30" s="653"/>
      <c r="BT30" s="653"/>
      <c r="BU30" s="653"/>
      <c r="BV30" s="653"/>
      <c r="BW30" s="653"/>
      <c r="BX30" s="654">
        <v>94.2</v>
      </c>
      <c r="BY30" s="653"/>
      <c r="BZ30" s="653"/>
      <c r="CA30" s="653"/>
      <c r="CB30" s="655"/>
      <c r="CD30" s="658"/>
      <c r="CE30" s="659"/>
      <c r="CF30" s="623" t="s">
        <v>293</v>
      </c>
      <c r="CG30" s="620"/>
      <c r="CH30" s="620"/>
      <c r="CI30" s="620"/>
      <c r="CJ30" s="620"/>
      <c r="CK30" s="620"/>
      <c r="CL30" s="620"/>
      <c r="CM30" s="620"/>
      <c r="CN30" s="620"/>
      <c r="CO30" s="620"/>
      <c r="CP30" s="620"/>
      <c r="CQ30" s="621"/>
      <c r="CR30" s="586">
        <v>13072114</v>
      </c>
      <c r="CS30" s="587"/>
      <c r="CT30" s="587"/>
      <c r="CU30" s="587"/>
      <c r="CV30" s="587"/>
      <c r="CW30" s="587"/>
      <c r="CX30" s="587"/>
      <c r="CY30" s="588"/>
      <c r="CZ30" s="589">
        <v>9.3000000000000007</v>
      </c>
      <c r="DA30" s="607"/>
      <c r="DB30" s="607"/>
      <c r="DC30" s="608"/>
      <c r="DD30" s="592">
        <v>12793655</v>
      </c>
      <c r="DE30" s="587"/>
      <c r="DF30" s="587"/>
      <c r="DG30" s="587"/>
      <c r="DH30" s="587"/>
      <c r="DI30" s="587"/>
      <c r="DJ30" s="587"/>
      <c r="DK30" s="588"/>
      <c r="DL30" s="592">
        <v>12793655</v>
      </c>
      <c r="DM30" s="587"/>
      <c r="DN30" s="587"/>
      <c r="DO30" s="587"/>
      <c r="DP30" s="587"/>
      <c r="DQ30" s="587"/>
      <c r="DR30" s="587"/>
      <c r="DS30" s="587"/>
      <c r="DT30" s="587"/>
      <c r="DU30" s="587"/>
      <c r="DV30" s="588"/>
      <c r="DW30" s="609">
        <v>16.2</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818496</v>
      </c>
      <c r="S31" s="587"/>
      <c r="T31" s="587"/>
      <c r="U31" s="587"/>
      <c r="V31" s="587"/>
      <c r="W31" s="587"/>
      <c r="X31" s="587"/>
      <c r="Y31" s="588"/>
      <c r="Z31" s="639">
        <v>0.6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v>
      </c>
      <c r="BH31" s="605"/>
      <c r="BI31" s="605"/>
      <c r="BJ31" s="605"/>
      <c r="BK31" s="605"/>
      <c r="BL31" s="605"/>
      <c r="BM31" s="641">
        <v>95.8</v>
      </c>
      <c r="BN31" s="651"/>
      <c r="BO31" s="651"/>
      <c r="BP31" s="651"/>
      <c r="BQ31" s="615"/>
      <c r="BR31" s="650">
        <v>98.9</v>
      </c>
      <c r="BS31" s="605"/>
      <c r="BT31" s="605"/>
      <c r="BU31" s="605"/>
      <c r="BV31" s="605"/>
      <c r="BW31" s="605"/>
      <c r="BX31" s="641">
        <v>95.2</v>
      </c>
      <c r="BY31" s="651"/>
      <c r="BZ31" s="651"/>
      <c r="CA31" s="651"/>
      <c r="CB31" s="615"/>
      <c r="CD31" s="658"/>
      <c r="CE31" s="659"/>
      <c r="CF31" s="623" t="s">
        <v>297</v>
      </c>
      <c r="CG31" s="620"/>
      <c r="CH31" s="620"/>
      <c r="CI31" s="620"/>
      <c r="CJ31" s="620"/>
      <c r="CK31" s="620"/>
      <c r="CL31" s="620"/>
      <c r="CM31" s="620"/>
      <c r="CN31" s="620"/>
      <c r="CO31" s="620"/>
      <c r="CP31" s="620"/>
      <c r="CQ31" s="621"/>
      <c r="CR31" s="586">
        <v>2189655</v>
      </c>
      <c r="CS31" s="605"/>
      <c r="CT31" s="605"/>
      <c r="CU31" s="605"/>
      <c r="CV31" s="605"/>
      <c r="CW31" s="605"/>
      <c r="CX31" s="605"/>
      <c r="CY31" s="606"/>
      <c r="CZ31" s="589">
        <v>1.6</v>
      </c>
      <c r="DA31" s="607"/>
      <c r="DB31" s="607"/>
      <c r="DC31" s="608"/>
      <c r="DD31" s="592">
        <v>2189655</v>
      </c>
      <c r="DE31" s="605"/>
      <c r="DF31" s="605"/>
      <c r="DG31" s="605"/>
      <c r="DH31" s="605"/>
      <c r="DI31" s="605"/>
      <c r="DJ31" s="605"/>
      <c r="DK31" s="606"/>
      <c r="DL31" s="592">
        <v>2189655</v>
      </c>
      <c r="DM31" s="605"/>
      <c r="DN31" s="605"/>
      <c r="DO31" s="605"/>
      <c r="DP31" s="605"/>
      <c r="DQ31" s="605"/>
      <c r="DR31" s="605"/>
      <c r="DS31" s="605"/>
      <c r="DT31" s="605"/>
      <c r="DU31" s="605"/>
      <c r="DV31" s="606"/>
      <c r="DW31" s="609">
        <v>2.8</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2968660</v>
      </c>
      <c r="S32" s="587"/>
      <c r="T32" s="587"/>
      <c r="U32" s="587"/>
      <c r="V32" s="587"/>
      <c r="W32" s="587"/>
      <c r="X32" s="587"/>
      <c r="Y32" s="588"/>
      <c r="Z32" s="639">
        <v>2.1</v>
      </c>
      <c r="AA32" s="639"/>
      <c r="AB32" s="639"/>
      <c r="AC32" s="639"/>
      <c r="AD32" s="640">
        <v>49140</v>
      </c>
      <c r="AE32" s="640"/>
      <c r="AF32" s="640"/>
      <c r="AG32" s="640"/>
      <c r="AH32" s="640"/>
      <c r="AI32" s="640"/>
      <c r="AJ32" s="640"/>
      <c r="AK32" s="640"/>
      <c r="AL32" s="609">
        <v>0.1</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98.9</v>
      </c>
      <c r="BH32" s="571"/>
      <c r="BI32" s="571"/>
      <c r="BJ32" s="571"/>
      <c r="BK32" s="571"/>
      <c r="BL32" s="571"/>
      <c r="BM32" s="634">
        <v>94.5</v>
      </c>
      <c r="BN32" s="571"/>
      <c r="BO32" s="571"/>
      <c r="BP32" s="571"/>
      <c r="BQ32" s="628"/>
      <c r="BR32" s="649">
        <v>98.7</v>
      </c>
      <c r="BS32" s="571"/>
      <c r="BT32" s="571"/>
      <c r="BU32" s="571"/>
      <c r="BV32" s="571"/>
      <c r="BW32" s="571"/>
      <c r="BX32" s="634">
        <v>92.8</v>
      </c>
      <c r="BY32" s="571"/>
      <c r="BZ32" s="571"/>
      <c r="CA32" s="571"/>
      <c r="CB32" s="628"/>
      <c r="CD32" s="660"/>
      <c r="CE32" s="661"/>
      <c r="CF32" s="623" t="s">
        <v>300</v>
      </c>
      <c r="CG32" s="620"/>
      <c r="CH32" s="620"/>
      <c r="CI32" s="620"/>
      <c r="CJ32" s="620"/>
      <c r="CK32" s="620"/>
      <c r="CL32" s="620"/>
      <c r="CM32" s="620"/>
      <c r="CN32" s="620"/>
      <c r="CO32" s="620"/>
      <c r="CP32" s="620"/>
      <c r="CQ32" s="621"/>
      <c r="CR32" s="586">
        <v>1524</v>
      </c>
      <c r="CS32" s="587"/>
      <c r="CT32" s="587"/>
      <c r="CU32" s="587"/>
      <c r="CV32" s="587"/>
      <c r="CW32" s="587"/>
      <c r="CX32" s="587"/>
      <c r="CY32" s="588"/>
      <c r="CZ32" s="589">
        <v>0</v>
      </c>
      <c r="DA32" s="607"/>
      <c r="DB32" s="607"/>
      <c r="DC32" s="608"/>
      <c r="DD32" s="592">
        <v>1524</v>
      </c>
      <c r="DE32" s="587"/>
      <c r="DF32" s="587"/>
      <c r="DG32" s="587"/>
      <c r="DH32" s="587"/>
      <c r="DI32" s="587"/>
      <c r="DJ32" s="587"/>
      <c r="DK32" s="588"/>
      <c r="DL32" s="592">
        <v>1524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24230400</v>
      </c>
      <c r="S33" s="587"/>
      <c r="T33" s="587"/>
      <c r="U33" s="587"/>
      <c r="V33" s="587"/>
      <c r="W33" s="587"/>
      <c r="X33" s="587"/>
      <c r="Y33" s="588"/>
      <c r="Z33" s="639">
        <v>16.899999999999999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46127392</v>
      </c>
      <c r="CS33" s="605"/>
      <c r="CT33" s="605"/>
      <c r="CU33" s="605"/>
      <c r="CV33" s="605"/>
      <c r="CW33" s="605"/>
      <c r="CX33" s="605"/>
      <c r="CY33" s="606"/>
      <c r="CZ33" s="589">
        <v>32.799999999999997</v>
      </c>
      <c r="DA33" s="607"/>
      <c r="DB33" s="607"/>
      <c r="DC33" s="608"/>
      <c r="DD33" s="592">
        <v>33592002</v>
      </c>
      <c r="DE33" s="605"/>
      <c r="DF33" s="605"/>
      <c r="DG33" s="605"/>
      <c r="DH33" s="605"/>
      <c r="DI33" s="605"/>
      <c r="DJ33" s="605"/>
      <c r="DK33" s="606"/>
      <c r="DL33" s="592">
        <v>27806271</v>
      </c>
      <c r="DM33" s="605"/>
      <c r="DN33" s="605"/>
      <c r="DO33" s="605"/>
      <c r="DP33" s="605"/>
      <c r="DQ33" s="605"/>
      <c r="DR33" s="605"/>
      <c r="DS33" s="605"/>
      <c r="DT33" s="605"/>
      <c r="DU33" s="605"/>
      <c r="DV33" s="606"/>
      <c r="DW33" s="609">
        <v>35.1</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11996550</v>
      </c>
      <c r="CS34" s="587"/>
      <c r="CT34" s="587"/>
      <c r="CU34" s="587"/>
      <c r="CV34" s="587"/>
      <c r="CW34" s="587"/>
      <c r="CX34" s="587"/>
      <c r="CY34" s="588"/>
      <c r="CZ34" s="589">
        <v>8.5</v>
      </c>
      <c r="DA34" s="607"/>
      <c r="DB34" s="607"/>
      <c r="DC34" s="608"/>
      <c r="DD34" s="592">
        <v>9051673</v>
      </c>
      <c r="DE34" s="587"/>
      <c r="DF34" s="587"/>
      <c r="DG34" s="587"/>
      <c r="DH34" s="587"/>
      <c r="DI34" s="587"/>
      <c r="DJ34" s="587"/>
      <c r="DK34" s="588"/>
      <c r="DL34" s="592">
        <v>8476220</v>
      </c>
      <c r="DM34" s="587"/>
      <c r="DN34" s="587"/>
      <c r="DO34" s="587"/>
      <c r="DP34" s="587"/>
      <c r="DQ34" s="587"/>
      <c r="DR34" s="587"/>
      <c r="DS34" s="587"/>
      <c r="DT34" s="587"/>
      <c r="DU34" s="587"/>
      <c r="DV34" s="588"/>
      <c r="DW34" s="609">
        <v>10.7</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7604700</v>
      </c>
      <c r="S35" s="587"/>
      <c r="T35" s="587"/>
      <c r="U35" s="587"/>
      <c r="V35" s="587"/>
      <c r="W35" s="587"/>
      <c r="X35" s="587"/>
      <c r="Y35" s="588"/>
      <c r="Z35" s="639">
        <v>5.3</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21587176</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950213</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1834129</v>
      </c>
      <c r="CS35" s="605"/>
      <c r="CT35" s="605"/>
      <c r="CU35" s="605"/>
      <c r="CV35" s="605"/>
      <c r="CW35" s="605"/>
      <c r="CX35" s="605"/>
      <c r="CY35" s="606"/>
      <c r="CZ35" s="589">
        <v>1.3</v>
      </c>
      <c r="DA35" s="607"/>
      <c r="DB35" s="607"/>
      <c r="DC35" s="608"/>
      <c r="DD35" s="592">
        <v>1656682</v>
      </c>
      <c r="DE35" s="605"/>
      <c r="DF35" s="605"/>
      <c r="DG35" s="605"/>
      <c r="DH35" s="605"/>
      <c r="DI35" s="605"/>
      <c r="DJ35" s="605"/>
      <c r="DK35" s="606"/>
      <c r="DL35" s="592">
        <v>1514322</v>
      </c>
      <c r="DM35" s="605"/>
      <c r="DN35" s="605"/>
      <c r="DO35" s="605"/>
      <c r="DP35" s="605"/>
      <c r="DQ35" s="605"/>
      <c r="DR35" s="605"/>
      <c r="DS35" s="605"/>
      <c r="DT35" s="605"/>
      <c r="DU35" s="605"/>
      <c r="DV35" s="606"/>
      <c r="DW35" s="609">
        <v>1.9</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142982475</v>
      </c>
      <c r="S36" s="627"/>
      <c r="T36" s="627"/>
      <c r="U36" s="627"/>
      <c r="V36" s="627"/>
      <c r="W36" s="627"/>
      <c r="X36" s="627"/>
      <c r="Y36" s="630"/>
      <c r="Z36" s="631">
        <v>100</v>
      </c>
      <c r="AA36" s="631"/>
      <c r="AB36" s="631"/>
      <c r="AC36" s="631"/>
      <c r="AD36" s="632">
        <v>71609013</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6997766</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-128474</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8808152</v>
      </c>
      <c r="CS36" s="587"/>
      <c r="CT36" s="587"/>
      <c r="CU36" s="587"/>
      <c r="CV36" s="587"/>
      <c r="CW36" s="587"/>
      <c r="CX36" s="587"/>
      <c r="CY36" s="588"/>
      <c r="CZ36" s="589">
        <v>6.3</v>
      </c>
      <c r="DA36" s="607"/>
      <c r="DB36" s="607"/>
      <c r="DC36" s="608"/>
      <c r="DD36" s="592">
        <v>2848779</v>
      </c>
      <c r="DE36" s="587"/>
      <c r="DF36" s="587"/>
      <c r="DG36" s="587"/>
      <c r="DH36" s="587"/>
      <c r="DI36" s="587"/>
      <c r="DJ36" s="587"/>
      <c r="DK36" s="588"/>
      <c r="DL36" s="592">
        <v>2312005</v>
      </c>
      <c r="DM36" s="587"/>
      <c r="DN36" s="587"/>
      <c r="DO36" s="587"/>
      <c r="DP36" s="587"/>
      <c r="DQ36" s="587"/>
      <c r="DR36" s="587"/>
      <c r="DS36" s="587"/>
      <c r="DT36" s="587"/>
      <c r="DU36" s="587"/>
      <c r="DV36" s="588"/>
      <c r="DW36" s="609">
        <v>2.9</v>
      </c>
      <c r="DX36" s="610"/>
      <c r="DY36" s="610"/>
      <c r="DZ36" s="610"/>
      <c r="EA36" s="610"/>
      <c r="EB36" s="610"/>
      <c r="EC36" s="611"/>
    </row>
    <row r="37" spans="2:133" ht="11.25" customHeight="1">
      <c r="AQ37" s="612" t="s">
        <v>315</v>
      </c>
      <c r="AR37" s="613"/>
      <c r="AS37" s="613"/>
      <c r="AT37" s="613"/>
      <c r="AU37" s="613"/>
      <c r="AV37" s="613"/>
      <c r="AW37" s="613"/>
      <c r="AX37" s="613"/>
      <c r="AY37" s="614"/>
      <c r="AZ37" s="586">
        <v>1300000</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59847</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70513</v>
      </c>
      <c r="CS37" s="605"/>
      <c r="CT37" s="605"/>
      <c r="CU37" s="605"/>
      <c r="CV37" s="605"/>
      <c r="CW37" s="605"/>
      <c r="CX37" s="605"/>
      <c r="CY37" s="606"/>
      <c r="CZ37" s="589">
        <v>0.1</v>
      </c>
      <c r="DA37" s="607"/>
      <c r="DB37" s="607"/>
      <c r="DC37" s="608"/>
      <c r="DD37" s="592">
        <v>70513</v>
      </c>
      <c r="DE37" s="605"/>
      <c r="DF37" s="605"/>
      <c r="DG37" s="605"/>
      <c r="DH37" s="605"/>
      <c r="DI37" s="605"/>
      <c r="DJ37" s="605"/>
      <c r="DK37" s="606"/>
      <c r="DL37" s="592">
        <v>70513</v>
      </c>
      <c r="DM37" s="605"/>
      <c r="DN37" s="605"/>
      <c r="DO37" s="605"/>
      <c r="DP37" s="605"/>
      <c r="DQ37" s="605"/>
      <c r="DR37" s="605"/>
      <c r="DS37" s="605"/>
      <c r="DT37" s="605"/>
      <c r="DU37" s="605"/>
      <c r="DV37" s="606"/>
      <c r="DW37" s="609">
        <v>0.1</v>
      </c>
      <c r="DX37" s="610"/>
      <c r="DY37" s="610"/>
      <c r="DZ37" s="610"/>
      <c r="EA37" s="610"/>
      <c r="EB37" s="610"/>
      <c r="EC37" s="611"/>
    </row>
    <row r="38" spans="2:133" ht="11.25" customHeight="1">
      <c r="AQ38" s="612" t="s">
        <v>318</v>
      </c>
      <c r="AR38" s="613"/>
      <c r="AS38" s="613"/>
      <c r="AT38" s="613"/>
      <c r="AU38" s="613"/>
      <c r="AV38" s="613"/>
      <c r="AW38" s="613"/>
      <c r="AX38" s="613"/>
      <c r="AY38" s="614"/>
      <c r="AZ38" s="586">
        <v>290684</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100578</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21293763</v>
      </c>
      <c r="CS38" s="587"/>
      <c r="CT38" s="587"/>
      <c r="CU38" s="587"/>
      <c r="CV38" s="587"/>
      <c r="CW38" s="587"/>
      <c r="CX38" s="587"/>
      <c r="CY38" s="588"/>
      <c r="CZ38" s="589">
        <v>15.1</v>
      </c>
      <c r="DA38" s="607"/>
      <c r="DB38" s="607"/>
      <c r="DC38" s="608"/>
      <c r="DD38" s="592">
        <v>19232223</v>
      </c>
      <c r="DE38" s="587"/>
      <c r="DF38" s="587"/>
      <c r="DG38" s="587"/>
      <c r="DH38" s="587"/>
      <c r="DI38" s="587"/>
      <c r="DJ38" s="587"/>
      <c r="DK38" s="588"/>
      <c r="DL38" s="592">
        <v>15454134</v>
      </c>
      <c r="DM38" s="587"/>
      <c r="DN38" s="587"/>
      <c r="DO38" s="587"/>
      <c r="DP38" s="587"/>
      <c r="DQ38" s="587"/>
      <c r="DR38" s="587"/>
      <c r="DS38" s="587"/>
      <c r="DT38" s="587"/>
      <c r="DU38" s="587"/>
      <c r="DV38" s="588"/>
      <c r="DW38" s="609">
        <v>19.5</v>
      </c>
      <c r="DX38" s="610"/>
      <c r="DY38" s="610"/>
      <c r="DZ38" s="610"/>
      <c r="EA38" s="610"/>
      <c r="EB38" s="610"/>
      <c r="EC38" s="611"/>
    </row>
    <row r="39" spans="2:133" ht="11.25" customHeight="1">
      <c r="AQ39" s="612" t="s">
        <v>321</v>
      </c>
      <c r="AR39" s="613"/>
      <c r="AS39" s="613"/>
      <c r="AT39" s="613"/>
      <c r="AU39" s="613"/>
      <c r="AV39" s="613"/>
      <c r="AW39" s="613"/>
      <c r="AX39" s="613"/>
      <c r="AY39" s="614"/>
      <c r="AZ39" s="586">
        <v>119378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86</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784703</v>
      </c>
      <c r="CS39" s="605"/>
      <c r="CT39" s="605"/>
      <c r="CU39" s="605"/>
      <c r="CV39" s="605"/>
      <c r="CW39" s="605"/>
      <c r="CX39" s="605"/>
      <c r="CY39" s="606"/>
      <c r="CZ39" s="589">
        <v>0.6</v>
      </c>
      <c r="DA39" s="607"/>
      <c r="DB39" s="607"/>
      <c r="DC39" s="608"/>
      <c r="DD39" s="592">
        <v>753055</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3412300</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107</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1410095</v>
      </c>
      <c r="CS40" s="587"/>
      <c r="CT40" s="587"/>
      <c r="CU40" s="587"/>
      <c r="CV40" s="587"/>
      <c r="CW40" s="587"/>
      <c r="CX40" s="587"/>
      <c r="CY40" s="588"/>
      <c r="CZ40" s="589">
        <v>1</v>
      </c>
      <c r="DA40" s="607"/>
      <c r="DB40" s="607"/>
      <c r="DC40" s="608"/>
      <c r="DD40" s="592">
        <v>49590</v>
      </c>
      <c r="DE40" s="587"/>
      <c r="DF40" s="587"/>
      <c r="DG40" s="587"/>
      <c r="DH40" s="587"/>
      <c r="DI40" s="587"/>
      <c r="DJ40" s="587"/>
      <c r="DK40" s="588"/>
      <c r="DL40" s="592">
        <v>49590</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9467048</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291</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15405484</v>
      </c>
      <c r="CS42" s="587"/>
      <c r="CT42" s="587"/>
      <c r="CU42" s="587"/>
      <c r="CV42" s="587"/>
      <c r="CW42" s="587"/>
      <c r="CX42" s="587"/>
      <c r="CY42" s="588"/>
      <c r="CZ42" s="589">
        <v>11</v>
      </c>
      <c r="DA42" s="590"/>
      <c r="DB42" s="590"/>
      <c r="DC42" s="591"/>
      <c r="DD42" s="592">
        <v>2260053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248910</v>
      </c>
      <c r="CS43" s="605"/>
      <c r="CT43" s="605"/>
      <c r="CU43" s="605"/>
      <c r="CV43" s="605"/>
      <c r="CW43" s="605"/>
      <c r="CX43" s="605"/>
      <c r="CY43" s="606"/>
      <c r="CZ43" s="589">
        <v>0.2</v>
      </c>
      <c r="DA43" s="607"/>
      <c r="DB43" s="607"/>
      <c r="DC43" s="608"/>
      <c r="DD43" s="592">
        <v>211381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14995182</v>
      </c>
      <c r="CS44" s="587"/>
      <c r="CT44" s="587"/>
      <c r="CU44" s="587"/>
      <c r="CV44" s="587"/>
      <c r="CW44" s="587"/>
      <c r="CX44" s="587"/>
      <c r="CY44" s="588"/>
      <c r="CZ44" s="589">
        <v>10.7</v>
      </c>
      <c r="DA44" s="590"/>
      <c r="DB44" s="590"/>
      <c r="DC44" s="591"/>
      <c r="DD44" s="592">
        <v>2192475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4069210</v>
      </c>
      <c r="CS45" s="605"/>
      <c r="CT45" s="605"/>
      <c r="CU45" s="605"/>
      <c r="CV45" s="605"/>
      <c r="CW45" s="605"/>
      <c r="CX45" s="605"/>
      <c r="CY45" s="606"/>
      <c r="CZ45" s="589">
        <v>2.9</v>
      </c>
      <c r="DA45" s="607"/>
      <c r="DB45" s="607"/>
      <c r="DC45" s="608"/>
      <c r="DD45" s="592">
        <v>208816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10594240</v>
      </c>
      <c r="CS46" s="587"/>
      <c r="CT46" s="587"/>
      <c r="CU46" s="587"/>
      <c r="CV46" s="587"/>
      <c r="CW46" s="587"/>
      <c r="CX46" s="587"/>
      <c r="CY46" s="588"/>
      <c r="CZ46" s="589">
        <v>7.5</v>
      </c>
      <c r="DA46" s="590"/>
      <c r="DB46" s="590"/>
      <c r="DC46" s="591"/>
      <c r="DD46" s="592">
        <v>1976729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410302</v>
      </c>
      <c r="CS47" s="605"/>
      <c r="CT47" s="605"/>
      <c r="CU47" s="605"/>
      <c r="CV47" s="605"/>
      <c r="CW47" s="605"/>
      <c r="CX47" s="605"/>
      <c r="CY47" s="606"/>
      <c r="CZ47" s="589">
        <v>0.3</v>
      </c>
      <c r="DA47" s="607"/>
      <c r="DB47" s="607"/>
      <c r="DC47" s="608"/>
      <c r="DD47" s="592">
        <v>67578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140632912</v>
      </c>
      <c r="CS49" s="571"/>
      <c r="CT49" s="571"/>
      <c r="CU49" s="571"/>
      <c r="CV49" s="571"/>
      <c r="CW49" s="571"/>
      <c r="CX49" s="571"/>
      <c r="CY49" s="572"/>
      <c r="CZ49" s="573">
        <v>100</v>
      </c>
      <c r="DA49" s="574"/>
      <c r="DB49" s="574"/>
      <c r="DC49" s="575"/>
      <c r="DD49" s="576">
        <v>83435286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CM25" sqref="CM25:CQ2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9"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4" t="s">
        <v>363</v>
      </c>
      <c r="DH5" s="1095"/>
      <c r="DI5" s="1095"/>
      <c r="DJ5" s="1095"/>
      <c r="DK5" s="1096"/>
      <c r="DL5" s="1094" t="s">
        <v>364</v>
      </c>
      <c r="DM5" s="1095"/>
      <c r="DN5" s="1095"/>
      <c r="DO5" s="1095"/>
      <c r="DP5" s="1096"/>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0"/>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100">
        <v>142925</v>
      </c>
      <c r="R7" s="1101"/>
      <c r="S7" s="1101"/>
      <c r="T7" s="1101"/>
      <c r="U7" s="1101"/>
      <c r="V7" s="1101">
        <v>139629</v>
      </c>
      <c r="W7" s="1101"/>
      <c r="X7" s="1101"/>
      <c r="Y7" s="1101"/>
      <c r="Z7" s="1101"/>
      <c r="AA7" s="1101">
        <v>3295</v>
      </c>
      <c r="AB7" s="1101"/>
      <c r="AC7" s="1101"/>
      <c r="AD7" s="1101"/>
      <c r="AE7" s="1102"/>
      <c r="AF7" s="1103">
        <v>2532</v>
      </c>
      <c r="AG7" s="1104"/>
      <c r="AH7" s="1104"/>
      <c r="AI7" s="1104"/>
      <c r="AJ7" s="1105"/>
      <c r="AK7" s="1087"/>
      <c r="AL7" s="1088"/>
      <c r="AM7" s="1088"/>
      <c r="AN7" s="1088"/>
      <c r="AO7" s="1088"/>
      <c r="AP7" s="1088">
        <v>158375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566</v>
      </c>
      <c r="BT7" s="1092"/>
      <c r="BU7" s="1092"/>
      <c r="BV7" s="1092"/>
      <c r="BW7" s="1092"/>
      <c r="BX7" s="1092"/>
      <c r="BY7" s="1092"/>
      <c r="BZ7" s="1092"/>
      <c r="CA7" s="1092"/>
      <c r="CB7" s="1092"/>
      <c r="CC7" s="1092"/>
      <c r="CD7" s="1092"/>
      <c r="CE7" s="1092"/>
      <c r="CF7" s="1092"/>
      <c r="CG7" s="1093"/>
      <c r="CH7" s="1084">
        <v>-2</v>
      </c>
      <c r="CI7" s="1085"/>
      <c r="CJ7" s="1085"/>
      <c r="CK7" s="1085"/>
      <c r="CL7" s="1086"/>
      <c r="CM7" s="1084">
        <v>171</v>
      </c>
      <c r="CN7" s="1085"/>
      <c r="CO7" s="1085"/>
      <c r="CP7" s="1085"/>
      <c r="CQ7" s="1086"/>
      <c r="CR7" s="1084">
        <v>35</v>
      </c>
      <c r="CS7" s="1085"/>
      <c r="CT7" s="1085"/>
      <c r="CU7" s="1085"/>
      <c r="CV7" s="1086"/>
      <c r="CW7" s="1084">
        <v>54</v>
      </c>
      <c r="CX7" s="1085"/>
      <c r="CY7" s="1085"/>
      <c r="CZ7" s="1085"/>
      <c r="DA7" s="1086"/>
      <c r="DB7" s="1084" t="s">
        <v>580</v>
      </c>
      <c r="DC7" s="1085"/>
      <c r="DD7" s="1085"/>
      <c r="DE7" s="1085"/>
      <c r="DF7" s="1086"/>
      <c r="DG7" s="1084" t="s">
        <v>580</v>
      </c>
      <c r="DH7" s="1085"/>
      <c r="DI7" s="1085"/>
      <c r="DJ7" s="1085"/>
      <c r="DK7" s="1086"/>
      <c r="DL7" s="1084" t="s">
        <v>580</v>
      </c>
      <c r="DM7" s="1085"/>
      <c r="DN7" s="1085"/>
      <c r="DO7" s="1085"/>
      <c r="DP7" s="1086"/>
      <c r="DQ7" s="1084" t="s">
        <v>580</v>
      </c>
      <c r="DR7" s="1085"/>
      <c r="DS7" s="1085"/>
      <c r="DT7" s="1085"/>
      <c r="DU7" s="1086"/>
      <c r="DV7" s="1111"/>
      <c r="DW7" s="1112"/>
      <c r="DX7" s="1112"/>
      <c r="DY7" s="1112"/>
      <c r="DZ7" s="1113"/>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18</v>
      </c>
      <c r="R8" s="1038"/>
      <c r="S8" s="1038"/>
      <c r="T8" s="1038"/>
      <c r="U8" s="1038"/>
      <c r="V8" s="1038">
        <v>18</v>
      </c>
      <c r="W8" s="1038"/>
      <c r="X8" s="1038"/>
      <c r="Y8" s="1038"/>
      <c r="Z8" s="1038"/>
      <c r="AA8" s="1038">
        <v>0</v>
      </c>
      <c r="AB8" s="1038"/>
      <c r="AC8" s="1038"/>
      <c r="AD8" s="1038"/>
      <c r="AE8" s="1039"/>
      <c r="AF8" s="1013">
        <v>0</v>
      </c>
      <c r="AG8" s="1014"/>
      <c r="AH8" s="1014"/>
      <c r="AI8" s="1014"/>
      <c r="AJ8" s="1015"/>
      <c r="AK8" s="1080"/>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567</v>
      </c>
      <c r="BT8" s="1009"/>
      <c r="BU8" s="1009"/>
      <c r="BV8" s="1009"/>
      <c r="BW8" s="1009"/>
      <c r="BX8" s="1009"/>
      <c r="BY8" s="1009"/>
      <c r="BZ8" s="1009"/>
      <c r="CA8" s="1009"/>
      <c r="CB8" s="1009"/>
      <c r="CC8" s="1009"/>
      <c r="CD8" s="1009"/>
      <c r="CE8" s="1009"/>
      <c r="CF8" s="1009"/>
      <c r="CG8" s="1010"/>
      <c r="CH8" s="983">
        <v>2</v>
      </c>
      <c r="CI8" s="984"/>
      <c r="CJ8" s="984"/>
      <c r="CK8" s="984"/>
      <c r="CL8" s="985"/>
      <c r="CM8" s="983">
        <v>13</v>
      </c>
      <c r="CN8" s="984"/>
      <c r="CO8" s="984"/>
      <c r="CP8" s="984"/>
      <c r="CQ8" s="985"/>
      <c r="CR8" s="983">
        <v>3</v>
      </c>
      <c r="CS8" s="984"/>
      <c r="CT8" s="984"/>
      <c r="CU8" s="984"/>
      <c r="CV8" s="985"/>
      <c r="CW8" s="983" t="s">
        <v>580</v>
      </c>
      <c r="CX8" s="984"/>
      <c r="CY8" s="984"/>
      <c r="CZ8" s="984"/>
      <c r="DA8" s="985"/>
      <c r="DB8" s="983" t="s">
        <v>580</v>
      </c>
      <c r="DC8" s="1082"/>
      <c r="DD8" s="1082"/>
      <c r="DE8" s="1082"/>
      <c r="DF8" s="1083"/>
      <c r="DG8" s="983" t="s">
        <v>580</v>
      </c>
      <c r="DH8" s="984"/>
      <c r="DI8" s="984"/>
      <c r="DJ8" s="984"/>
      <c r="DK8" s="985"/>
      <c r="DL8" s="983" t="s">
        <v>579</v>
      </c>
      <c r="DM8" s="984"/>
      <c r="DN8" s="984"/>
      <c r="DO8" s="984"/>
      <c r="DP8" s="985"/>
      <c r="DQ8" s="983" t="s">
        <v>581</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4</v>
      </c>
      <c r="R9" s="1038"/>
      <c r="S9" s="1038"/>
      <c r="T9" s="1038"/>
      <c r="U9" s="1038"/>
      <c r="V9" s="1038">
        <v>88</v>
      </c>
      <c r="W9" s="1038"/>
      <c r="X9" s="1038"/>
      <c r="Y9" s="1038"/>
      <c r="Z9" s="1038"/>
      <c r="AA9" s="1038">
        <v>-84</v>
      </c>
      <c r="AB9" s="1038"/>
      <c r="AC9" s="1038"/>
      <c r="AD9" s="1038"/>
      <c r="AE9" s="1039"/>
      <c r="AF9" s="1013">
        <v>-84</v>
      </c>
      <c r="AG9" s="1014"/>
      <c r="AH9" s="1014"/>
      <c r="AI9" s="1014"/>
      <c r="AJ9" s="1015"/>
      <c r="AK9" s="1080"/>
      <c r="AL9" s="1081"/>
      <c r="AM9" s="1081"/>
      <c r="AN9" s="1081"/>
      <c r="AO9" s="1081"/>
      <c r="AP9" s="1081">
        <v>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568</v>
      </c>
      <c r="BT9" s="1009"/>
      <c r="BU9" s="1009"/>
      <c r="BV9" s="1009"/>
      <c r="BW9" s="1009"/>
      <c r="BX9" s="1009"/>
      <c r="BY9" s="1009"/>
      <c r="BZ9" s="1009"/>
      <c r="CA9" s="1009"/>
      <c r="CB9" s="1009"/>
      <c r="CC9" s="1009"/>
      <c r="CD9" s="1009"/>
      <c r="CE9" s="1009"/>
      <c r="CF9" s="1009"/>
      <c r="CG9" s="1010"/>
      <c r="CH9" s="983">
        <v>55</v>
      </c>
      <c r="CI9" s="984"/>
      <c r="CJ9" s="984"/>
      <c r="CK9" s="984"/>
      <c r="CL9" s="985"/>
      <c r="CM9" s="983">
        <v>472</v>
      </c>
      <c r="CN9" s="984"/>
      <c r="CO9" s="984"/>
      <c r="CP9" s="984"/>
      <c r="CQ9" s="985"/>
      <c r="CR9" s="983">
        <v>11</v>
      </c>
      <c r="CS9" s="984"/>
      <c r="CT9" s="984"/>
      <c r="CU9" s="984"/>
      <c r="CV9" s="985"/>
      <c r="CW9" s="983" t="s">
        <v>580</v>
      </c>
      <c r="CX9" s="984"/>
      <c r="CY9" s="984"/>
      <c r="CZ9" s="984"/>
      <c r="DA9" s="985"/>
      <c r="DB9" s="983" t="s">
        <v>580</v>
      </c>
      <c r="DC9" s="984"/>
      <c r="DD9" s="984"/>
      <c r="DE9" s="984"/>
      <c r="DF9" s="985"/>
      <c r="DG9" s="983" t="s">
        <v>581</v>
      </c>
      <c r="DH9" s="984"/>
      <c r="DI9" s="984"/>
      <c r="DJ9" s="984"/>
      <c r="DK9" s="985"/>
      <c r="DL9" s="983" t="s">
        <v>581</v>
      </c>
      <c r="DM9" s="984"/>
      <c r="DN9" s="984"/>
      <c r="DO9" s="984"/>
      <c r="DP9" s="985"/>
      <c r="DQ9" s="983" t="s">
        <v>581</v>
      </c>
      <c r="DR9" s="984"/>
      <c r="DS9" s="984"/>
      <c r="DT9" s="984"/>
      <c r="DU9" s="985"/>
      <c r="DV9" s="986"/>
      <c r="DW9" s="987"/>
      <c r="DX9" s="987"/>
      <c r="DY9" s="987"/>
      <c r="DZ9" s="988"/>
      <c r="EA9" s="205"/>
    </row>
    <row r="10" spans="1:131" s="206" customFormat="1" ht="26.25" customHeight="1">
      <c r="A10" s="212">
        <v>4</v>
      </c>
      <c r="B10" s="1031" t="s">
        <v>369</v>
      </c>
      <c r="C10" s="1032"/>
      <c r="D10" s="1032"/>
      <c r="E10" s="1032"/>
      <c r="F10" s="1032"/>
      <c r="G10" s="1032"/>
      <c r="H10" s="1032"/>
      <c r="I10" s="1032"/>
      <c r="J10" s="1032"/>
      <c r="K10" s="1032"/>
      <c r="L10" s="1032"/>
      <c r="M10" s="1032"/>
      <c r="N10" s="1032"/>
      <c r="O10" s="1032"/>
      <c r="P10" s="1033"/>
      <c r="Q10" s="1037">
        <v>51</v>
      </c>
      <c r="R10" s="1038"/>
      <c r="S10" s="1038"/>
      <c r="T10" s="1038"/>
      <c r="U10" s="1038"/>
      <c r="V10" s="1038">
        <v>704</v>
      </c>
      <c r="W10" s="1038"/>
      <c r="X10" s="1038"/>
      <c r="Y10" s="1038"/>
      <c r="Z10" s="1038"/>
      <c r="AA10" s="1038">
        <v>-653</v>
      </c>
      <c r="AB10" s="1038"/>
      <c r="AC10" s="1038"/>
      <c r="AD10" s="1038"/>
      <c r="AE10" s="1039"/>
      <c r="AF10" s="1013">
        <v>-653</v>
      </c>
      <c r="AG10" s="1014"/>
      <c r="AH10" s="1014"/>
      <c r="AI10" s="1014"/>
      <c r="AJ10" s="1015"/>
      <c r="AK10" s="1080"/>
      <c r="AL10" s="1081"/>
      <c r="AM10" s="1081"/>
      <c r="AN10" s="1081"/>
      <c r="AO10" s="1081"/>
      <c r="AP10" s="1081">
        <v>138</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569</v>
      </c>
      <c r="BT10" s="1009"/>
      <c r="BU10" s="1009"/>
      <c r="BV10" s="1009"/>
      <c r="BW10" s="1009"/>
      <c r="BX10" s="1009"/>
      <c r="BY10" s="1009"/>
      <c r="BZ10" s="1009"/>
      <c r="CA10" s="1009"/>
      <c r="CB10" s="1009"/>
      <c r="CC10" s="1009"/>
      <c r="CD10" s="1009"/>
      <c r="CE10" s="1009"/>
      <c r="CF10" s="1009"/>
      <c r="CG10" s="1010"/>
      <c r="CH10" s="983">
        <v>6</v>
      </c>
      <c r="CI10" s="984"/>
      <c r="CJ10" s="984"/>
      <c r="CK10" s="984"/>
      <c r="CL10" s="985"/>
      <c r="CM10" s="983">
        <v>104</v>
      </c>
      <c r="CN10" s="984"/>
      <c r="CO10" s="984"/>
      <c r="CP10" s="984"/>
      <c r="CQ10" s="985"/>
      <c r="CR10" s="983">
        <v>10</v>
      </c>
      <c r="CS10" s="984"/>
      <c r="CT10" s="984"/>
      <c r="CU10" s="984"/>
      <c r="CV10" s="985"/>
      <c r="CW10" s="983" t="s">
        <v>581</v>
      </c>
      <c r="CX10" s="984"/>
      <c r="CY10" s="984"/>
      <c r="CZ10" s="984"/>
      <c r="DA10" s="985"/>
      <c r="DB10" s="983" t="s">
        <v>581</v>
      </c>
      <c r="DC10" s="984"/>
      <c r="DD10" s="984"/>
      <c r="DE10" s="984"/>
      <c r="DF10" s="985"/>
      <c r="DG10" s="983" t="s">
        <v>581</v>
      </c>
      <c r="DH10" s="984"/>
      <c r="DI10" s="984"/>
      <c r="DJ10" s="984"/>
      <c r="DK10" s="985"/>
      <c r="DL10" s="983" t="s">
        <v>581</v>
      </c>
      <c r="DM10" s="984"/>
      <c r="DN10" s="984"/>
      <c r="DO10" s="984"/>
      <c r="DP10" s="985"/>
      <c r="DQ10" s="983" t="s">
        <v>581</v>
      </c>
      <c r="DR10" s="984"/>
      <c r="DS10" s="984"/>
      <c r="DT10" s="984"/>
      <c r="DU10" s="985"/>
      <c r="DV10" s="986"/>
      <c r="DW10" s="987"/>
      <c r="DX10" s="987"/>
      <c r="DY10" s="987"/>
      <c r="DZ10" s="988"/>
      <c r="EA10" s="205"/>
    </row>
    <row r="11" spans="1:131" s="206" customFormat="1" ht="26.25" customHeight="1">
      <c r="A11" s="212">
        <v>5</v>
      </c>
      <c r="B11" s="1031" t="s">
        <v>370</v>
      </c>
      <c r="C11" s="1032"/>
      <c r="D11" s="1032"/>
      <c r="E11" s="1032"/>
      <c r="F11" s="1032"/>
      <c r="G11" s="1032"/>
      <c r="H11" s="1032"/>
      <c r="I11" s="1032"/>
      <c r="J11" s="1032"/>
      <c r="K11" s="1032"/>
      <c r="L11" s="1032"/>
      <c r="M11" s="1032"/>
      <c r="N11" s="1032"/>
      <c r="O11" s="1032"/>
      <c r="P11" s="1033"/>
      <c r="Q11" s="1037">
        <v>19</v>
      </c>
      <c r="R11" s="1038"/>
      <c r="S11" s="1038"/>
      <c r="T11" s="1038"/>
      <c r="U11" s="1038"/>
      <c r="V11" s="1038">
        <v>292</v>
      </c>
      <c r="W11" s="1038"/>
      <c r="X11" s="1038"/>
      <c r="Y11" s="1038"/>
      <c r="Z11" s="1038"/>
      <c r="AA11" s="1038">
        <v>-273</v>
      </c>
      <c r="AB11" s="1038"/>
      <c r="AC11" s="1038"/>
      <c r="AD11" s="1038"/>
      <c r="AE11" s="1039"/>
      <c r="AF11" s="1013">
        <v>-273</v>
      </c>
      <c r="AG11" s="1014"/>
      <c r="AH11" s="1014"/>
      <c r="AI11" s="1014"/>
      <c r="AJ11" s="1015"/>
      <c r="AK11" s="1080"/>
      <c r="AL11" s="1081"/>
      <c r="AM11" s="1081"/>
      <c r="AN11" s="1081"/>
      <c r="AO11" s="1081"/>
      <c r="AP11" s="1081">
        <v>66</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570</v>
      </c>
      <c r="BT11" s="1009"/>
      <c r="BU11" s="1009"/>
      <c r="BV11" s="1009"/>
      <c r="BW11" s="1009"/>
      <c r="BX11" s="1009"/>
      <c r="BY11" s="1009"/>
      <c r="BZ11" s="1009"/>
      <c r="CA11" s="1009"/>
      <c r="CB11" s="1009"/>
      <c r="CC11" s="1009"/>
      <c r="CD11" s="1009"/>
      <c r="CE11" s="1009"/>
      <c r="CF11" s="1009"/>
      <c r="CG11" s="1010"/>
      <c r="CH11" s="983">
        <v>-1405</v>
      </c>
      <c r="CI11" s="984"/>
      <c r="CJ11" s="984"/>
      <c r="CK11" s="984"/>
      <c r="CL11" s="985"/>
      <c r="CM11" s="983">
        <v>92</v>
      </c>
      <c r="CN11" s="984"/>
      <c r="CO11" s="984"/>
      <c r="CP11" s="984"/>
      <c r="CQ11" s="985"/>
      <c r="CR11" s="983">
        <v>5</v>
      </c>
      <c r="CS11" s="984"/>
      <c r="CT11" s="984"/>
      <c r="CU11" s="984"/>
      <c r="CV11" s="985"/>
      <c r="CW11" s="983" t="s">
        <v>580</v>
      </c>
      <c r="CX11" s="984"/>
      <c r="CY11" s="984"/>
      <c r="CZ11" s="984"/>
      <c r="DA11" s="985"/>
      <c r="DB11" s="983" t="s">
        <v>580</v>
      </c>
      <c r="DC11" s="984"/>
      <c r="DD11" s="984"/>
      <c r="DE11" s="984"/>
      <c r="DF11" s="985"/>
      <c r="DG11" s="983" t="s">
        <v>581</v>
      </c>
      <c r="DH11" s="984"/>
      <c r="DI11" s="984"/>
      <c r="DJ11" s="984"/>
      <c r="DK11" s="985"/>
      <c r="DL11" s="983" t="s">
        <v>581</v>
      </c>
      <c r="DM11" s="984"/>
      <c r="DN11" s="984"/>
      <c r="DO11" s="984"/>
      <c r="DP11" s="985"/>
      <c r="DQ11" s="983" t="s">
        <v>581</v>
      </c>
      <c r="DR11" s="984"/>
      <c r="DS11" s="984"/>
      <c r="DT11" s="984"/>
      <c r="DU11" s="985"/>
      <c r="DV11" s="986"/>
      <c r="DW11" s="987"/>
      <c r="DX11" s="987"/>
      <c r="DY11" s="987"/>
      <c r="DZ11" s="988"/>
      <c r="EA11" s="205"/>
    </row>
    <row r="12" spans="1:131" s="206" customFormat="1" ht="26.25" customHeight="1">
      <c r="A12" s="212">
        <v>6</v>
      </c>
      <c r="B12" s="1031" t="s">
        <v>371</v>
      </c>
      <c r="C12" s="1032"/>
      <c r="D12" s="1032"/>
      <c r="E12" s="1032"/>
      <c r="F12" s="1032"/>
      <c r="G12" s="1032"/>
      <c r="H12" s="1032"/>
      <c r="I12" s="1032"/>
      <c r="J12" s="1032"/>
      <c r="K12" s="1032"/>
      <c r="L12" s="1032"/>
      <c r="M12" s="1032"/>
      <c r="N12" s="1032"/>
      <c r="O12" s="1032"/>
      <c r="P12" s="1033"/>
      <c r="Q12" s="1037">
        <v>181</v>
      </c>
      <c r="R12" s="1038"/>
      <c r="S12" s="1038"/>
      <c r="T12" s="1038"/>
      <c r="U12" s="1038"/>
      <c r="V12" s="1038">
        <v>131</v>
      </c>
      <c r="W12" s="1038"/>
      <c r="X12" s="1038"/>
      <c r="Y12" s="1038"/>
      <c r="Z12" s="1038"/>
      <c r="AA12" s="1038">
        <v>50</v>
      </c>
      <c r="AB12" s="1038"/>
      <c r="AC12" s="1038"/>
      <c r="AD12" s="1038"/>
      <c r="AE12" s="1039"/>
      <c r="AF12" s="1013">
        <v>5</v>
      </c>
      <c r="AG12" s="1014"/>
      <c r="AH12" s="1014"/>
      <c r="AI12" s="1014"/>
      <c r="AJ12" s="1015"/>
      <c r="AK12" s="1080"/>
      <c r="AL12" s="1081"/>
      <c r="AM12" s="1081"/>
      <c r="AN12" s="1081"/>
      <c r="AO12" s="1081"/>
      <c r="AP12" s="1081">
        <v>827</v>
      </c>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571</v>
      </c>
      <c r="BT12" s="1009"/>
      <c r="BU12" s="1009"/>
      <c r="BV12" s="1009"/>
      <c r="BW12" s="1009"/>
      <c r="BX12" s="1009"/>
      <c r="BY12" s="1009"/>
      <c r="BZ12" s="1009"/>
      <c r="CA12" s="1009"/>
      <c r="CB12" s="1009"/>
      <c r="CC12" s="1009"/>
      <c r="CD12" s="1009"/>
      <c r="CE12" s="1009"/>
      <c r="CF12" s="1009"/>
      <c r="CG12" s="1010"/>
      <c r="CH12" s="983">
        <v>-10</v>
      </c>
      <c r="CI12" s="984"/>
      <c r="CJ12" s="984"/>
      <c r="CK12" s="984"/>
      <c r="CL12" s="985"/>
      <c r="CM12" s="983">
        <v>266</v>
      </c>
      <c r="CN12" s="984"/>
      <c r="CO12" s="984"/>
      <c r="CP12" s="984"/>
      <c r="CQ12" s="985"/>
      <c r="CR12" s="983">
        <v>5</v>
      </c>
      <c r="CS12" s="984"/>
      <c r="CT12" s="984"/>
      <c r="CU12" s="984"/>
      <c r="CV12" s="985"/>
      <c r="CW12" s="983">
        <v>43</v>
      </c>
      <c r="CX12" s="984"/>
      <c r="CY12" s="984"/>
      <c r="CZ12" s="984"/>
      <c r="DA12" s="985"/>
      <c r="DB12" s="983" t="s">
        <v>581</v>
      </c>
      <c r="DC12" s="984"/>
      <c r="DD12" s="984"/>
      <c r="DE12" s="984"/>
      <c r="DF12" s="985"/>
      <c r="DG12" s="983" t="s">
        <v>581</v>
      </c>
      <c r="DH12" s="984"/>
      <c r="DI12" s="984"/>
      <c r="DJ12" s="984"/>
      <c r="DK12" s="985"/>
      <c r="DL12" s="983" t="s">
        <v>581</v>
      </c>
      <c r="DM12" s="984"/>
      <c r="DN12" s="984"/>
      <c r="DO12" s="984"/>
      <c r="DP12" s="985"/>
      <c r="DQ12" s="983" t="s">
        <v>581</v>
      </c>
      <c r="DR12" s="984"/>
      <c r="DS12" s="984"/>
      <c r="DT12" s="984"/>
      <c r="DU12" s="985"/>
      <c r="DV12" s="986"/>
      <c r="DW12" s="987"/>
      <c r="DX12" s="987"/>
      <c r="DY12" s="987"/>
      <c r="DZ12" s="988"/>
      <c r="EA12" s="205"/>
    </row>
    <row r="13" spans="1:131" s="206" customFormat="1" ht="26.25" customHeight="1">
      <c r="A13" s="212">
        <v>7</v>
      </c>
      <c r="B13" s="1031" t="s">
        <v>372</v>
      </c>
      <c r="C13" s="1032"/>
      <c r="D13" s="1032"/>
      <c r="E13" s="1032"/>
      <c r="F13" s="1032"/>
      <c r="G13" s="1032"/>
      <c r="H13" s="1032"/>
      <c r="I13" s="1032"/>
      <c r="J13" s="1032"/>
      <c r="K13" s="1032"/>
      <c r="L13" s="1032"/>
      <c r="M13" s="1032"/>
      <c r="N13" s="1032"/>
      <c r="O13" s="1032"/>
      <c r="P13" s="1033"/>
      <c r="Q13" s="1037">
        <v>126</v>
      </c>
      <c r="R13" s="1038"/>
      <c r="S13" s="1038"/>
      <c r="T13" s="1038"/>
      <c r="U13" s="1038"/>
      <c r="V13" s="1038">
        <v>126</v>
      </c>
      <c r="W13" s="1038"/>
      <c r="X13" s="1038"/>
      <c r="Y13" s="1038"/>
      <c r="Z13" s="1038"/>
      <c r="AA13" s="1038">
        <v>0</v>
      </c>
      <c r="AB13" s="1038"/>
      <c r="AC13" s="1038"/>
      <c r="AD13" s="1038"/>
      <c r="AE13" s="1039"/>
      <c r="AF13" s="1013">
        <v>0</v>
      </c>
      <c r="AG13" s="1014"/>
      <c r="AH13" s="1014"/>
      <c r="AI13" s="1014"/>
      <c r="AJ13" s="1015"/>
      <c r="AK13" s="1080"/>
      <c r="AL13" s="1081"/>
      <c r="AM13" s="1081"/>
      <c r="AN13" s="1081"/>
      <c r="AO13" s="1081"/>
      <c r="AP13" s="1081">
        <v>215</v>
      </c>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t="s">
        <v>373</v>
      </c>
      <c r="C14" s="1032"/>
      <c r="D14" s="1032"/>
      <c r="E14" s="1032"/>
      <c r="F14" s="1032"/>
      <c r="G14" s="1032"/>
      <c r="H14" s="1032"/>
      <c r="I14" s="1032"/>
      <c r="J14" s="1032"/>
      <c r="K14" s="1032"/>
      <c r="L14" s="1032"/>
      <c r="M14" s="1032"/>
      <c r="N14" s="1032"/>
      <c r="O14" s="1032"/>
      <c r="P14" s="1033"/>
      <c r="Q14" s="1037">
        <v>3872</v>
      </c>
      <c r="R14" s="1038"/>
      <c r="S14" s="1038"/>
      <c r="T14" s="1038"/>
      <c r="U14" s="1038"/>
      <c r="V14" s="1038">
        <v>3872</v>
      </c>
      <c r="W14" s="1038"/>
      <c r="X14" s="1038"/>
      <c r="Y14" s="1038"/>
      <c r="Z14" s="1038"/>
      <c r="AA14" s="1038">
        <v>0</v>
      </c>
      <c r="AB14" s="1038"/>
      <c r="AC14" s="1038"/>
      <c r="AD14" s="1038"/>
      <c r="AE14" s="1039"/>
      <c r="AF14" s="1013">
        <v>0</v>
      </c>
      <c r="AG14" s="1014"/>
      <c r="AH14" s="1014"/>
      <c r="AI14" s="1014"/>
      <c r="AJ14" s="1015"/>
      <c r="AK14" s="1080"/>
      <c r="AL14" s="1081"/>
      <c r="AM14" s="1081"/>
      <c r="AN14" s="1081"/>
      <c r="AO14" s="1081"/>
      <c r="AP14" s="1081">
        <v>3882</v>
      </c>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375</v>
      </c>
      <c r="B23" s="938" t="s">
        <v>376</v>
      </c>
      <c r="C23" s="939"/>
      <c r="D23" s="939"/>
      <c r="E23" s="939"/>
      <c r="F23" s="939"/>
      <c r="G23" s="939"/>
      <c r="H23" s="939"/>
      <c r="I23" s="939"/>
      <c r="J23" s="939"/>
      <c r="K23" s="939"/>
      <c r="L23" s="939"/>
      <c r="M23" s="939"/>
      <c r="N23" s="939"/>
      <c r="O23" s="939"/>
      <c r="P23" s="940"/>
      <c r="Q23" s="1062">
        <v>142891</v>
      </c>
      <c r="R23" s="1063"/>
      <c r="S23" s="1063"/>
      <c r="T23" s="1063"/>
      <c r="U23" s="1063"/>
      <c r="V23" s="1063">
        <v>140557</v>
      </c>
      <c r="W23" s="1063"/>
      <c r="X23" s="1063"/>
      <c r="Y23" s="1063"/>
      <c r="Z23" s="1063"/>
      <c r="AA23" s="1063">
        <v>2335</v>
      </c>
      <c r="AB23" s="1063"/>
      <c r="AC23" s="1063"/>
      <c r="AD23" s="1063"/>
      <c r="AE23" s="1064"/>
      <c r="AF23" s="1065">
        <v>1527</v>
      </c>
      <c r="AG23" s="1063"/>
      <c r="AH23" s="1063"/>
      <c r="AI23" s="1063"/>
      <c r="AJ23" s="1066"/>
      <c r="AK23" s="1067"/>
      <c r="AL23" s="1068"/>
      <c r="AM23" s="1068"/>
      <c r="AN23" s="1068"/>
      <c r="AO23" s="1068"/>
      <c r="AP23" s="1063">
        <v>163503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379</v>
      </c>
      <c r="R26" s="996"/>
      <c r="S26" s="996"/>
      <c r="T26" s="996"/>
      <c r="U26" s="997"/>
      <c r="V26" s="995" t="s">
        <v>380</v>
      </c>
      <c r="W26" s="996"/>
      <c r="X26" s="996"/>
      <c r="Y26" s="996"/>
      <c r="Z26" s="997"/>
      <c r="AA26" s="995" t="s">
        <v>381</v>
      </c>
      <c r="AB26" s="996"/>
      <c r="AC26" s="996"/>
      <c r="AD26" s="996"/>
      <c r="AE26" s="996"/>
      <c r="AF26" s="1053" t="s">
        <v>382</v>
      </c>
      <c r="AG26" s="1002"/>
      <c r="AH26" s="1002"/>
      <c r="AI26" s="1002"/>
      <c r="AJ26" s="1054"/>
      <c r="AK26" s="996" t="s">
        <v>383</v>
      </c>
      <c r="AL26" s="996"/>
      <c r="AM26" s="996"/>
      <c r="AN26" s="996"/>
      <c r="AO26" s="997"/>
      <c r="AP26" s="995" t="s">
        <v>384</v>
      </c>
      <c r="AQ26" s="996"/>
      <c r="AR26" s="996"/>
      <c r="AS26" s="996"/>
      <c r="AT26" s="997"/>
      <c r="AU26" s="995" t="s">
        <v>385</v>
      </c>
      <c r="AV26" s="996"/>
      <c r="AW26" s="996"/>
      <c r="AX26" s="996"/>
      <c r="AY26" s="997"/>
      <c r="AZ26" s="995" t="s">
        <v>386</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387</v>
      </c>
      <c r="C28" s="1045"/>
      <c r="D28" s="1045"/>
      <c r="E28" s="1045"/>
      <c r="F28" s="1045"/>
      <c r="G28" s="1045"/>
      <c r="H28" s="1045"/>
      <c r="I28" s="1045"/>
      <c r="J28" s="1045"/>
      <c r="K28" s="1045"/>
      <c r="L28" s="1045"/>
      <c r="M28" s="1045"/>
      <c r="N28" s="1045"/>
      <c r="O28" s="1045"/>
      <c r="P28" s="1046"/>
      <c r="Q28" s="1047">
        <v>43891</v>
      </c>
      <c r="R28" s="1048"/>
      <c r="S28" s="1048"/>
      <c r="T28" s="1048"/>
      <c r="U28" s="1048"/>
      <c r="V28" s="1048">
        <v>42941</v>
      </c>
      <c r="W28" s="1048"/>
      <c r="X28" s="1048"/>
      <c r="Y28" s="1048"/>
      <c r="Z28" s="1048"/>
      <c r="AA28" s="1048">
        <v>950</v>
      </c>
      <c r="AB28" s="1048"/>
      <c r="AC28" s="1048"/>
      <c r="AD28" s="1048"/>
      <c r="AE28" s="1049"/>
      <c r="AF28" s="1050">
        <v>950</v>
      </c>
      <c r="AG28" s="1048"/>
      <c r="AH28" s="1048"/>
      <c r="AI28" s="1048"/>
      <c r="AJ28" s="1051"/>
      <c r="AK28" s="1052">
        <v>3412</v>
      </c>
      <c r="AL28" s="1040"/>
      <c r="AM28" s="1040"/>
      <c r="AN28" s="1040"/>
      <c r="AO28" s="1040"/>
      <c r="AP28" s="1040" t="s">
        <v>576</v>
      </c>
      <c r="AQ28" s="1040"/>
      <c r="AR28" s="1040"/>
      <c r="AS28" s="1040"/>
      <c r="AT28" s="1040"/>
      <c r="AU28" s="1040" t="s">
        <v>576</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388</v>
      </c>
      <c r="C29" s="1032"/>
      <c r="D29" s="1032"/>
      <c r="E29" s="1032"/>
      <c r="F29" s="1032"/>
      <c r="G29" s="1032"/>
      <c r="H29" s="1032"/>
      <c r="I29" s="1032"/>
      <c r="J29" s="1032"/>
      <c r="K29" s="1032"/>
      <c r="L29" s="1032"/>
      <c r="M29" s="1032"/>
      <c r="N29" s="1032"/>
      <c r="O29" s="1032"/>
      <c r="P29" s="1033"/>
      <c r="Q29" s="1037">
        <v>34052</v>
      </c>
      <c r="R29" s="1038"/>
      <c r="S29" s="1038"/>
      <c r="T29" s="1038"/>
      <c r="U29" s="1038"/>
      <c r="V29" s="1038">
        <v>33611</v>
      </c>
      <c r="W29" s="1038"/>
      <c r="X29" s="1038"/>
      <c r="Y29" s="1038"/>
      <c r="Z29" s="1038"/>
      <c r="AA29" s="1038">
        <v>441</v>
      </c>
      <c r="AB29" s="1038"/>
      <c r="AC29" s="1038"/>
      <c r="AD29" s="1038"/>
      <c r="AE29" s="1039"/>
      <c r="AF29" s="1013">
        <v>441</v>
      </c>
      <c r="AG29" s="1014"/>
      <c r="AH29" s="1014"/>
      <c r="AI29" s="1014"/>
      <c r="AJ29" s="1015"/>
      <c r="AK29" s="974">
        <v>4738</v>
      </c>
      <c r="AL29" s="965"/>
      <c r="AM29" s="965"/>
      <c r="AN29" s="965"/>
      <c r="AO29" s="965"/>
      <c r="AP29" s="965" t="s">
        <v>576</v>
      </c>
      <c r="AQ29" s="965"/>
      <c r="AR29" s="965"/>
      <c r="AS29" s="965"/>
      <c r="AT29" s="965"/>
      <c r="AU29" s="965" t="s">
        <v>577</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389</v>
      </c>
      <c r="C30" s="1032"/>
      <c r="D30" s="1032"/>
      <c r="E30" s="1032"/>
      <c r="F30" s="1032"/>
      <c r="G30" s="1032"/>
      <c r="H30" s="1032"/>
      <c r="I30" s="1032"/>
      <c r="J30" s="1032"/>
      <c r="K30" s="1032"/>
      <c r="L30" s="1032"/>
      <c r="M30" s="1032"/>
      <c r="N30" s="1032"/>
      <c r="O30" s="1032"/>
      <c r="P30" s="1033"/>
      <c r="Q30" s="1037">
        <v>7658</v>
      </c>
      <c r="R30" s="1038"/>
      <c r="S30" s="1038"/>
      <c r="T30" s="1038"/>
      <c r="U30" s="1038"/>
      <c r="V30" s="1038">
        <v>7554</v>
      </c>
      <c r="W30" s="1038"/>
      <c r="X30" s="1038"/>
      <c r="Y30" s="1038"/>
      <c r="Z30" s="1038"/>
      <c r="AA30" s="1038">
        <v>104</v>
      </c>
      <c r="AB30" s="1038"/>
      <c r="AC30" s="1038"/>
      <c r="AD30" s="1038"/>
      <c r="AE30" s="1039"/>
      <c r="AF30" s="1013">
        <v>104</v>
      </c>
      <c r="AG30" s="1014"/>
      <c r="AH30" s="1014"/>
      <c r="AI30" s="1014"/>
      <c r="AJ30" s="1015"/>
      <c r="AK30" s="974">
        <v>4721</v>
      </c>
      <c r="AL30" s="965"/>
      <c r="AM30" s="965"/>
      <c r="AN30" s="965"/>
      <c r="AO30" s="965"/>
      <c r="AP30" s="965" t="s">
        <v>576</v>
      </c>
      <c r="AQ30" s="965"/>
      <c r="AR30" s="965"/>
      <c r="AS30" s="965"/>
      <c r="AT30" s="965"/>
      <c r="AU30" s="965" t="s">
        <v>578</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390</v>
      </c>
      <c r="C31" s="1032"/>
      <c r="D31" s="1032"/>
      <c r="E31" s="1032"/>
      <c r="F31" s="1032"/>
      <c r="G31" s="1032"/>
      <c r="H31" s="1032"/>
      <c r="I31" s="1032"/>
      <c r="J31" s="1032"/>
      <c r="K31" s="1032"/>
      <c r="L31" s="1032"/>
      <c r="M31" s="1032"/>
      <c r="N31" s="1032"/>
      <c r="O31" s="1032"/>
      <c r="P31" s="1033"/>
      <c r="Q31" s="1037">
        <v>450</v>
      </c>
      <c r="R31" s="1038"/>
      <c r="S31" s="1038"/>
      <c r="T31" s="1038"/>
      <c r="U31" s="1038"/>
      <c r="V31" s="1038">
        <v>2436</v>
      </c>
      <c r="W31" s="1038"/>
      <c r="X31" s="1038"/>
      <c r="Y31" s="1038"/>
      <c r="Z31" s="1038"/>
      <c r="AA31" s="1038">
        <v>-1986</v>
      </c>
      <c r="AB31" s="1038"/>
      <c r="AC31" s="1038"/>
      <c r="AD31" s="1038"/>
      <c r="AE31" s="1039"/>
      <c r="AF31" s="1013">
        <v>-1986</v>
      </c>
      <c r="AG31" s="1014"/>
      <c r="AH31" s="1014"/>
      <c r="AI31" s="1014"/>
      <c r="AJ31" s="1015"/>
      <c r="AK31" s="974">
        <v>6</v>
      </c>
      <c r="AL31" s="965"/>
      <c r="AM31" s="965"/>
      <c r="AN31" s="965"/>
      <c r="AO31" s="965"/>
      <c r="AP31" s="965">
        <v>447</v>
      </c>
      <c r="AQ31" s="965"/>
      <c r="AR31" s="965"/>
      <c r="AS31" s="965"/>
      <c r="AT31" s="965"/>
      <c r="AU31" s="965">
        <v>4</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391</v>
      </c>
      <c r="C32" s="1032"/>
      <c r="D32" s="1032"/>
      <c r="E32" s="1032"/>
      <c r="F32" s="1032"/>
      <c r="G32" s="1032"/>
      <c r="H32" s="1032"/>
      <c r="I32" s="1032"/>
      <c r="J32" s="1032"/>
      <c r="K32" s="1032"/>
      <c r="L32" s="1032"/>
      <c r="M32" s="1032"/>
      <c r="N32" s="1032"/>
      <c r="O32" s="1032"/>
      <c r="P32" s="1033"/>
      <c r="Q32" s="1037">
        <v>7526</v>
      </c>
      <c r="R32" s="1038"/>
      <c r="S32" s="1038"/>
      <c r="T32" s="1038"/>
      <c r="U32" s="1038"/>
      <c r="V32" s="1038">
        <v>6898</v>
      </c>
      <c r="W32" s="1038"/>
      <c r="X32" s="1038"/>
      <c r="Y32" s="1038"/>
      <c r="Z32" s="1038"/>
      <c r="AA32" s="1038">
        <v>628</v>
      </c>
      <c r="AB32" s="1038"/>
      <c r="AC32" s="1038"/>
      <c r="AD32" s="1038"/>
      <c r="AE32" s="1039"/>
      <c r="AF32" s="1013">
        <v>3644</v>
      </c>
      <c r="AG32" s="1014"/>
      <c r="AH32" s="1014"/>
      <c r="AI32" s="1014"/>
      <c r="AJ32" s="1015"/>
      <c r="AK32" s="974">
        <v>32</v>
      </c>
      <c r="AL32" s="965"/>
      <c r="AM32" s="965"/>
      <c r="AN32" s="965"/>
      <c r="AO32" s="965"/>
      <c r="AP32" s="965">
        <v>46747</v>
      </c>
      <c r="AQ32" s="965"/>
      <c r="AR32" s="965"/>
      <c r="AS32" s="965"/>
      <c r="AT32" s="965"/>
      <c r="AU32" s="965">
        <v>140</v>
      </c>
      <c r="AV32" s="965"/>
      <c r="AW32" s="965"/>
      <c r="AX32" s="965"/>
      <c r="AY32" s="965"/>
      <c r="AZ32" s="1036"/>
      <c r="BA32" s="1036"/>
      <c r="BB32" s="1036"/>
      <c r="BC32" s="1036"/>
      <c r="BD32" s="1036"/>
      <c r="BE32" s="1026" t="s">
        <v>392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393</v>
      </c>
      <c r="C33" s="1032"/>
      <c r="D33" s="1032"/>
      <c r="E33" s="1032"/>
      <c r="F33" s="1032"/>
      <c r="G33" s="1032"/>
      <c r="H33" s="1032"/>
      <c r="I33" s="1032"/>
      <c r="J33" s="1032"/>
      <c r="K33" s="1032"/>
      <c r="L33" s="1032"/>
      <c r="M33" s="1032"/>
      <c r="N33" s="1032"/>
      <c r="O33" s="1032"/>
      <c r="P33" s="1033"/>
      <c r="Q33" s="1037">
        <v>2085</v>
      </c>
      <c r="R33" s="1038"/>
      <c r="S33" s="1038"/>
      <c r="T33" s="1038"/>
      <c r="U33" s="1038"/>
      <c r="V33" s="1038">
        <v>1727</v>
      </c>
      <c r="W33" s="1038"/>
      <c r="X33" s="1038"/>
      <c r="Y33" s="1038"/>
      <c r="Z33" s="1038"/>
      <c r="AA33" s="1038">
        <v>358</v>
      </c>
      <c r="AB33" s="1038"/>
      <c r="AC33" s="1038"/>
      <c r="AD33" s="1038"/>
      <c r="AE33" s="1039"/>
      <c r="AF33" s="1013">
        <v>3851</v>
      </c>
      <c r="AG33" s="1014"/>
      <c r="AH33" s="1014"/>
      <c r="AI33" s="1014"/>
      <c r="AJ33" s="1015"/>
      <c r="AK33" s="974">
        <v>3</v>
      </c>
      <c r="AL33" s="965"/>
      <c r="AM33" s="965"/>
      <c r="AN33" s="965"/>
      <c r="AO33" s="965"/>
      <c r="AP33" s="965">
        <v>9880</v>
      </c>
      <c r="AQ33" s="965"/>
      <c r="AR33" s="965"/>
      <c r="AS33" s="965"/>
      <c r="AT33" s="965"/>
      <c r="AU33" s="965" t="s">
        <v>576</v>
      </c>
      <c r="AV33" s="965"/>
      <c r="AW33" s="965"/>
      <c r="AX33" s="965"/>
      <c r="AY33" s="965"/>
      <c r="AZ33" s="1036"/>
      <c r="BA33" s="1036"/>
      <c r="BB33" s="1036"/>
      <c r="BC33" s="1036"/>
      <c r="BD33" s="1036"/>
      <c r="BE33" s="1026" t="s">
        <v>392</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394</v>
      </c>
      <c r="C34" s="1032"/>
      <c r="D34" s="1032"/>
      <c r="E34" s="1032"/>
      <c r="F34" s="1032"/>
      <c r="G34" s="1032"/>
      <c r="H34" s="1032"/>
      <c r="I34" s="1032"/>
      <c r="J34" s="1032"/>
      <c r="K34" s="1032"/>
      <c r="L34" s="1032"/>
      <c r="M34" s="1032"/>
      <c r="N34" s="1032"/>
      <c r="O34" s="1032"/>
      <c r="P34" s="1033"/>
      <c r="Q34" s="1037">
        <v>456</v>
      </c>
      <c r="R34" s="1038"/>
      <c r="S34" s="1038"/>
      <c r="T34" s="1038"/>
      <c r="U34" s="1038"/>
      <c r="V34" s="1038">
        <v>456</v>
      </c>
      <c r="W34" s="1038"/>
      <c r="X34" s="1038"/>
      <c r="Y34" s="1038"/>
      <c r="Z34" s="1038"/>
      <c r="AA34" s="1038">
        <v>0</v>
      </c>
      <c r="AB34" s="1038"/>
      <c r="AC34" s="1038"/>
      <c r="AD34" s="1038"/>
      <c r="AE34" s="1039"/>
      <c r="AF34" s="1013" t="s">
        <v>576</v>
      </c>
      <c r="AG34" s="1014"/>
      <c r="AH34" s="1014"/>
      <c r="AI34" s="1014"/>
      <c r="AJ34" s="1015"/>
      <c r="AK34" s="974">
        <v>119</v>
      </c>
      <c r="AL34" s="965"/>
      <c r="AM34" s="965"/>
      <c r="AN34" s="965"/>
      <c r="AO34" s="965"/>
      <c r="AP34" s="965">
        <v>571</v>
      </c>
      <c r="AQ34" s="965"/>
      <c r="AR34" s="965"/>
      <c r="AS34" s="965"/>
      <c r="AT34" s="965"/>
      <c r="AU34" s="965">
        <v>330</v>
      </c>
      <c r="AV34" s="965"/>
      <c r="AW34" s="965"/>
      <c r="AX34" s="965"/>
      <c r="AY34" s="965"/>
      <c r="AZ34" s="1036"/>
      <c r="BA34" s="1036"/>
      <c r="BB34" s="1036"/>
      <c r="BC34" s="1036"/>
      <c r="BD34" s="1036"/>
      <c r="BE34" s="1026" t="s">
        <v>395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396</v>
      </c>
      <c r="C35" s="1032"/>
      <c r="D35" s="1032"/>
      <c r="E35" s="1032"/>
      <c r="F35" s="1032"/>
      <c r="G35" s="1032"/>
      <c r="H35" s="1032"/>
      <c r="I35" s="1032"/>
      <c r="J35" s="1032"/>
      <c r="K35" s="1032"/>
      <c r="L35" s="1032"/>
      <c r="M35" s="1032"/>
      <c r="N35" s="1032"/>
      <c r="O35" s="1032"/>
      <c r="P35" s="1033"/>
      <c r="Q35" s="1037">
        <v>17126</v>
      </c>
      <c r="R35" s="1038"/>
      <c r="S35" s="1038"/>
      <c r="T35" s="1038"/>
      <c r="U35" s="1038"/>
      <c r="V35" s="1038">
        <v>24573</v>
      </c>
      <c r="W35" s="1038"/>
      <c r="X35" s="1038"/>
      <c r="Y35" s="1038"/>
      <c r="Z35" s="1038"/>
      <c r="AA35" s="1038">
        <v>-7293</v>
      </c>
      <c r="AB35" s="1038"/>
      <c r="AC35" s="1038"/>
      <c r="AD35" s="1038"/>
      <c r="AE35" s="1039"/>
      <c r="AF35" s="1013" t="s">
        <v>576</v>
      </c>
      <c r="AG35" s="1014"/>
      <c r="AH35" s="1014"/>
      <c r="AI35" s="1014"/>
      <c r="AJ35" s="1015"/>
      <c r="AK35" s="974">
        <v>6998</v>
      </c>
      <c r="AL35" s="965"/>
      <c r="AM35" s="965"/>
      <c r="AN35" s="965"/>
      <c r="AO35" s="965"/>
      <c r="AP35" s="965">
        <v>110005</v>
      </c>
      <c r="AQ35" s="965"/>
      <c r="AR35" s="965"/>
      <c r="AS35" s="965"/>
      <c r="AT35" s="965"/>
      <c r="AU35" s="965">
        <v>89104</v>
      </c>
      <c r="AV35" s="965"/>
      <c r="AW35" s="965"/>
      <c r="AX35" s="965"/>
      <c r="AY35" s="965"/>
      <c r="AZ35" s="1036"/>
      <c r="BA35" s="1036"/>
      <c r="BB35" s="1036"/>
      <c r="BC35" s="1036"/>
      <c r="BD35" s="1036"/>
      <c r="BE35" s="1026" t="s">
        <v>395</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397</v>
      </c>
      <c r="C36" s="1032"/>
      <c r="D36" s="1032"/>
      <c r="E36" s="1032"/>
      <c r="F36" s="1032"/>
      <c r="G36" s="1032"/>
      <c r="H36" s="1032"/>
      <c r="I36" s="1032"/>
      <c r="J36" s="1032"/>
      <c r="K36" s="1032"/>
      <c r="L36" s="1032"/>
      <c r="M36" s="1032"/>
      <c r="N36" s="1032"/>
      <c r="O36" s="1032"/>
      <c r="P36" s="1033"/>
      <c r="Q36" s="1037">
        <v>104</v>
      </c>
      <c r="R36" s="1038"/>
      <c r="S36" s="1038"/>
      <c r="T36" s="1038"/>
      <c r="U36" s="1038"/>
      <c r="V36" s="1038">
        <v>104</v>
      </c>
      <c r="W36" s="1038"/>
      <c r="X36" s="1038"/>
      <c r="Y36" s="1038"/>
      <c r="Z36" s="1038"/>
      <c r="AA36" s="1038">
        <v>0</v>
      </c>
      <c r="AB36" s="1038"/>
      <c r="AC36" s="1038"/>
      <c r="AD36" s="1038"/>
      <c r="AE36" s="1039"/>
      <c r="AF36" s="1013" t="s">
        <v>578</v>
      </c>
      <c r="AG36" s="1014"/>
      <c r="AH36" s="1014"/>
      <c r="AI36" s="1014"/>
      <c r="AJ36" s="1015"/>
      <c r="AK36" s="974"/>
      <c r="AL36" s="965"/>
      <c r="AM36" s="965"/>
      <c r="AN36" s="965"/>
      <c r="AO36" s="965"/>
      <c r="AP36" s="965">
        <v>785</v>
      </c>
      <c r="AQ36" s="965"/>
      <c r="AR36" s="965"/>
      <c r="AS36" s="965"/>
      <c r="AT36" s="965"/>
      <c r="AU36" s="965">
        <v>785</v>
      </c>
      <c r="AV36" s="965"/>
      <c r="AW36" s="965"/>
      <c r="AX36" s="965"/>
      <c r="AY36" s="965"/>
      <c r="AZ36" s="1036"/>
      <c r="BA36" s="1036"/>
      <c r="BB36" s="1036"/>
      <c r="BC36" s="1036"/>
      <c r="BD36" s="1036"/>
      <c r="BE36" s="1026" t="s">
        <v>395</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398</v>
      </c>
      <c r="C37" s="1032"/>
      <c r="D37" s="1032"/>
      <c r="E37" s="1032"/>
      <c r="F37" s="1032"/>
      <c r="G37" s="1032"/>
      <c r="H37" s="1032"/>
      <c r="I37" s="1032"/>
      <c r="J37" s="1032"/>
      <c r="K37" s="1032"/>
      <c r="L37" s="1032"/>
      <c r="M37" s="1032"/>
      <c r="N37" s="1032"/>
      <c r="O37" s="1032"/>
      <c r="P37" s="1033"/>
      <c r="Q37" s="1037">
        <v>106</v>
      </c>
      <c r="R37" s="1038"/>
      <c r="S37" s="1038"/>
      <c r="T37" s="1038"/>
      <c r="U37" s="1038"/>
      <c r="V37" s="1038">
        <v>106</v>
      </c>
      <c r="W37" s="1038"/>
      <c r="X37" s="1038"/>
      <c r="Y37" s="1038"/>
      <c r="Z37" s="1038"/>
      <c r="AA37" s="1038">
        <v>0</v>
      </c>
      <c r="AB37" s="1038"/>
      <c r="AC37" s="1038"/>
      <c r="AD37" s="1038"/>
      <c r="AE37" s="1039"/>
      <c r="AF37" s="1013" t="s">
        <v>576</v>
      </c>
      <c r="AG37" s="1014"/>
      <c r="AH37" s="1014"/>
      <c r="AI37" s="1014"/>
      <c r="AJ37" s="1015"/>
      <c r="AK37" s="974"/>
      <c r="AL37" s="965"/>
      <c r="AM37" s="965"/>
      <c r="AN37" s="965"/>
      <c r="AO37" s="965"/>
      <c r="AP37" s="965">
        <v>857</v>
      </c>
      <c r="AQ37" s="965"/>
      <c r="AR37" s="965"/>
      <c r="AS37" s="965"/>
      <c r="AT37" s="965"/>
      <c r="AU37" s="965">
        <v>850</v>
      </c>
      <c r="AV37" s="965"/>
      <c r="AW37" s="965"/>
      <c r="AX37" s="965"/>
      <c r="AY37" s="965"/>
      <c r="AZ37" s="1036"/>
      <c r="BA37" s="1036"/>
      <c r="BB37" s="1036"/>
      <c r="BC37" s="1036"/>
      <c r="BD37" s="1036"/>
      <c r="BE37" s="1026" t="s">
        <v>395</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399</v>
      </c>
      <c r="C38" s="1032"/>
      <c r="D38" s="1032"/>
      <c r="E38" s="1032"/>
      <c r="F38" s="1032"/>
      <c r="G38" s="1032"/>
      <c r="H38" s="1032"/>
      <c r="I38" s="1032"/>
      <c r="J38" s="1032"/>
      <c r="K38" s="1032"/>
      <c r="L38" s="1032"/>
      <c r="M38" s="1032"/>
      <c r="N38" s="1032"/>
      <c r="O38" s="1032"/>
      <c r="P38" s="1033"/>
      <c r="Q38" s="1037">
        <v>1424</v>
      </c>
      <c r="R38" s="1038"/>
      <c r="S38" s="1038"/>
      <c r="T38" s="1038"/>
      <c r="U38" s="1038"/>
      <c r="V38" s="1038">
        <v>5043</v>
      </c>
      <c r="W38" s="1038"/>
      <c r="X38" s="1038"/>
      <c r="Y38" s="1038"/>
      <c r="Z38" s="1038"/>
      <c r="AA38" s="1038">
        <v>-3619</v>
      </c>
      <c r="AB38" s="1038"/>
      <c r="AC38" s="1038"/>
      <c r="AD38" s="1038"/>
      <c r="AE38" s="1039"/>
      <c r="AF38" s="1013">
        <v>-1065</v>
      </c>
      <c r="AG38" s="1014"/>
      <c r="AH38" s="1014"/>
      <c r="AI38" s="1014"/>
      <c r="AJ38" s="1015"/>
      <c r="AK38" s="974">
        <v>1300</v>
      </c>
      <c r="AL38" s="965"/>
      <c r="AM38" s="965"/>
      <c r="AN38" s="965"/>
      <c r="AO38" s="965"/>
      <c r="AP38" s="965">
        <v>8111</v>
      </c>
      <c r="AQ38" s="965"/>
      <c r="AR38" s="965"/>
      <c r="AS38" s="965"/>
      <c r="AT38" s="965"/>
      <c r="AU38" s="965">
        <v>8111</v>
      </c>
      <c r="AV38" s="965"/>
      <c r="AW38" s="965"/>
      <c r="AX38" s="965"/>
      <c r="AY38" s="965"/>
      <c r="AZ38" s="1036">
        <v>9</v>
      </c>
      <c r="BA38" s="1036"/>
      <c r="BB38" s="1036"/>
      <c r="BC38" s="1036"/>
      <c r="BD38" s="1036"/>
      <c r="BE38" s="1026" t="s">
        <v>395</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400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375</v>
      </c>
      <c r="B63" s="938" t="s">
        <v>401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5939</v>
      </c>
      <c r="AG63" s="953"/>
      <c r="AH63" s="953"/>
      <c r="AI63" s="953"/>
      <c r="AJ63" s="1024"/>
      <c r="AK63" s="1025"/>
      <c r="AL63" s="957"/>
      <c r="AM63" s="957"/>
      <c r="AN63" s="957"/>
      <c r="AO63" s="957"/>
      <c r="AP63" s="953">
        <v>177403</v>
      </c>
      <c r="AQ63" s="953"/>
      <c r="AR63" s="953"/>
      <c r="AS63" s="953"/>
      <c r="AT63" s="953"/>
      <c r="AU63" s="953">
        <v>99324</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402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403</v>
      </c>
      <c r="B66" s="990"/>
      <c r="C66" s="990"/>
      <c r="D66" s="990"/>
      <c r="E66" s="990"/>
      <c r="F66" s="990"/>
      <c r="G66" s="990"/>
      <c r="H66" s="990"/>
      <c r="I66" s="990"/>
      <c r="J66" s="990"/>
      <c r="K66" s="990"/>
      <c r="L66" s="990"/>
      <c r="M66" s="990"/>
      <c r="N66" s="990"/>
      <c r="O66" s="990"/>
      <c r="P66" s="991"/>
      <c r="Q66" s="995" t="s">
        <v>379</v>
      </c>
      <c r="R66" s="996"/>
      <c r="S66" s="996"/>
      <c r="T66" s="996"/>
      <c r="U66" s="997"/>
      <c r="V66" s="995" t="s">
        <v>380</v>
      </c>
      <c r="W66" s="996"/>
      <c r="X66" s="996"/>
      <c r="Y66" s="996"/>
      <c r="Z66" s="997"/>
      <c r="AA66" s="995" t="s">
        <v>381</v>
      </c>
      <c r="AB66" s="996"/>
      <c r="AC66" s="996"/>
      <c r="AD66" s="996"/>
      <c r="AE66" s="997"/>
      <c r="AF66" s="1001" t="s">
        <v>382</v>
      </c>
      <c r="AG66" s="1002"/>
      <c r="AH66" s="1002"/>
      <c r="AI66" s="1002"/>
      <c r="AJ66" s="1003"/>
      <c r="AK66" s="995" t="s">
        <v>383</v>
      </c>
      <c r="AL66" s="990"/>
      <c r="AM66" s="990"/>
      <c r="AN66" s="990"/>
      <c r="AO66" s="991"/>
      <c r="AP66" s="995" t="s">
        <v>384</v>
      </c>
      <c r="AQ66" s="996"/>
      <c r="AR66" s="996"/>
      <c r="AS66" s="996"/>
      <c r="AT66" s="997"/>
      <c r="AU66" s="995" t="s">
        <v>404</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572</v>
      </c>
      <c r="C68" s="980"/>
      <c r="D68" s="980"/>
      <c r="E68" s="980"/>
      <c r="F68" s="980"/>
      <c r="G68" s="980"/>
      <c r="H68" s="980"/>
      <c r="I68" s="980"/>
      <c r="J68" s="980"/>
      <c r="K68" s="980"/>
      <c r="L68" s="980"/>
      <c r="M68" s="980"/>
      <c r="N68" s="980"/>
      <c r="O68" s="980"/>
      <c r="P68" s="981"/>
      <c r="Q68" s="982">
        <v>149</v>
      </c>
      <c r="R68" s="976"/>
      <c r="S68" s="976"/>
      <c r="T68" s="976"/>
      <c r="U68" s="976"/>
      <c r="V68" s="976">
        <v>137</v>
      </c>
      <c r="W68" s="976"/>
      <c r="X68" s="976"/>
      <c r="Y68" s="976"/>
      <c r="Z68" s="976"/>
      <c r="AA68" s="976">
        <v>12</v>
      </c>
      <c r="AB68" s="976"/>
      <c r="AC68" s="976"/>
      <c r="AD68" s="976"/>
      <c r="AE68" s="976"/>
      <c r="AF68" s="976">
        <v>12</v>
      </c>
      <c r="AG68" s="976"/>
      <c r="AH68" s="976"/>
      <c r="AI68" s="976"/>
      <c r="AJ68" s="976"/>
      <c r="AK68" s="976">
        <v>20</v>
      </c>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573</v>
      </c>
      <c r="C69" s="969"/>
      <c r="D69" s="969"/>
      <c r="E69" s="969"/>
      <c r="F69" s="969"/>
      <c r="G69" s="969"/>
      <c r="H69" s="969"/>
      <c r="I69" s="969"/>
      <c r="J69" s="969"/>
      <c r="K69" s="969"/>
      <c r="L69" s="969"/>
      <c r="M69" s="969"/>
      <c r="N69" s="969"/>
      <c r="O69" s="969"/>
      <c r="P69" s="970"/>
      <c r="Q69" s="971">
        <v>141</v>
      </c>
      <c r="R69" s="965"/>
      <c r="S69" s="965"/>
      <c r="T69" s="965"/>
      <c r="U69" s="965"/>
      <c r="V69" s="965">
        <v>137</v>
      </c>
      <c r="W69" s="965"/>
      <c r="X69" s="965"/>
      <c r="Y69" s="965"/>
      <c r="Z69" s="965"/>
      <c r="AA69" s="965">
        <v>4</v>
      </c>
      <c r="AB69" s="965"/>
      <c r="AC69" s="965"/>
      <c r="AD69" s="965"/>
      <c r="AE69" s="965"/>
      <c r="AF69" s="965">
        <v>4</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574</v>
      </c>
      <c r="C70" s="969"/>
      <c r="D70" s="969"/>
      <c r="E70" s="969"/>
      <c r="F70" s="969"/>
      <c r="G70" s="969"/>
      <c r="H70" s="969"/>
      <c r="I70" s="969"/>
      <c r="J70" s="969"/>
      <c r="K70" s="969"/>
      <c r="L70" s="969"/>
      <c r="M70" s="969"/>
      <c r="N70" s="969"/>
      <c r="O70" s="969"/>
      <c r="P70" s="970"/>
      <c r="Q70" s="971">
        <v>133401</v>
      </c>
      <c r="R70" s="965"/>
      <c r="S70" s="965"/>
      <c r="T70" s="965"/>
      <c r="U70" s="965"/>
      <c r="V70" s="965">
        <v>129433</v>
      </c>
      <c r="W70" s="965"/>
      <c r="X70" s="965"/>
      <c r="Y70" s="965"/>
      <c r="Z70" s="965"/>
      <c r="AA70" s="965">
        <v>3967</v>
      </c>
      <c r="AB70" s="965"/>
      <c r="AC70" s="965"/>
      <c r="AD70" s="965"/>
      <c r="AE70" s="965"/>
      <c r="AF70" s="965">
        <v>3967</v>
      </c>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575</v>
      </c>
      <c r="C71" s="969"/>
      <c r="D71" s="969"/>
      <c r="E71" s="969"/>
      <c r="F71" s="969"/>
      <c r="G71" s="969"/>
      <c r="H71" s="969"/>
      <c r="I71" s="969"/>
      <c r="J71" s="969"/>
      <c r="K71" s="969"/>
      <c r="L71" s="969"/>
      <c r="M71" s="969"/>
      <c r="N71" s="969"/>
      <c r="O71" s="969"/>
      <c r="P71" s="970"/>
      <c r="Q71" s="971">
        <v>330</v>
      </c>
      <c r="R71" s="965"/>
      <c r="S71" s="965"/>
      <c r="T71" s="965"/>
      <c r="U71" s="965"/>
      <c r="V71" s="965">
        <v>308</v>
      </c>
      <c r="W71" s="965"/>
      <c r="X71" s="965"/>
      <c r="Y71" s="965"/>
      <c r="Z71" s="965"/>
      <c r="AA71" s="965">
        <v>22</v>
      </c>
      <c r="AB71" s="965"/>
      <c r="AC71" s="965"/>
      <c r="AD71" s="965"/>
      <c r="AE71" s="965"/>
      <c r="AF71" s="965">
        <v>22</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375</v>
      </c>
      <c r="B88" s="938" t="s">
        <v>405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4005</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375</v>
      </c>
      <c r="BR102" s="938" t="s">
        <v>406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69</v>
      </c>
      <c r="CS102" s="945"/>
      <c r="CT102" s="945"/>
      <c r="CU102" s="945"/>
      <c r="CV102" s="946"/>
      <c r="CW102" s="944">
        <v>97</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411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414</v>
      </c>
      <c r="AB109" s="886"/>
      <c r="AC109" s="886"/>
      <c r="AD109" s="886"/>
      <c r="AE109" s="887"/>
      <c r="AF109" s="888" t="s">
        <v>287</v>
      </c>
      <c r="AG109" s="886"/>
      <c r="AH109" s="886"/>
      <c r="AI109" s="886"/>
      <c r="AJ109" s="887"/>
      <c r="AK109" s="888" t="s">
        <v>286</v>
      </c>
      <c r="AL109" s="886"/>
      <c r="AM109" s="886"/>
      <c r="AN109" s="886"/>
      <c r="AO109" s="887"/>
      <c r="AP109" s="888" t="s">
        <v>415</v>
      </c>
      <c r="AQ109" s="886"/>
      <c r="AR109" s="886"/>
      <c r="AS109" s="886"/>
      <c r="AT109" s="917"/>
      <c r="AU109" s="885" t="s">
        <v>413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414</v>
      </c>
      <c r="BR109" s="886"/>
      <c r="BS109" s="886"/>
      <c r="BT109" s="886"/>
      <c r="BU109" s="887"/>
      <c r="BV109" s="888" t="s">
        <v>287</v>
      </c>
      <c r="BW109" s="886"/>
      <c r="BX109" s="886"/>
      <c r="BY109" s="886"/>
      <c r="BZ109" s="887"/>
      <c r="CA109" s="888" t="s">
        <v>286</v>
      </c>
      <c r="CB109" s="886"/>
      <c r="CC109" s="886"/>
      <c r="CD109" s="886"/>
      <c r="CE109" s="887"/>
      <c r="CF109" s="926" t="s">
        <v>415</v>
      </c>
      <c r="CG109" s="926"/>
      <c r="CH109" s="926"/>
      <c r="CI109" s="926"/>
      <c r="CJ109" s="926"/>
      <c r="CK109" s="888" t="s">
        <v>416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414</v>
      </c>
      <c r="DH109" s="886"/>
      <c r="DI109" s="886"/>
      <c r="DJ109" s="886"/>
      <c r="DK109" s="887"/>
      <c r="DL109" s="888" t="s">
        <v>287</v>
      </c>
      <c r="DM109" s="886"/>
      <c r="DN109" s="886"/>
      <c r="DO109" s="886"/>
      <c r="DP109" s="887"/>
      <c r="DQ109" s="888" t="s">
        <v>286</v>
      </c>
      <c r="DR109" s="886"/>
      <c r="DS109" s="886"/>
      <c r="DT109" s="886"/>
      <c r="DU109" s="887"/>
      <c r="DV109" s="888" t="s">
        <v>415</v>
      </c>
      <c r="DW109" s="886"/>
      <c r="DX109" s="886"/>
      <c r="DY109" s="886"/>
      <c r="DZ109" s="917"/>
    </row>
    <row r="110" spans="1:131" s="197" customFormat="1" ht="26.25" customHeight="1">
      <c r="A110" s="755" t="s">
        <v>417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15683620</v>
      </c>
      <c r="AB110" s="871"/>
      <c r="AC110" s="871"/>
      <c r="AD110" s="871"/>
      <c r="AE110" s="872"/>
      <c r="AF110" s="873">
        <v>15515321</v>
      </c>
      <c r="AG110" s="871"/>
      <c r="AH110" s="871"/>
      <c r="AI110" s="871"/>
      <c r="AJ110" s="872"/>
      <c r="AK110" s="873">
        <v>15257378</v>
      </c>
      <c r="AL110" s="871"/>
      <c r="AM110" s="871"/>
      <c r="AN110" s="871"/>
      <c r="AO110" s="872"/>
      <c r="AP110" s="874">
        <v>22.8</v>
      </c>
      <c r="AQ110" s="875"/>
      <c r="AR110" s="875"/>
      <c r="AS110" s="875"/>
      <c r="AT110" s="876"/>
      <c r="AU110" s="918" t="s">
        <v>61</v>
      </c>
      <c r="AV110" s="919"/>
      <c r="AW110" s="919"/>
      <c r="AX110" s="919"/>
      <c r="AY110" s="920"/>
      <c r="AZ110" s="814" t="s">
        <v>418</v>
      </c>
      <c r="BA110" s="756"/>
      <c r="BB110" s="756"/>
      <c r="BC110" s="756"/>
      <c r="BD110" s="756"/>
      <c r="BE110" s="756"/>
      <c r="BF110" s="756"/>
      <c r="BG110" s="756"/>
      <c r="BH110" s="756"/>
      <c r="BI110" s="756"/>
      <c r="BJ110" s="756"/>
      <c r="BK110" s="756"/>
      <c r="BL110" s="756"/>
      <c r="BM110" s="756"/>
      <c r="BN110" s="756"/>
      <c r="BO110" s="756"/>
      <c r="BP110" s="757"/>
      <c r="BQ110" s="797">
        <v>152555602</v>
      </c>
      <c r="BR110" s="798"/>
      <c r="BS110" s="798"/>
      <c r="BT110" s="798"/>
      <c r="BU110" s="798"/>
      <c r="BV110" s="798">
        <v>152328804</v>
      </c>
      <c r="BW110" s="798"/>
      <c r="BX110" s="798"/>
      <c r="BY110" s="798"/>
      <c r="BZ110" s="798"/>
      <c r="CA110" s="798">
        <v>163502690</v>
      </c>
      <c r="CB110" s="798"/>
      <c r="CC110" s="798"/>
      <c r="CD110" s="798"/>
      <c r="CE110" s="798"/>
      <c r="CF110" s="859">
        <v>243.9</v>
      </c>
      <c r="CG110" s="860"/>
      <c r="CH110" s="860"/>
      <c r="CI110" s="860"/>
      <c r="CJ110" s="860"/>
      <c r="CK110" s="914" t="s">
        <v>419</v>
      </c>
      <c r="CL110" s="862"/>
      <c r="CM110" s="867" t="s">
        <v>420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421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422</v>
      </c>
      <c r="BA111" s="766"/>
      <c r="BB111" s="766"/>
      <c r="BC111" s="766"/>
      <c r="BD111" s="766"/>
      <c r="BE111" s="766"/>
      <c r="BF111" s="766"/>
      <c r="BG111" s="766"/>
      <c r="BH111" s="766"/>
      <c r="BI111" s="766"/>
      <c r="BJ111" s="766"/>
      <c r="BK111" s="766"/>
      <c r="BL111" s="766"/>
      <c r="BM111" s="766"/>
      <c r="BN111" s="766"/>
      <c r="BO111" s="766"/>
      <c r="BP111" s="767"/>
      <c r="BQ111" s="768">
        <v>118710</v>
      </c>
      <c r="BR111" s="769"/>
      <c r="BS111" s="769"/>
      <c r="BT111" s="769"/>
      <c r="BU111" s="769"/>
      <c r="BV111" s="769">
        <v>236</v>
      </c>
      <c r="BW111" s="769"/>
      <c r="BX111" s="769"/>
      <c r="BY111" s="769"/>
      <c r="BZ111" s="769"/>
      <c r="CA111" s="769">
        <v>184</v>
      </c>
      <c r="CB111" s="769"/>
      <c r="CC111" s="769"/>
      <c r="CD111" s="769"/>
      <c r="CE111" s="769"/>
      <c r="CF111" s="846">
        <v>0</v>
      </c>
      <c r="CG111" s="847"/>
      <c r="CH111" s="847"/>
      <c r="CI111" s="847"/>
      <c r="CJ111" s="847"/>
      <c r="CK111" s="915"/>
      <c r="CL111" s="864"/>
      <c r="CM111" s="801" t="s">
        <v>423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424</v>
      </c>
      <c r="B112" s="901"/>
      <c r="C112" s="766" t="s">
        <v>425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426</v>
      </c>
      <c r="BA112" s="766"/>
      <c r="BB112" s="766"/>
      <c r="BC112" s="766"/>
      <c r="BD112" s="766"/>
      <c r="BE112" s="766"/>
      <c r="BF112" s="766"/>
      <c r="BG112" s="766"/>
      <c r="BH112" s="766"/>
      <c r="BI112" s="766"/>
      <c r="BJ112" s="766"/>
      <c r="BK112" s="766"/>
      <c r="BL112" s="766"/>
      <c r="BM112" s="766"/>
      <c r="BN112" s="766"/>
      <c r="BO112" s="766"/>
      <c r="BP112" s="767"/>
      <c r="BQ112" s="768">
        <v>106031580</v>
      </c>
      <c r="BR112" s="769"/>
      <c r="BS112" s="769"/>
      <c r="BT112" s="769"/>
      <c r="BU112" s="769"/>
      <c r="BV112" s="769">
        <v>103266154</v>
      </c>
      <c r="BW112" s="769"/>
      <c r="BX112" s="769"/>
      <c r="BY112" s="769"/>
      <c r="BZ112" s="769"/>
      <c r="CA112" s="769">
        <v>99324888</v>
      </c>
      <c r="CB112" s="769"/>
      <c r="CC112" s="769"/>
      <c r="CD112" s="769"/>
      <c r="CE112" s="769"/>
      <c r="CF112" s="846">
        <v>148.1</v>
      </c>
      <c r="CG112" s="847"/>
      <c r="CH112" s="847"/>
      <c r="CI112" s="847"/>
      <c r="CJ112" s="847"/>
      <c r="CK112" s="915"/>
      <c r="CL112" s="864"/>
      <c r="CM112" s="801" t="s">
        <v>427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6158376</v>
      </c>
      <c r="AB113" s="907"/>
      <c r="AC113" s="907"/>
      <c r="AD113" s="907"/>
      <c r="AE113" s="908"/>
      <c r="AF113" s="909">
        <v>6162247</v>
      </c>
      <c r="AG113" s="907"/>
      <c r="AH113" s="907"/>
      <c r="AI113" s="907"/>
      <c r="AJ113" s="908"/>
      <c r="AK113" s="909">
        <v>6262716</v>
      </c>
      <c r="AL113" s="907"/>
      <c r="AM113" s="907"/>
      <c r="AN113" s="907"/>
      <c r="AO113" s="908"/>
      <c r="AP113" s="910">
        <v>9.3000000000000007</v>
      </c>
      <c r="AQ113" s="911"/>
      <c r="AR113" s="911"/>
      <c r="AS113" s="911"/>
      <c r="AT113" s="912"/>
      <c r="AU113" s="921"/>
      <c r="AV113" s="922"/>
      <c r="AW113" s="922"/>
      <c r="AX113" s="922"/>
      <c r="AY113" s="923"/>
      <c r="AZ113" s="765" t="s">
        <v>429</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430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431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432</v>
      </c>
      <c r="BA114" s="766"/>
      <c r="BB114" s="766"/>
      <c r="BC114" s="766"/>
      <c r="BD114" s="766"/>
      <c r="BE114" s="766"/>
      <c r="BF114" s="766"/>
      <c r="BG114" s="766"/>
      <c r="BH114" s="766"/>
      <c r="BI114" s="766"/>
      <c r="BJ114" s="766"/>
      <c r="BK114" s="766"/>
      <c r="BL114" s="766"/>
      <c r="BM114" s="766"/>
      <c r="BN114" s="766"/>
      <c r="BO114" s="766"/>
      <c r="BP114" s="767"/>
      <c r="BQ114" s="768">
        <v>23673731</v>
      </c>
      <c r="BR114" s="769"/>
      <c r="BS114" s="769"/>
      <c r="BT114" s="769"/>
      <c r="BU114" s="769"/>
      <c r="BV114" s="769">
        <v>23485276</v>
      </c>
      <c r="BW114" s="769"/>
      <c r="BX114" s="769"/>
      <c r="BY114" s="769"/>
      <c r="BZ114" s="769"/>
      <c r="CA114" s="769">
        <v>22901237</v>
      </c>
      <c r="CB114" s="769"/>
      <c r="CC114" s="769"/>
      <c r="CD114" s="769"/>
      <c r="CE114" s="769"/>
      <c r="CF114" s="846">
        <v>34.200000000000003</v>
      </c>
      <c r="CG114" s="847"/>
      <c r="CH114" s="847"/>
      <c r="CI114" s="847"/>
      <c r="CJ114" s="847"/>
      <c r="CK114" s="915"/>
      <c r="CL114" s="864"/>
      <c r="CM114" s="801" t="s">
        <v>433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434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74551</v>
      </c>
      <c r="AB115" s="907"/>
      <c r="AC115" s="907"/>
      <c r="AD115" s="907"/>
      <c r="AE115" s="908"/>
      <c r="AF115" s="909">
        <v>8009</v>
      </c>
      <c r="AG115" s="907"/>
      <c r="AH115" s="907"/>
      <c r="AI115" s="907"/>
      <c r="AJ115" s="908"/>
      <c r="AK115" s="909">
        <v>4512</v>
      </c>
      <c r="AL115" s="907"/>
      <c r="AM115" s="907"/>
      <c r="AN115" s="907"/>
      <c r="AO115" s="908"/>
      <c r="AP115" s="910">
        <v>0</v>
      </c>
      <c r="AQ115" s="911"/>
      <c r="AR115" s="911"/>
      <c r="AS115" s="911"/>
      <c r="AT115" s="912"/>
      <c r="AU115" s="921"/>
      <c r="AV115" s="922"/>
      <c r="AW115" s="922"/>
      <c r="AX115" s="922"/>
      <c r="AY115" s="923"/>
      <c r="AZ115" s="765" t="s">
        <v>435</v>
      </c>
      <c r="BA115" s="766"/>
      <c r="BB115" s="766"/>
      <c r="BC115" s="766"/>
      <c r="BD115" s="766"/>
      <c r="BE115" s="766"/>
      <c r="BF115" s="766"/>
      <c r="BG115" s="766"/>
      <c r="BH115" s="766"/>
      <c r="BI115" s="766"/>
      <c r="BJ115" s="766"/>
      <c r="BK115" s="766"/>
      <c r="BL115" s="766"/>
      <c r="BM115" s="766"/>
      <c r="BN115" s="766"/>
      <c r="BO115" s="766"/>
      <c r="BP115" s="767"/>
      <c r="BQ115" s="768">
        <v>5698850</v>
      </c>
      <c r="BR115" s="769"/>
      <c r="BS115" s="769"/>
      <c r="BT115" s="769"/>
      <c r="BU115" s="769"/>
      <c r="BV115" s="769">
        <v>5234864</v>
      </c>
      <c r="BW115" s="769"/>
      <c r="BX115" s="769"/>
      <c r="BY115" s="769"/>
      <c r="BZ115" s="769"/>
      <c r="CA115" s="769">
        <v>1214</v>
      </c>
      <c r="CB115" s="769"/>
      <c r="CC115" s="769"/>
      <c r="CD115" s="769"/>
      <c r="CE115" s="769"/>
      <c r="CF115" s="846">
        <v>0</v>
      </c>
      <c r="CG115" s="847"/>
      <c r="CH115" s="847"/>
      <c r="CI115" s="847"/>
      <c r="CJ115" s="847"/>
      <c r="CK115" s="915"/>
      <c r="CL115" s="864"/>
      <c r="CM115" s="765" t="s">
        <v>436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11674</v>
      </c>
      <c r="AB116" s="782"/>
      <c r="AC116" s="782"/>
      <c r="AD116" s="782"/>
      <c r="AE116" s="783"/>
      <c r="AF116" s="784">
        <v>6308</v>
      </c>
      <c r="AG116" s="782"/>
      <c r="AH116" s="782"/>
      <c r="AI116" s="782"/>
      <c r="AJ116" s="783"/>
      <c r="AK116" s="784">
        <v>1524</v>
      </c>
      <c r="AL116" s="782"/>
      <c r="AM116" s="782"/>
      <c r="AN116" s="782"/>
      <c r="AO116" s="783"/>
      <c r="AP116" s="752">
        <v>0</v>
      </c>
      <c r="AQ116" s="753"/>
      <c r="AR116" s="753"/>
      <c r="AS116" s="753"/>
      <c r="AT116" s="754"/>
      <c r="AU116" s="921"/>
      <c r="AV116" s="922"/>
      <c r="AW116" s="922"/>
      <c r="AX116" s="922"/>
      <c r="AY116" s="923"/>
      <c r="AZ116" s="765" t="s">
        <v>438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440</v>
      </c>
      <c r="Z117" s="887"/>
      <c r="AA117" s="892">
        <v>21928221</v>
      </c>
      <c r="AB117" s="893"/>
      <c r="AC117" s="893"/>
      <c r="AD117" s="893"/>
      <c r="AE117" s="894"/>
      <c r="AF117" s="896">
        <v>21691885</v>
      </c>
      <c r="AG117" s="893"/>
      <c r="AH117" s="893"/>
      <c r="AI117" s="893"/>
      <c r="AJ117" s="894"/>
      <c r="AK117" s="896">
        <v>21526130</v>
      </c>
      <c r="AL117" s="893"/>
      <c r="AM117" s="893"/>
      <c r="AN117" s="893"/>
      <c r="AO117" s="894"/>
      <c r="AP117" s="897"/>
      <c r="AQ117" s="898"/>
      <c r="AR117" s="898"/>
      <c r="AS117" s="898"/>
      <c r="AT117" s="899"/>
      <c r="AU117" s="921"/>
      <c r="AV117" s="922"/>
      <c r="AW117" s="922"/>
      <c r="AX117" s="922"/>
      <c r="AY117" s="923"/>
      <c r="AZ117" s="843" t="s">
        <v>441</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442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414</v>
      </c>
      <c r="AB118" s="886"/>
      <c r="AC118" s="886"/>
      <c r="AD118" s="886"/>
      <c r="AE118" s="887"/>
      <c r="AF118" s="888" t="s">
        <v>287</v>
      </c>
      <c r="AG118" s="886"/>
      <c r="AH118" s="886"/>
      <c r="AI118" s="886"/>
      <c r="AJ118" s="887"/>
      <c r="AK118" s="888" t="s">
        <v>286</v>
      </c>
      <c r="AL118" s="886"/>
      <c r="AM118" s="886"/>
      <c r="AN118" s="886"/>
      <c r="AO118" s="887"/>
      <c r="AP118" s="889" t="s">
        <v>415</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443</v>
      </c>
      <c r="BP118" s="836"/>
      <c r="BQ118" s="855">
        <v>288078473</v>
      </c>
      <c r="BR118" s="856"/>
      <c r="BS118" s="856"/>
      <c r="BT118" s="856"/>
      <c r="BU118" s="856"/>
      <c r="BV118" s="856">
        <v>284315334</v>
      </c>
      <c r="BW118" s="856"/>
      <c r="BX118" s="856"/>
      <c r="BY118" s="856"/>
      <c r="BZ118" s="856"/>
      <c r="CA118" s="856">
        <v>285730213</v>
      </c>
      <c r="CB118" s="856"/>
      <c r="CC118" s="856"/>
      <c r="CD118" s="856"/>
      <c r="CE118" s="856"/>
      <c r="CF118" s="741"/>
      <c r="CG118" s="742"/>
      <c r="CH118" s="742"/>
      <c r="CI118" s="742"/>
      <c r="CJ118" s="839"/>
      <c r="CK118" s="915"/>
      <c r="CL118" s="864"/>
      <c r="CM118" s="801" t="s">
        <v>444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419</v>
      </c>
      <c r="B119" s="862"/>
      <c r="C119" s="867" t="s">
        <v>420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445</v>
      </c>
      <c r="AV119" s="878"/>
      <c r="AW119" s="878"/>
      <c r="AX119" s="878"/>
      <c r="AY119" s="879"/>
      <c r="AZ119" s="814" t="s">
        <v>446</v>
      </c>
      <c r="BA119" s="756"/>
      <c r="BB119" s="756"/>
      <c r="BC119" s="756"/>
      <c r="BD119" s="756"/>
      <c r="BE119" s="756"/>
      <c r="BF119" s="756"/>
      <c r="BG119" s="756"/>
      <c r="BH119" s="756"/>
      <c r="BI119" s="756"/>
      <c r="BJ119" s="756"/>
      <c r="BK119" s="756"/>
      <c r="BL119" s="756"/>
      <c r="BM119" s="756"/>
      <c r="BN119" s="756"/>
      <c r="BO119" s="756"/>
      <c r="BP119" s="757"/>
      <c r="BQ119" s="797">
        <v>11540447</v>
      </c>
      <c r="BR119" s="798"/>
      <c r="BS119" s="798"/>
      <c r="BT119" s="798"/>
      <c r="BU119" s="798"/>
      <c r="BV119" s="798">
        <v>12816843</v>
      </c>
      <c r="BW119" s="798"/>
      <c r="BX119" s="798"/>
      <c r="BY119" s="798"/>
      <c r="BZ119" s="798"/>
      <c r="CA119" s="798">
        <v>13399184</v>
      </c>
      <c r="CB119" s="798"/>
      <c r="CC119" s="798"/>
      <c r="CD119" s="798"/>
      <c r="CE119" s="798"/>
      <c r="CF119" s="859">
        <v>20</v>
      </c>
      <c r="CG119" s="860"/>
      <c r="CH119" s="860"/>
      <c r="CI119" s="860"/>
      <c r="CJ119" s="860"/>
      <c r="CK119" s="916"/>
      <c r="CL119" s="866"/>
      <c r="CM119" s="823" t="s">
        <v>447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118710</v>
      </c>
      <c r="DH119" s="715"/>
      <c r="DI119" s="715"/>
      <c r="DJ119" s="715"/>
      <c r="DK119" s="716"/>
      <c r="DL119" s="717">
        <v>236</v>
      </c>
      <c r="DM119" s="715"/>
      <c r="DN119" s="715"/>
      <c r="DO119" s="715"/>
      <c r="DP119" s="716"/>
      <c r="DQ119" s="717">
        <v>184</v>
      </c>
      <c r="DR119" s="715"/>
      <c r="DS119" s="715"/>
      <c r="DT119" s="715"/>
      <c r="DU119" s="716"/>
      <c r="DV119" s="805">
        <v>0</v>
      </c>
      <c r="DW119" s="806"/>
      <c r="DX119" s="806"/>
      <c r="DY119" s="806"/>
      <c r="DZ119" s="807"/>
    </row>
    <row r="120" spans="1:130" s="197" customFormat="1" ht="26.25" customHeight="1">
      <c r="A120" s="863"/>
      <c r="B120" s="864"/>
      <c r="C120" s="801" t="s">
        <v>423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448</v>
      </c>
      <c r="BA120" s="766"/>
      <c r="BB120" s="766"/>
      <c r="BC120" s="766"/>
      <c r="BD120" s="766"/>
      <c r="BE120" s="766"/>
      <c r="BF120" s="766"/>
      <c r="BG120" s="766"/>
      <c r="BH120" s="766"/>
      <c r="BI120" s="766"/>
      <c r="BJ120" s="766"/>
      <c r="BK120" s="766"/>
      <c r="BL120" s="766"/>
      <c r="BM120" s="766"/>
      <c r="BN120" s="766"/>
      <c r="BO120" s="766"/>
      <c r="BP120" s="767"/>
      <c r="BQ120" s="768">
        <v>44936014</v>
      </c>
      <c r="BR120" s="769"/>
      <c r="BS120" s="769"/>
      <c r="BT120" s="769"/>
      <c r="BU120" s="769"/>
      <c r="BV120" s="769">
        <v>44891529</v>
      </c>
      <c r="BW120" s="769"/>
      <c r="BX120" s="769"/>
      <c r="BY120" s="769"/>
      <c r="BZ120" s="769"/>
      <c r="CA120" s="769">
        <v>47581300</v>
      </c>
      <c r="CB120" s="769"/>
      <c r="CC120" s="769"/>
      <c r="CD120" s="769"/>
      <c r="CE120" s="769"/>
      <c r="CF120" s="846">
        <v>71</v>
      </c>
      <c r="CG120" s="847"/>
      <c r="CH120" s="847"/>
      <c r="CI120" s="847"/>
      <c r="CJ120" s="847"/>
      <c r="CK120" s="848" t="s">
        <v>449</v>
      </c>
      <c r="CL120" s="808"/>
      <c r="CM120" s="808"/>
      <c r="CN120" s="808"/>
      <c r="CO120" s="809"/>
      <c r="CP120" s="852" t="s">
        <v>396</v>
      </c>
      <c r="CQ120" s="853"/>
      <c r="CR120" s="853"/>
      <c r="CS120" s="853"/>
      <c r="CT120" s="853"/>
      <c r="CU120" s="853"/>
      <c r="CV120" s="853"/>
      <c r="CW120" s="853"/>
      <c r="CX120" s="853"/>
      <c r="CY120" s="853"/>
      <c r="CZ120" s="853"/>
      <c r="DA120" s="853"/>
      <c r="DB120" s="853"/>
      <c r="DC120" s="853"/>
      <c r="DD120" s="853"/>
      <c r="DE120" s="853"/>
      <c r="DF120" s="854"/>
      <c r="DG120" s="797">
        <v>92567742</v>
      </c>
      <c r="DH120" s="798"/>
      <c r="DI120" s="798"/>
      <c r="DJ120" s="798"/>
      <c r="DK120" s="798"/>
      <c r="DL120" s="798">
        <v>91431829</v>
      </c>
      <c r="DM120" s="798"/>
      <c r="DN120" s="798"/>
      <c r="DO120" s="798"/>
      <c r="DP120" s="798"/>
      <c r="DQ120" s="798">
        <v>89104341</v>
      </c>
      <c r="DR120" s="798"/>
      <c r="DS120" s="798"/>
      <c r="DT120" s="798"/>
      <c r="DU120" s="798"/>
      <c r="DV120" s="799">
        <v>132.9</v>
      </c>
      <c r="DW120" s="799"/>
      <c r="DX120" s="799"/>
      <c r="DY120" s="799"/>
      <c r="DZ120" s="800"/>
    </row>
    <row r="121" spans="1:130" s="197" customFormat="1" ht="26.25" customHeight="1">
      <c r="A121" s="863"/>
      <c r="B121" s="864"/>
      <c r="C121" s="840" t="s">
        <v>450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451</v>
      </c>
      <c r="BA121" s="844"/>
      <c r="BB121" s="844"/>
      <c r="BC121" s="844"/>
      <c r="BD121" s="844"/>
      <c r="BE121" s="844"/>
      <c r="BF121" s="844"/>
      <c r="BG121" s="844"/>
      <c r="BH121" s="844"/>
      <c r="BI121" s="844"/>
      <c r="BJ121" s="844"/>
      <c r="BK121" s="844"/>
      <c r="BL121" s="844"/>
      <c r="BM121" s="844"/>
      <c r="BN121" s="844"/>
      <c r="BO121" s="844"/>
      <c r="BP121" s="845"/>
      <c r="BQ121" s="855">
        <v>133041128</v>
      </c>
      <c r="BR121" s="856"/>
      <c r="BS121" s="856"/>
      <c r="BT121" s="856"/>
      <c r="BU121" s="856"/>
      <c r="BV121" s="856">
        <v>135402928</v>
      </c>
      <c r="BW121" s="856"/>
      <c r="BX121" s="856"/>
      <c r="BY121" s="856"/>
      <c r="BZ121" s="856"/>
      <c r="CA121" s="856">
        <v>138720174</v>
      </c>
      <c r="CB121" s="856"/>
      <c r="CC121" s="856"/>
      <c r="CD121" s="856"/>
      <c r="CE121" s="856"/>
      <c r="CF121" s="857">
        <v>206.9</v>
      </c>
      <c r="CG121" s="858"/>
      <c r="CH121" s="858"/>
      <c r="CI121" s="858"/>
      <c r="CJ121" s="858"/>
      <c r="CK121" s="849"/>
      <c r="CL121" s="810"/>
      <c r="CM121" s="810"/>
      <c r="CN121" s="810"/>
      <c r="CO121" s="811"/>
      <c r="CP121" s="826" t="s">
        <v>399</v>
      </c>
      <c r="CQ121" s="827"/>
      <c r="CR121" s="827"/>
      <c r="CS121" s="827"/>
      <c r="CT121" s="827"/>
      <c r="CU121" s="827"/>
      <c r="CV121" s="827"/>
      <c r="CW121" s="827"/>
      <c r="CX121" s="827"/>
      <c r="CY121" s="827"/>
      <c r="CZ121" s="827"/>
      <c r="DA121" s="827"/>
      <c r="DB121" s="827"/>
      <c r="DC121" s="827"/>
      <c r="DD121" s="827"/>
      <c r="DE121" s="827"/>
      <c r="DF121" s="828"/>
      <c r="DG121" s="768">
        <v>11347646</v>
      </c>
      <c r="DH121" s="769"/>
      <c r="DI121" s="769"/>
      <c r="DJ121" s="769"/>
      <c r="DK121" s="769"/>
      <c r="DL121" s="769">
        <v>9772020</v>
      </c>
      <c r="DM121" s="769"/>
      <c r="DN121" s="769"/>
      <c r="DO121" s="769"/>
      <c r="DP121" s="769"/>
      <c r="DQ121" s="769">
        <v>8111020</v>
      </c>
      <c r="DR121" s="769"/>
      <c r="DS121" s="769"/>
      <c r="DT121" s="769"/>
      <c r="DU121" s="769"/>
      <c r="DV121" s="821">
        <v>12.1</v>
      </c>
      <c r="DW121" s="821"/>
      <c r="DX121" s="821"/>
      <c r="DY121" s="821"/>
      <c r="DZ121" s="822"/>
    </row>
    <row r="122" spans="1:130" s="197" customFormat="1" ht="26.25" customHeight="1">
      <c r="A122" s="863"/>
      <c r="B122" s="864"/>
      <c r="C122" s="801" t="s">
        <v>433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452</v>
      </c>
      <c r="BP122" s="836"/>
      <c r="BQ122" s="837">
        <v>189517589</v>
      </c>
      <c r="BR122" s="838"/>
      <c r="BS122" s="838"/>
      <c r="BT122" s="838"/>
      <c r="BU122" s="838"/>
      <c r="BV122" s="838">
        <v>193111300</v>
      </c>
      <c r="BW122" s="838"/>
      <c r="BX122" s="838"/>
      <c r="BY122" s="838"/>
      <c r="BZ122" s="838"/>
      <c r="CA122" s="838">
        <v>199700658</v>
      </c>
      <c r="CB122" s="838"/>
      <c r="CC122" s="838"/>
      <c r="CD122" s="838"/>
      <c r="CE122" s="838"/>
      <c r="CF122" s="741"/>
      <c r="CG122" s="742"/>
      <c r="CH122" s="742"/>
      <c r="CI122" s="742"/>
      <c r="CJ122" s="839"/>
      <c r="CK122" s="849"/>
      <c r="CL122" s="810"/>
      <c r="CM122" s="810"/>
      <c r="CN122" s="810"/>
      <c r="CO122" s="811"/>
      <c r="CP122" s="826" t="s">
        <v>398</v>
      </c>
      <c r="CQ122" s="827"/>
      <c r="CR122" s="827"/>
      <c r="CS122" s="827"/>
      <c r="CT122" s="827"/>
      <c r="CU122" s="827"/>
      <c r="CV122" s="827"/>
      <c r="CW122" s="827"/>
      <c r="CX122" s="827"/>
      <c r="CY122" s="827"/>
      <c r="CZ122" s="827"/>
      <c r="DA122" s="827"/>
      <c r="DB122" s="827"/>
      <c r="DC122" s="827"/>
      <c r="DD122" s="827"/>
      <c r="DE122" s="827"/>
      <c r="DF122" s="828"/>
      <c r="DG122" s="768">
        <v>884751</v>
      </c>
      <c r="DH122" s="769"/>
      <c r="DI122" s="769"/>
      <c r="DJ122" s="769"/>
      <c r="DK122" s="769"/>
      <c r="DL122" s="769">
        <v>882150</v>
      </c>
      <c r="DM122" s="769"/>
      <c r="DN122" s="769"/>
      <c r="DO122" s="769"/>
      <c r="DP122" s="769"/>
      <c r="DQ122" s="769">
        <v>850412</v>
      </c>
      <c r="DR122" s="769"/>
      <c r="DS122" s="769"/>
      <c r="DT122" s="769"/>
      <c r="DU122" s="769"/>
      <c r="DV122" s="821">
        <v>1.3</v>
      </c>
      <c r="DW122" s="821"/>
      <c r="DX122" s="821"/>
      <c r="DY122" s="821"/>
      <c r="DZ122" s="822"/>
    </row>
    <row r="123" spans="1:130" s="197" customFormat="1" ht="26.25" customHeight="1" thickBot="1">
      <c r="A123" s="863"/>
      <c r="B123" s="864"/>
      <c r="C123" s="801" t="s">
        <v>439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453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148.30000000000001</v>
      </c>
      <c r="BR123" s="830"/>
      <c r="BS123" s="830"/>
      <c r="BT123" s="830"/>
      <c r="BU123" s="830"/>
      <c r="BV123" s="830">
        <v>137</v>
      </c>
      <c r="BW123" s="830"/>
      <c r="BX123" s="830"/>
      <c r="BY123" s="830"/>
      <c r="BZ123" s="830"/>
      <c r="CA123" s="830">
        <v>128.30000000000001</v>
      </c>
      <c r="CB123" s="830"/>
      <c r="CC123" s="830"/>
      <c r="CD123" s="830"/>
      <c r="CE123" s="830"/>
      <c r="CF123" s="728"/>
      <c r="CG123" s="729"/>
      <c r="CH123" s="729"/>
      <c r="CI123" s="729"/>
      <c r="CJ123" s="831"/>
      <c r="CK123" s="849"/>
      <c r="CL123" s="810"/>
      <c r="CM123" s="810"/>
      <c r="CN123" s="810"/>
      <c r="CO123" s="811"/>
      <c r="CP123" s="826" t="s">
        <v>397</v>
      </c>
      <c r="CQ123" s="827"/>
      <c r="CR123" s="827"/>
      <c r="CS123" s="827"/>
      <c r="CT123" s="827"/>
      <c r="CU123" s="827"/>
      <c r="CV123" s="827"/>
      <c r="CW123" s="827"/>
      <c r="CX123" s="827"/>
      <c r="CY123" s="827"/>
      <c r="CZ123" s="827"/>
      <c r="DA123" s="827"/>
      <c r="DB123" s="827"/>
      <c r="DC123" s="827"/>
      <c r="DD123" s="827"/>
      <c r="DE123" s="827"/>
      <c r="DF123" s="828"/>
      <c r="DG123" s="781">
        <v>848035</v>
      </c>
      <c r="DH123" s="782"/>
      <c r="DI123" s="782"/>
      <c r="DJ123" s="782"/>
      <c r="DK123" s="783"/>
      <c r="DL123" s="784">
        <v>818356</v>
      </c>
      <c r="DM123" s="782"/>
      <c r="DN123" s="782"/>
      <c r="DO123" s="782"/>
      <c r="DP123" s="783"/>
      <c r="DQ123" s="784">
        <v>784820</v>
      </c>
      <c r="DR123" s="782"/>
      <c r="DS123" s="782"/>
      <c r="DT123" s="782"/>
      <c r="DU123" s="783"/>
      <c r="DV123" s="752">
        <v>1.2</v>
      </c>
      <c r="DW123" s="753"/>
      <c r="DX123" s="753"/>
      <c r="DY123" s="753"/>
      <c r="DZ123" s="754"/>
    </row>
    <row r="124" spans="1:130" s="197" customFormat="1" ht="26.25" customHeight="1">
      <c r="A124" s="863"/>
      <c r="B124" s="864"/>
      <c r="C124" s="801" t="s">
        <v>442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454</v>
      </c>
      <c r="CQ124" s="827"/>
      <c r="CR124" s="827"/>
      <c r="CS124" s="827"/>
      <c r="CT124" s="827"/>
      <c r="CU124" s="827"/>
      <c r="CV124" s="827"/>
      <c r="CW124" s="827"/>
      <c r="CX124" s="827"/>
      <c r="CY124" s="827"/>
      <c r="CZ124" s="827"/>
      <c r="DA124" s="827"/>
      <c r="DB124" s="827"/>
      <c r="DC124" s="827"/>
      <c r="DD124" s="827"/>
      <c r="DE124" s="827"/>
      <c r="DF124" s="828"/>
      <c r="DG124" s="714">
        <v>377837</v>
      </c>
      <c r="DH124" s="715"/>
      <c r="DI124" s="715"/>
      <c r="DJ124" s="715"/>
      <c r="DK124" s="716"/>
      <c r="DL124" s="717">
        <v>358430</v>
      </c>
      <c r="DM124" s="715"/>
      <c r="DN124" s="715"/>
      <c r="DO124" s="715"/>
      <c r="DP124" s="716"/>
      <c r="DQ124" s="717">
        <v>469826</v>
      </c>
      <c r="DR124" s="715"/>
      <c r="DS124" s="715"/>
      <c r="DT124" s="715"/>
      <c r="DU124" s="716"/>
      <c r="DV124" s="805">
        <v>0.7</v>
      </c>
      <c r="DW124" s="806"/>
      <c r="DX124" s="806"/>
      <c r="DY124" s="806"/>
      <c r="DZ124" s="807"/>
    </row>
    <row r="125" spans="1:130" s="197" customFormat="1" ht="26.25" customHeight="1" thickBot="1">
      <c r="A125" s="863"/>
      <c r="B125" s="864"/>
      <c r="C125" s="801" t="s">
        <v>444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455</v>
      </c>
      <c r="CL125" s="808"/>
      <c r="CM125" s="808"/>
      <c r="CN125" s="808"/>
      <c r="CO125" s="809"/>
      <c r="CP125" s="814" t="s">
        <v>456</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58675</v>
      </c>
      <c r="AB126" s="782"/>
      <c r="AC126" s="782"/>
      <c r="AD126" s="782"/>
      <c r="AE126" s="783"/>
      <c r="AF126" s="784">
        <v>2861</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457</v>
      </c>
      <c r="AY126" s="762"/>
      <c r="AZ126" s="762"/>
      <c r="BA126" s="762"/>
      <c r="BB126" s="762"/>
      <c r="BC126" s="762"/>
      <c r="BD126" s="762"/>
      <c r="BE126" s="763"/>
      <c r="BF126" s="761" t="s">
        <v>458</v>
      </c>
      <c r="BG126" s="762"/>
      <c r="BH126" s="762"/>
      <c r="BI126" s="762"/>
      <c r="BJ126" s="762"/>
      <c r="BK126" s="762"/>
      <c r="BL126" s="763"/>
      <c r="BM126" s="761" t="s">
        <v>459</v>
      </c>
      <c r="BN126" s="762"/>
      <c r="BO126" s="762"/>
      <c r="BP126" s="762"/>
      <c r="BQ126" s="762"/>
      <c r="BR126" s="762"/>
      <c r="BS126" s="763"/>
      <c r="BT126" s="761" t="s">
        <v>460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461</v>
      </c>
      <c r="CQ126" s="766"/>
      <c r="CR126" s="766"/>
      <c r="CS126" s="766"/>
      <c r="CT126" s="766"/>
      <c r="CU126" s="766"/>
      <c r="CV126" s="766"/>
      <c r="CW126" s="766"/>
      <c r="CX126" s="766"/>
      <c r="CY126" s="766"/>
      <c r="CZ126" s="766"/>
      <c r="DA126" s="766"/>
      <c r="DB126" s="766"/>
      <c r="DC126" s="766"/>
      <c r="DD126" s="766"/>
      <c r="DE126" s="766"/>
      <c r="DF126" s="767"/>
      <c r="DG126" s="768">
        <v>5697732</v>
      </c>
      <c r="DH126" s="769"/>
      <c r="DI126" s="769"/>
      <c r="DJ126" s="769"/>
      <c r="DK126" s="769"/>
      <c r="DL126" s="769">
        <v>5233550</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462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15876</v>
      </c>
      <c r="AB127" s="782"/>
      <c r="AC127" s="782"/>
      <c r="AD127" s="782"/>
      <c r="AE127" s="783"/>
      <c r="AF127" s="784">
        <v>5148</v>
      </c>
      <c r="AG127" s="782"/>
      <c r="AH127" s="782"/>
      <c r="AI127" s="782"/>
      <c r="AJ127" s="783"/>
      <c r="AK127" s="784">
        <v>4512</v>
      </c>
      <c r="AL127" s="782"/>
      <c r="AM127" s="782"/>
      <c r="AN127" s="782"/>
      <c r="AO127" s="783"/>
      <c r="AP127" s="752">
        <v>0</v>
      </c>
      <c r="AQ127" s="753"/>
      <c r="AR127" s="753"/>
      <c r="AS127" s="753"/>
      <c r="AT127" s="754"/>
      <c r="AU127" s="233"/>
      <c r="AV127" s="233"/>
      <c r="AW127" s="233"/>
      <c r="AX127" s="755" t="s">
        <v>463</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464</v>
      </c>
      <c r="CQ127" s="750"/>
      <c r="CR127" s="750"/>
      <c r="CS127" s="750"/>
      <c r="CT127" s="750"/>
      <c r="CU127" s="750"/>
      <c r="CV127" s="750"/>
      <c r="CW127" s="750"/>
      <c r="CX127" s="750"/>
      <c r="CY127" s="750"/>
      <c r="CZ127" s="750"/>
      <c r="DA127" s="750"/>
      <c r="DB127" s="750"/>
      <c r="DC127" s="750"/>
      <c r="DD127" s="750"/>
      <c r="DE127" s="750"/>
      <c r="DF127" s="751"/>
      <c r="DG127" s="817">
        <v>1118</v>
      </c>
      <c r="DH127" s="818"/>
      <c r="DI127" s="818"/>
      <c r="DJ127" s="818"/>
      <c r="DK127" s="818"/>
      <c r="DL127" s="818">
        <v>1314</v>
      </c>
      <c r="DM127" s="818"/>
      <c r="DN127" s="818"/>
      <c r="DO127" s="818"/>
      <c r="DP127" s="818"/>
      <c r="DQ127" s="818">
        <v>1214</v>
      </c>
      <c r="DR127" s="818"/>
      <c r="DS127" s="818"/>
      <c r="DT127" s="818"/>
      <c r="DU127" s="818"/>
      <c r="DV127" s="819">
        <v>0</v>
      </c>
      <c r="DW127" s="819"/>
      <c r="DX127" s="819"/>
      <c r="DY127" s="819"/>
      <c r="DZ127" s="820"/>
    </row>
    <row r="128" spans="1:130" s="197" customFormat="1" ht="26.25" customHeight="1">
      <c r="A128" s="793" t="s">
        <v>465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466</v>
      </c>
      <c r="X128" s="795"/>
      <c r="Y128" s="795"/>
      <c r="Z128" s="796"/>
      <c r="AA128" s="721">
        <v>3595772</v>
      </c>
      <c r="AB128" s="722"/>
      <c r="AC128" s="722"/>
      <c r="AD128" s="722"/>
      <c r="AE128" s="723"/>
      <c r="AF128" s="724">
        <v>3450473</v>
      </c>
      <c r="AG128" s="722"/>
      <c r="AH128" s="722"/>
      <c r="AI128" s="722"/>
      <c r="AJ128" s="723"/>
      <c r="AK128" s="724">
        <v>3439275</v>
      </c>
      <c r="AL128" s="722"/>
      <c r="AM128" s="722"/>
      <c r="AN128" s="722"/>
      <c r="AO128" s="723"/>
      <c r="AP128" s="725"/>
      <c r="AQ128" s="726"/>
      <c r="AR128" s="726"/>
      <c r="AS128" s="726"/>
      <c r="AT128" s="727"/>
      <c r="AU128" s="235"/>
      <c r="AV128" s="235"/>
      <c r="AW128" s="235"/>
      <c r="AX128" s="770" t="s">
        <v>467</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468</v>
      </c>
      <c r="X129" s="779"/>
      <c r="Y129" s="779"/>
      <c r="Z129" s="780"/>
      <c r="AA129" s="781">
        <v>77185468</v>
      </c>
      <c r="AB129" s="782"/>
      <c r="AC129" s="782"/>
      <c r="AD129" s="782"/>
      <c r="AE129" s="783"/>
      <c r="AF129" s="784">
        <v>77113956</v>
      </c>
      <c r="AG129" s="782"/>
      <c r="AH129" s="782"/>
      <c r="AI129" s="782"/>
      <c r="AJ129" s="783"/>
      <c r="AK129" s="784">
        <v>77645359</v>
      </c>
      <c r="AL129" s="782"/>
      <c r="AM129" s="782"/>
      <c r="AN129" s="782"/>
      <c r="AO129" s="783"/>
      <c r="AP129" s="785"/>
      <c r="AQ129" s="786"/>
      <c r="AR129" s="786"/>
      <c r="AS129" s="786"/>
      <c r="AT129" s="787"/>
      <c r="AU129" s="235"/>
      <c r="AV129" s="235"/>
      <c r="AW129" s="235"/>
      <c r="AX129" s="770" t="s">
        <v>469</v>
      </c>
      <c r="AY129" s="766"/>
      <c r="AZ129" s="766"/>
      <c r="BA129" s="766"/>
      <c r="BB129" s="766"/>
      <c r="BC129" s="766"/>
      <c r="BD129" s="766"/>
      <c r="BE129" s="767"/>
      <c r="BF129" s="771">
        <v>11.3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470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471</v>
      </c>
      <c r="X130" s="779"/>
      <c r="Y130" s="779"/>
      <c r="Z130" s="780"/>
      <c r="AA130" s="781">
        <v>10737410</v>
      </c>
      <c r="AB130" s="782"/>
      <c r="AC130" s="782"/>
      <c r="AD130" s="782"/>
      <c r="AE130" s="783"/>
      <c r="AF130" s="784">
        <v>10556123</v>
      </c>
      <c r="AG130" s="782"/>
      <c r="AH130" s="782"/>
      <c r="AI130" s="782"/>
      <c r="AJ130" s="783"/>
      <c r="AK130" s="784">
        <v>10597666</v>
      </c>
      <c r="AL130" s="782"/>
      <c r="AM130" s="782"/>
      <c r="AN130" s="782"/>
      <c r="AO130" s="783"/>
      <c r="AP130" s="785"/>
      <c r="AQ130" s="786"/>
      <c r="AR130" s="786"/>
      <c r="AS130" s="786"/>
      <c r="AT130" s="787"/>
      <c r="AU130" s="235"/>
      <c r="AV130" s="235"/>
      <c r="AW130" s="235"/>
      <c r="AX130" s="749" t="s">
        <v>472</v>
      </c>
      <c r="AY130" s="750"/>
      <c r="AZ130" s="750"/>
      <c r="BA130" s="750"/>
      <c r="BB130" s="750"/>
      <c r="BC130" s="750"/>
      <c r="BD130" s="750"/>
      <c r="BE130" s="751"/>
      <c r="BF130" s="703">
        <v>128.30000000000001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473</v>
      </c>
      <c r="X131" s="712"/>
      <c r="Y131" s="712"/>
      <c r="Z131" s="713"/>
      <c r="AA131" s="714">
        <v>66448058</v>
      </c>
      <c r="AB131" s="715"/>
      <c r="AC131" s="715"/>
      <c r="AD131" s="715"/>
      <c r="AE131" s="716"/>
      <c r="AF131" s="717">
        <v>66557833</v>
      </c>
      <c r="AG131" s="715"/>
      <c r="AH131" s="715"/>
      <c r="AI131" s="715"/>
      <c r="AJ131" s="716"/>
      <c r="AK131" s="717">
        <v>67047693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475</v>
      </c>
      <c r="W132" s="735"/>
      <c r="X132" s="735"/>
      <c r="Y132" s="735"/>
      <c r="Z132" s="736"/>
      <c r="AA132" s="737">
        <v>11.43003908</v>
      </c>
      <c r="AB132" s="738"/>
      <c r="AC132" s="738"/>
      <c r="AD132" s="738"/>
      <c r="AE132" s="739"/>
      <c r="AF132" s="740">
        <v>11.546784389999999</v>
      </c>
      <c r="AG132" s="738"/>
      <c r="AH132" s="738"/>
      <c r="AI132" s="738"/>
      <c r="AJ132" s="739"/>
      <c r="AK132" s="740">
        <v>11.16994257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476</v>
      </c>
      <c r="W133" s="744"/>
      <c r="X133" s="744"/>
      <c r="Y133" s="744"/>
      <c r="Z133" s="745"/>
      <c r="AA133" s="746">
        <v>11.6</v>
      </c>
      <c r="AB133" s="747"/>
      <c r="AC133" s="747"/>
      <c r="AD133" s="747"/>
      <c r="AE133" s="748"/>
      <c r="AF133" s="746">
        <v>11.5</v>
      </c>
      <c r="AG133" s="747"/>
      <c r="AH133" s="747"/>
      <c r="AI133" s="747"/>
      <c r="AJ133" s="748"/>
      <c r="AK133" s="746">
        <v>11.3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9" zoomScale="85" zoomScaleNormal="85" zoomScaleSheetLayoutView="85" workbookViewId="0">
      <selection activeCell="AB30" sqref="AB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9" t="s">
        <v>479</v>
      </c>
      <c r="L7" s="254"/>
      <c r="M7" s="255" t="s">
        <v>480</v>
      </c>
      <c r="N7" s="256"/>
    </row>
    <row r="8" spans="1:16">
      <c r="A8" s="248"/>
      <c r="B8" s="244"/>
      <c r="C8" s="244"/>
      <c r="D8" s="244"/>
      <c r="E8" s="244"/>
      <c r="F8" s="244"/>
      <c r="G8" s="257"/>
      <c r="H8" s="258"/>
      <c r="I8" s="258"/>
      <c r="J8" s="259"/>
      <c r="K8" s="1120"/>
      <c r="L8" s="260" t="s">
        <v>481</v>
      </c>
      <c r="M8" s="261" t="s">
        <v>482</v>
      </c>
      <c r="N8" s="262" t="s">
        <v>483</v>
      </c>
    </row>
    <row r="9" spans="1:16">
      <c r="A9" s="248"/>
      <c r="B9" s="244"/>
      <c r="C9" s="244"/>
      <c r="D9" s="244"/>
      <c r="E9" s="244"/>
      <c r="F9" s="244"/>
      <c r="G9" s="1133" t="s">
        <v>484</v>
      </c>
      <c r="H9" s="1134"/>
      <c r="I9" s="1134"/>
      <c r="J9" s="1135"/>
      <c r="K9" s="263">
        <v>23956867</v>
      </c>
      <c r="L9" s="264">
        <v>63200</v>
      </c>
      <c r="M9" s="265">
        <v>57075</v>
      </c>
      <c r="N9" s="266">
        <v>10.7</v>
      </c>
    </row>
    <row r="10" spans="1:16">
      <c r="A10" s="248"/>
      <c r="B10" s="244"/>
      <c r="C10" s="244"/>
      <c r="D10" s="244"/>
      <c r="E10" s="244"/>
      <c r="F10" s="244"/>
      <c r="G10" s="1133" t="s">
        <v>485</v>
      </c>
      <c r="H10" s="1134"/>
      <c r="I10" s="1134"/>
      <c r="J10" s="1135"/>
      <c r="K10" s="267">
        <v>290624</v>
      </c>
      <c r="L10" s="268">
        <v>767</v>
      </c>
      <c r="M10" s="269">
        <v>2378</v>
      </c>
      <c r="N10" s="270">
        <v>-67.7</v>
      </c>
    </row>
    <row r="11" spans="1:16" ht="13.5" customHeight="1">
      <c r="A11" s="248"/>
      <c r="B11" s="244"/>
      <c r="C11" s="244"/>
      <c r="D11" s="244"/>
      <c r="E11" s="244"/>
      <c r="F11" s="244"/>
      <c r="G11" s="1133" t="s">
        <v>486</v>
      </c>
      <c r="H11" s="1134"/>
      <c r="I11" s="1134"/>
      <c r="J11" s="1135"/>
      <c r="K11" s="267">
        <v>15604</v>
      </c>
      <c r="L11" s="268">
        <v>41</v>
      </c>
      <c r="M11" s="269">
        <v>1348</v>
      </c>
      <c r="N11" s="270">
        <v>-97</v>
      </c>
    </row>
    <row r="12" spans="1:16" ht="13.5" customHeight="1">
      <c r="A12" s="248"/>
      <c r="B12" s="244"/>
      <c r="C12" s="244"/>
      <c r="D12" s="244"/>
      <c r="E12" s="244"/>
      <c r="F12" s="244"/>
      <c r="G12" s="1133" t="s">
        <v>487</v>
      </c>
      <c r="H12" s="1134"/>
      <c r="I12" s="1134"/>
      <c r="J12" s="1135"/>
      <c r="K12" s="267" t="s">
        <v>488</v>
      </c>
      <c r="L12" s="268" t="s">
        <v>488</v>
      </c>
      <c r="M12" s="269">
        <v>648</v>
      </c>
      <c r="N12" s="270" t="s">
        <v>488</v>
      </c>
    </row>
    <row r="13" spans="1:16" ht="13.5" customHeight="1">
      <c r="A13" s="248"/>
      <c r="B13" s="244"/>
      <c r="C13" s="244"/>
      <c r="D13" s="244"/>
      <c r="E13" s="244"/>
      <c r="F13" s="244"/>
      <c r="G13" s="1133" t="s">
        <v>489</v>
      </c>
      <c r="H13" s="1134"/>
      <c r="I13" s="1134"/>
      <c r="J13" s="1135"/>
      <c r="K13" s="267" t="s">
        <v>488</v>
      </c>
      <c r="L13" s="268" t="s">
        <v>488</v>
      </c>
      <c r="M13" s="269">
        <v>21</v>
      </c>
      <c r="N13" s="270" t="s">
        <v>488</v>
      </c>
    </row>
    <row r="14" spans="1:16" ht="13.5" customHeight="1">
      <c r="A14" s="248"/>
      <c r="B14" s="244"/>
      <c r="C14" s="244"/>
      <c r="D14" s="244"/>
      <c r="E14" s="244"/>
      <c r="F14" s="244"/>
      <c r="G14" s="1133" t="s">
        <v>490</v>
      </c>
      <c r="H14" s="1134"/>
      <c r="I14" s="1134"/>
      <c r="J14" s="1135"/>
      <c r="K14" s="267">
        <v>887540</v>
      </c>
      <c r="L14" s="268">
        <v>2341</v>
      </c>
      <c r="M14" s="269">
        <v>1701</v>
      </c>
      <c r="N14" s="270">
        <v>37.6</v>
      </c>
    </row>
    <row r="15" spans="1:16" ht="13.5" customHeight="1">
      <c r="A15" s="248"/>
      <c r="B15" s="244"/>
      <c r="C15" s="244"/>
      <c r="D15" s="244"/>
      <c r="E15" s="244"/>
      <c r="F15" s="244"/>
      <c r="G15" s="1133" t="s">
        <v>491</v>
      </c>
      <c r="H15" s="1134"/>
      <c r="I15" s="1134"/>
      <c r="J15" s="1135"/>
      <c r="K15" s="267">
        <v>248910</v>
      </c>
      <c r="L15" s="268">
        <v>657</v>
      </c>
      <c r="M15" s="269">
        <v>1326</v>
      </c>
      <c r="N15" s="270">
        <v>-50.5</v>
      </c>
    </row>
    <row r="16" spans="1:16">
      <c r="A16" s="248"/>
      <c r="B16" s="244"/>
      <c r="C16" s="244"/>
      <c r="D16" s="244"/>
      <c r="E16" s="244"/>
      <c r="F16" s="244"/>
      <c r="G16" s="1136" t="s">
        <v>492</v>
      </c>
      <c r="H16" s="1137"/>
      <c r="I16" s="1137"/>
      <c r="J16" s="1138"/>
      <c r="K16" s="268">
        <v>-2194242</v>
      </c>
      <c r="L16" s="268">
        <v>-5789</v>
      </c>
      <c r="M16" s="269">
        <v>-5838</v>
      </c>
      <c r="N16" s="270">
        <v>-0.8</v>
      </c>
    </row>
    <row r="17" spans="1:16">
      <c r="A17" s="248"/>
      <c r="B17" s="244"/>
      <c r="C17" s="244"/>
      <c r="D17" s="244"/>
      <c r="E17" s="244"/>
      <c r="F17" s="244"/>
      <c r="G17" s="1136" t="s">
        <v>171</v>
      </c>
      <c r="H17" s="1137"/>
      <c r="I17" s="1137"/>
      <c r="J17" s="1138"/>
      <c r="K17" s="268">
        <v>23205303</v>
      </c>
      <c r="L17" s="268">
        <v>61217</v>
      </c>
      <c r="M17" s="269">
        <v>58658</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30" t="s">
        <v>497</v>
      </c>
      <c r="H21" s="1131"/>
      <c r="I21" s="1131"/>
      <c r="J21" s="1132"/>
      <c r="K21" s="280">
        <v>6.91</v>
      </c>
      <c r="L21" s="281">
        <v>6.17</v>
      </c>
      <c r="M21" s="282">
        <v>0.74</v>
      </c>
      <c r="N21" s="249"/>
      <c r="O21" s="283"/>
      <c r="P21" s="279"/>
    </row>
    <row r="22" spans="1:16" s="284" customFormat="1">
      <c r="A22" s="279"/>
      <c r="B22" s="249"/>
      <c r="C22" s="249"/>
      <c r="D22" s="249"/>
      <c r="E22" s="249"/>
      <c r="F22" s="249"/>
      <c r="G22" s="1130" t="s">
        <v>498</v>
      </c>
      <c r="H22" s="1131"/>
      <c r="I22" s="1131"/>
      <c r="J22" s="1132"/>
      <c r="K22" s="285">
        <v>99.7</v>
      </c>
      <c r="L22" s="286">
        <v>99.9</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9" t="s">
        <v>479</v>
      </c>
      <c r="L30" s="254"/>
      <c r="M30" s="255" t="s">
        <v>480</v>
      </c>
      <c r="N30" s="256"/>
    </row>
    <row r="31" spans="1:16">
      <c r="A31" s="248"/>
      <c r="B31" s="244"/>
      <c r="C31" s="244"/>
      <c r="D31" s="244"/>
      <c r="E31" s="244"/>
      <c r="F31" s="244"/>
      <c r="G31" s="257"/>
      <c r="H31" s="258"/>
      <c r="I31" s="258"/>
      <c r="J31" s="259"/>
      <c r="K31" s="1120"/>
      <c r="L31" s="260" t="s">
        <v>481</v>
      </c>
      <c r="M31" s="261" t="s">
        <v>482</v>
      </c>
      <c r="N31" s="262" t="s">
        <v>483</v>
      </c>
    </row>
    <row r="32" spans="1:16" ht="27" customHeight="1">
      <c r="A32" s="248"/>
      <c r="B32" s="244"/>
      <c r="C32" s="244"/>
      <c r="D32" s="244"/>
      <c r="E32" s="244"/>
      <c r="F32" s="244"/>
      <c r="G32" s="1121" t="s">
        <v>502</v>
      </c>
      <c r="H32" s="1122"/>
      <c r="I32" s="1122"/>
      <c r="J32" s="1123"/>
      <c r="K32" s="294">
        <v>15257378</v>
      </c>
      <c r="L32" s="294">
        <v>40250</v>
      </c>
      <c r="M32" s="295">
        <v>40803</v>
      </c>
      <c r="N32" s="296">
        <v>-1.4</v>
      </c>
    </row>
    <row r="33" spans="1:16" ht="13.5" customHeight="1">
      <c r="A33" s="248"/>
      <c r="B33" s="244"/>
      <c r="C33" s="244"/>
      <c r="D33" s="244"/>
      <c r="E33" s="244"/>
      <c r="F33" s="244"/>
      <c r="G33" s="1121" t="s">
        <v>503</v>
      </c>
      <c r="H33" s="1122"/>
      <c r="I33" s="1122"/>
      <c r="J33" s="1123"/>
      <c r="K33" s="294" t="s">
        <v>488</v>
      </c>
      <c r="L33" s="294" t="s">
        <v>488</v>
      </c>
      <c r="M33" s="295" t="s">
        <v>488</v>
      </c>
      <c r="N33" s="296" t="s">
        <v>488</v>
      </c>
    </row>
    <row r="34" spans="1:16" ht="27" customHeight="1">
      <c r="A34" s="248"/>
      <c r="B34" s="244"/>
      <c r="C34" s="244"/>
      <c r="D34" s="244"/>
      <c r="E34" s="244"/>
      <c r="F34" s="244"/>
      <c r="G34" s="1121" t="s">
        <v>504</v>
      </c>
      <c r="H34" s="1122"/>
      <c r="I34" s="1122"/>
      <c r="J34" s="1123"/>
      <c r="K34" s="294" t="s">
        <v>488</v>
      </c>
      <c r="L34" s="294" t="s">
        <v>488</v>
      </c>
      <c r="M34" s="295">
        <v>114</v>
      </c>
      <c r="N34" s="296" t="s">
        <v>488</v>
      </c>
    </row>
    <row r="35" spans="1:16" ht="27" customHeight="1">
      <c r="A35" s="248"/>
      <c r="B35" s="244"/>
      <c r="C35" s="244"/>
      <c r="D35" s="244"/>
      <c r="E35" s="244"/>
      <c r="F35" s="244"/>
      <c r="G35" s="1121" t="s">
        <v>505</v>
      </c>
      <c r="H35" s="1122"/>
      <c r="I35" s="1122"/>
      <c r="J35" s="1123"/>
      <c r="K35" s="294">
        <v>6262716</v>
      </c>
      <c r="L35" s="294">
        <v>16522</v>
      </c>
      <c r="M35" s="295">
        <v>10245</v>
      </c>
      <c r="N35" s="296">
        <v>61.3</v>
      </c>
    </row>
    <row r="36" spans="1:16" ht="27" customHeight="1">
      <c r="A36" s="248"/>
      <c r="B36" s="244"/>
      <c r="C36" s="244"/>
      <c r="D36" s="244"/>
      <c r="E36" s="244"/>
      <c r="F36" s="244"/>
      <c r="G36" s="1121" t="s">
        <v>506</v>
      </c>
      <c r="H36" s="1122"/>
      <c r="I36" s="1122"/>
      <c r="J36" s="1123"/>
      <c r="K36" s="294" t="s">
        <v>488</v>
      </c>
      <c r="L36" s="294" t="s">
        <v>488</v>
      </c>
      <c r="M36" s="295">
        <v>436</v>
      </c>
      <c r="N36" s="296" t="s">
        <v>488</v>
      </c>
    </row>
    <row r="37" spans="1:16" ht="13.5" customHeight="1">
      <c r="A37" s="248"/>
      <c r="B37" s="244"/>
      <c r="C37" s="244"/>
      <c r="D37" s="244"/>
      <c r="E37" s="244"/>
      <c r="F37" s="244"/>
      <c r="G37" s="1121" t="s">
        <v>507</v>
      </c>
      <c r="H37" s="1122"/>
      <c r="I37" s="1122"/>
      <c r="J37" s="1123"/>
      <c r="K37" s="294">
        <v>4512</v>
      </c>
      <c r="L37" s="294">
        <v>12</v>
      </c>
      <c r="M37" s="295">
        <v>818</v>
      </c>
      <c r="N37" s="296">
        <v>-98.5</v>
      </c>
    </row>
    <row r="38" spans="1:16" ht="27" customHeight="1">
      <c r="A38" s="248"/>
      <c r="B38" s="244"/>
      <c r="C38" s="244"/>
      <c r="D38" s="244"/>
      <c r="E38" s="244"/>
      <c r="F38" s="244"/>
      <c r="G38" s="1124" t="s">
        <v>508</v>
      </c>
      <c r="H38" s="1125"/>
      <c r="I38" s="1125"/>
      <c r="J38" s="1126"/>
      <c r="K38" s="297">
        <v>1524</v>
      </c>
      <c r="L38" s="297">
        <v>4</v>
      </c>
      <c r="M38" s="298">
        <v>5</v>
      </c>
      <c r="N38" s="299">
        <v>-20</v>
      </c>
      <c r="O38" s="293"/>
    </row>
    <row r="39" spans="1:16">
      <c r="A39" s="248"/>
      <c r="B39" s="244"/>
      <c r="C39" s="244"/>
      <c r="D39" s="244"/>
      <c r="E39" s="244"/>
      <c r="F39" s="244"/>
      <c r="G39" s="1124" t="s">
        <v>509</v>
      </c>
      <c r="H39" s="1125"/>
      <c r="I39" s="1125"/>
      <c r="J39" s="1126"/>
      <c r="K39" s="300">
        <v>-3439275</v>
      </c>
      <c r="L39" s="300">
        <v>-9073</v>
      </c>
      <c r="M39" s="301">
        <v>-8579</v>
      </c>
      <c r="N39" s="302">
        <v>5.8</v>
      </c>
      <c r="O39" s="293"/>
    </row>
    <row r="40" spans="1:16" ht="27" customHeight="1">
      <c r="A40" s="248"/>
      <c r="B40" s="244"/>
      <c r="C40" s="244"/>
      <c r="D40" s="244"/>
      <c r="E40" s="244"/>
      <c r="F40" s="244"/>
      <c r="G40" s="1121" t="s">
        <v>510</v>
      </c>
      <c r="H40" s="1122"/>
      <c r="I40" s="1122"/>
      <c r="J40" s="1123"/>
      <c r="K40" s="300">
        <v>-10597666</v>
      </c>
      <c r="L40" s="300">
        <v>-27957</v>
      </c>
      <c r="M40" s="301">
        <v>-30169</v>
      </c>
      <c r="N40" s="302">
        <v>-7.3</v>
      </c>
      <c r="O40" s="293"/>
    </row>
    <row r="41" spans="1:16">
      <c r="A41" s="248"/>
      <c r="B41" s="244"/>
      <c r="C41" s="244"/>
      <c r="D41" s="244"/>
      <c r="E41" s="244"/>
      <c r="F41" s="244"/>
      <c r="G41" s="1127" t="s">
        <v>281</v>
      </c>
      <c r="H41" s="1128"/>
      <c r="I41" s="1128"/>
      <c r="J41" s="1129"/>
      <c r="K41" s="294">
        <v>7489189</v>
      </c>
      <c r="L41" s="300">
        <v>19757</v>
      </c>
      <c r="M41" s="301">
        <v>13672</v>
      </c>
      <c r="N41" s="302">
        <v>44.5</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14" t="s">
        <v>479</v>
      </c>
      <c r="J49" s="1116" t="s">
        <v>514</v>
      </c>
      <c r="K49" s="1117"/>
      <c r="L49" s="1117"/>
      <c r="M49" s="1117"/>
      <c r="N49" s="1118"/>
    </row>
    <row r="50" spans="1:14">
      <c r="A50" s="248"/>
      <c r="B50" s="244"/>
      <c r="C50" s="244"/>
      <c r="D50" s="244"/>
      <c r="E50" s="244"/>
      <c r="F50" s="244"/>
      <c r="G50" s="312"/>
      <c r="H50" s="313"/>
      <c r="I50" s="1115"/>
      <c r="J50" s="314" t="s">
        <v>515</v>
      </c>
      <c r="K50" s="315" t="s">
        <v>516</v>
      </c>
      <c r="L50" s="316" t="s">
        <v>517</v>
      </c>
      <c r="M50" s="317" t="s">
        <v>518</v>
      </c>
      <c r="N50" s="318" t="s">
        <v>519</v>
      </c>
    </row>
    <row r="51" spans="1:14">
      <c r="A51" s="248"/>
      <c r="B51" s="244"/>
      <c r="C51" s="244"/>
      <c r="D51" s="244"/>
      <c r="E51" s="244"/>
      <c r="F51" s="244"/>
      <c r="G51" s="310" t="s">
        <v>520</v>
      </c>
      <c r="H51" s="311"/>
      <c r="I51" s="319">
        <v>17641036</v>
      </c>
      <c r="J51" s="320">
        <v>46365</v>
      </c>
      <c r="K51" s="321">
        <v>30.3</v>
      </c>
      <c r="L51" s="322">
        <v>47646</v>
      </c>
      <c r="M51" s="323">
        <v>8.9</v>
      </c>
      <c r="N51" s="324">
        <v>21.4</v>
      </c>
    </row>
    <row r="52" spans="1:14">
      <c r="A52" s="248"/>
      <c r="B52" s="244"/>
      <c r="C52" s="244"/>
      <c r="D52" s="244"/>
      <c r="E52" s="244"/>
      <c r="F52" s="244"/>
      <c r="G52" s="325"/>
      <c r="H52" s="326" t="s">
        <v>521</v>
      </c>
      <c r="I52" s="327">
        <v>13237776</v>
      </c>
      <c r="J52" s="328">
        <v>34792</v>
      </c>
      <c r="K52" s="329">
        <v>34.9</v>
      </c>
      <c r="L52" s="330">
        <v>27308</v>
      </c>
      <c r="M52" s="331">
        <v>0.2</v>
      </c>
      <c r="N52" s="332">
        <v>34.700000000000003</v>
      </c>
    </row>
    <row r="53" spans="1:14">
      <c r="A53" s="248"/>
      <c r="B53" s="244"/>
      <c r="C53" s="244"/>
      <c r="D53" s="244"/>
      <c r="E53" s="244"/>
      <c r="F53" s="244"/>
      <c r="G53" s="310" t="s">
        <v>522</v>
      </c>
      <c r="H53" s="311"/>
      <c r="I53" s="319">
        <v>16423726</v>
      </c>
      <c r="J53" s="320">
        <v>43334</v>
      </c>
      <c r="K53" s="321">
        <v>-6.5</v>
      </c>
      <c r="L53" s="322">
        <v>47155</v>
      </c>
      <c r="M53" s="323">
        <v>-1</v>
      </c>
      <c r="N53" s="324">
        <v>-5.5</v>
      </c>
    </row>
    <row r="54" spans="1:14">
      <c r="A54" s="248"/>
      <c r="B54" s="244"/>
      <c r="C54" s="244"/>
      <c r="D54" s="244"/>
      <c r="E54" s="244"/>
      <c r="F54" s="244"/>
      <c r="G54" s="325"/>
      <c r="H54" s="326" t="s">
        <v>521</v>
      </c>
      <c r="I54" s="327">
        <v>10797973</v>
      </c>
      <c r="J54" s="328">
        <v>28490</v>
      </c>
      <c r="K54" s="329">
        <v>-18.100000000000001</v>
      </c>
      <c r="L54" s="330">
        <v>26802</v>
      </c>
      <c r="M54" s="331">
        <v>-1.9</v>
      </c>
      <c r="N54" s="332">
        <v>-16.2</v>
      </c>
    </row>
    <row r="55" spans="1:14">
      <c r="A55" s="248"/>
      <c r="B55" s="244"/>
      <c r="C55" s="244"/>
      <c r="D55" s="244"/>
      <c r="E55" s="244"/>
      <c r="F55" s="244"/>
      <c r="G55" s="310" t="s">
        <v>523</v>
      </c>
      <c r="H55" s="311"/>
      <c r="I55" s="319">
        <v>10175353</v>
      </c>
      <c r="J55" s="320">
        <v>26917</v>
      </c>
      <c r="K55" s="321">
        <v>-37.9</v>
      </c>
      <c r="L55" s="322">
        <v>43858</v>
      </c>
      <c r="M55" s="323">
        <v>-7</v>
      </c>
      <c r="N55" s="324">
        <v>-30.9</v>
      </c>
    </row>
    <row r="56" spans="1:14">
      <c r="A56" s="248"/>
      <c r="B56" s="244"/>
      <c r="C56" s="244"/>
      <c r="D56" s="244"/>
      <c r="E56" s="244"/>
      <c r="F56" s="244"/>
      <c r="G56" s="325"/>
      <c r="H56" s="326" t="s">
        <v>521</v>
      </c>
      <c r="I56" s="327">
        <v>4236426</v>
      </c>
      <c r="J56" s="328">
        <v>11207</v>
      </c>
      <c r="K56" s="329">
        <v>-60.7</v>
      </c>
      <c r="L56" s="330">
        <v>23714</v>
      </c>
      <c r="M56" s="331">
        <v>-11.5</v>
      </c>
      <c r="N56" s="332">
        <v>-49.2</v>
      </c>
    </row>
    <row r="57" spans="1:14">
      <c r="A57" s="248"/>
      <c r="B57" s="244"/>
      <c r="C57" s="244"/>
      <c r="D57" s="244"/>
      <c r="E57" s="244"/>
      <c r="F57" s="244"/>
      <c r="G57" s="310" t="s">
        <v>524</v>
      </c>
      <c r="H57" s="311"/>
      <c r="I57" s="319">
        <v>8063876</v>
      </c>
      <c r="J57" s="320">
        <v>21247</v>
      </c>
      <c r="K57" s="321">
        <v>-21.1</v>
      </c>
      <c r="L57" s="322">
        <v>41705</v>
      </c>
      <c r="M57" s="323">
        <v>-4.9000000000000004</v>
      </c>
      <c r="N57" s="324">
        <v>-16.2</v>
      </c>
    </row>
    <row r="58" spans="1:14">
      <c r="A58" s="248"/>
      <c r="B58" s="244"/>
      <c r="C58" s="244"/>
      <c r="D58" s="244"/>
      <c r="E58" s="244"/>
      <c r="F58" s="244"/>
      <c r="G58" s="325"/>
      <c r="H58" s="326" t="s">
        <v>521</v>
      </c>
      <c r="I58" s="327">
        <v>4014102</v>
      </c>
      <c r="J58" s="328">
        <v>10576</v>
      </c>
      <c r="K58" s="329">
        <v>-5.6</v>
      </c>
      <c r="L58" s="330">
        <v>22742</v>
      </c>
      <c r="M58" s="331">
        <v>-4.0999999999999996</v>
      </c>
      <c r="N58" s="332">
        <v>-1.5</v>
      </c>
    </row>
    <row r="59" spans="1:14">
      <c r="A59" s="248"/>
      <c r="B59" s="244"/>
      <c r="C59" s="244"/>
      <c r="D59" s="244"/>
      <c r="E59" s="244"/>
      <c r="F59" s="244"/>
      <c r="G59" s="310" t="s">
        <v>525</v>
      </c>
      <c r="H59" s="311"/>
      <c r="I59" s="319">
        <v>14995182</v>
      </c>
      <c r="J59" s="320">
        <v>39558</v>
      </c>
      <c r="K59" s="321">
        <v>86.2</v>
      </c>
      <c r="L59" s="322">
        <v>47677</v>
      </c>
      <c r="M59" s="323">
        <v>14.3</v>
      </c>
      <c r="N59" s="324">
        <v>71.900000000000006</v>
      </c>
    </row>
    <row r="60" spans="1:14">
      <c r="A60" s="248"/>
      <c r="B60" s="244"/>
      <c r="C60" s="244"/>
      <c r="D60" s="244"/>
      <c r="E60" s="244"/>
      <c r="F60" s="244"/>
      <c r="G60" s="325"/>
      <c r="H60" s="326" t="s">
        <v>521</v>
      </c>
      <c r="I60" s="333">
        <v>10594240</v>
      </c>
      <c r="J60" s="328">
        <v>27948</v>
      </c>
      <c r="K60" s="329">
        <v>164.3</v>
      </c>
      <c r="L60" s="330">
        <v>23360</v>
      </c>
      <c r="M60" s="331">
        <v>2.7</v>
      </c>
      <c r="N60" s="332">
        <v>161.6</v>
      </c>
    </row>
    <row r="61" spans="1:14">
      <c r="A61" s="248"/>
      <c r="B61" s="244"/>
      <c r="C61" s="244"/>
      <c r="D61" s="244"/>
      <c r="E61" s="244"/>
      <c r="F61" s="244"/>
      <c r="G61" s="310" t="s">
        <v>526</v>
      </c>
      <c r="H61" s="334"/>
      <c r="I61" s="335">
        <v>13459835</v>
      </c>
      <c r="J61" s="336">
        <v>35484</v>
      </c>
      <c r="K61" s="337">
        <v>10.199999999999999</v>
      </c>
      <c r="L61" s="338">
        <v>45608</v>
      </c>
      <c r="M61" s="339">
        <v>2.1</v>
      </c>
      <c r="N61" s="324">
        <v>8.1</v>
      </c>
    </row>
    <row r="62" spans="1:14">
      <c r="A62" s="248"/>
      <c r="B62" s="244"/>
      <c r="C62" s="244"/>
      <c r="D62" s="244"/>
      <c r="E62" s="244"/>
      <c r="F62" s="244"/>
      <c r="G62" s="325"/>
      <c r="H62" s="326" t="s">
        <v>521</v>
      </c>
      <c r="I62" s="327">
        <v>8576103</v>
      </c>
      <c r="J62" s="328">
        <v>22603</v>
      </c>
      <c r="K62" s="329">
        <v>23</v>
      </c>
      <c r="L62" s="330">
        <v>24785</v>
      </c>
      <c r="M62" s="331">
        <v>-2.9</v>
      </c>
      <c r="N62" s="332">
        <v>25.9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6.85</v>
      </c>
      <c r="G47" s="12">
        <v>8.4600000000000009</v>
      </c>
      <c r="H47" s="12">
        <v>10.119999999999999</v>
      </c>
      <c r="I47" s="12">
        <v>11.52</v>
      </c>
      <c r="J47" s="13">
        <v>12.41</v>
      </c>
    </row>
    <row r="48" spans="2:10" ht="57.75" customHeight="1">
      <c r="B48" s="14"/>
      <c r="C48" s="1141" t="s">
        <v>4</v>
      </c>
      <c r="D48" s="1141"/>
      <c r="E48" s="1142"/>
      <c r="F48" s="15">
        <v>2.3199999999999998</v>
      </c>
      <c r="G48" s="16">
        <v>2.13</v>
      </c>
      <c r="H48" s="16">
        <v>1.5</v>
      </c>
      <c r="I48" s="16">
        <v>0.67</v>
      </c>
      <c r="J48" s="17">
        <v>1.99</v>
      </c>
    </row>
    <row r="49" spans="2:10" ht="57.75" customHeight="1" thickBot="1">
      <c r="B49" s="18"/>
      <c r="C49" s="1143" t="s">
        <v>5</v>
      </c>
      <c r="D49" s="1143"/>
      <c r="E49" s="1144"/>
      <c r="F49" s="19">
        <v>0.96</v>
      </c>
      <c r="G49" s="20">
        <v>1.58</v>
      </c>
      <c r="H49" s="20">
        <v>1.06</v>
      </c>
      <c r="I49" s="20">
        <v>0.55000000000000004</v>
      </c>
      <c r="J49" s="21">
        <v>2.2999999999999998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5" zoomScaleNormal="55" zoomScaleSheetLayoutView="100" workbookViewId="0">
      <selection activeCell="P32" sqref="P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533</v>
      </c>
      <c r="D34" s="1151"/>
      <c r="E34" s="1152"/>
      <c r="F34" s="32" t="s">
        <v>534</v>
      </c>
      <c r="G34" s="33" t="s">
        <v>535</v>
      </c>
      <c r="H34" s="33" t="s">
        <v>536</v>
      </c>
      <c r="I34" s="33" t="s">
        <v>537</v>
      </c>
      <c r="J34" s="34" t="s">
        <v>538</v>
      </c>
      <c r="K34" s="22"/>
      <c r="L34" s="22"/>
      <c r="M34" s="22"/>
      <c r="N34" s="22"/>
      <c r="O34" s="22"/>
      <c r="P34" s="22"/>
    </row>
    <row r="35" spans="1:16" ht="39" customHeight="1">
      <c r="A35" s="22"/>
      <c r="B35" s="35"/>
      <c r="C35" s="1145" t="s">
        <v>539</v>
      </c>
      <c r="D35" s="1146"/>
      <c r="E35" s="1147"/>
      <c r="F35" s="36" t="s">
        <v>540</v>
      </c>
      <c r="G35" s="37">
        <v>0</v>
      </c>
      <c r="H35" s="37">
        <v>0</v>
      </c>
      <c r="I35" s="37" t="s">
        <v>541</v>
      </c>
      <c r="J35" s="38" t="s">
        <v>542</v>
      </c>
      <c r="K35" s="22"/>
      <c r="L35" s="22"/>
      <c r="M35" s="22"/>
      <c r="N35" s="22"/>
      <c r="O35" s="22"/>
      <c r="P35" s="22"/>
    </row>
    <row r="36" spans="1:16" ht="39" customHeight="1">
      <c r="A36" s="22"/>
      <c r="B36" s="35"/>
      <c r="C36" s="1145" t="s">
        <v>543</v>
      </c>
      <c r="D36" s="1146"/>
      <c r="E36" s="1147"/>
      <c r="F36" s="36" t="s">
        <v>544</v>
      </c>
      <c r="G36" s="37" t="s">
        <v>545</v>
      </c>
      <c r="H36" s="37" t="s">
        <v>546</v>
      </c>
      <c r="I36" s="37" t="s">
        <v>547</v>
      </c>
      <c r="J36" s="38" t="s">
        <v>548</v>
      </c>
      <c r="K36" s="22"/>
      <c r="L36" s="22"/>
      <c r="M36" s="22"/>
      <c r="N36" s="22"/>
      <c r="O36" s="22"/>
      <c r="P36" s="22"/>
    </row>
    <row r="37" spans="1:16" ht="39" customHeight="1">
      <c r="A37" s="22"/>
      <c r="B37" s="35"/>
      <c r="C37" s="1145" t="s">
        <v>549</v>
      </c>
      <c r="D37" s="1146"/>
      <c r="E37" s="1147"/>
      <c r="F37" s="36" t="s">
        <v>550</v>
      </c>
      <c r="G37" s="37" t="s">
        <v>551</v>
      </c>
      <c r="H37" s="37" t="s">
        <v>552</v>
      </c>
      <c r="I37" s="37" t="s">
        <v>553</v>
      </c>
      <c r="J37" s="38" t="s">
        <v>553</v>
      </c>
      <c r="K37" s="22"/>
      <c r="L37" s="22"/>
      <c r="M37" s="22"/>
      <c r="N37" s="22"/>
      <c r="O37" s="22"/>
      <c r="P37" s="22"/>
    </row>
    <row r="38" spans="1:16" ht="39" customHeight="1">
      <c r="A38" s="22"/>
      <c r="B38" s="35"/>
      <c r="C38" s="1145" t="s">
        <v>554</v>
      </c>
      <c r="D38" s="1146"/>
      <c r="E38" s="1147"/>
      <c r="F38" s="36" t="s">
        <v>555</v>
      </c>
      <c r="G38" s="37" t="s">
        <v>556</v>
      </c>
      <c r="H38" s="37" t="s">
        <v>556</v>
      </c>
      <c r="I38" s="37" t="s">
        <v>557</v>
      </c>
      <c r="J38" s="38" t="s">
        <v>557</v>
      </c>
      <c r="K38" s="22"/>
      <c r="L38" s="22"/>
      <c r="M38" s="22"/>
      <c r="N38" s="22"/>
      <c r="O38" s="22"/>
      <c r="P38" s="22"/>
    </row>
    <row r="39" spans="1:16" ht="39" customHeight="1">
      <c r="A39" s="22"/>
      <c r="B39" s="35"/>
      <c r="C39" s="1145" t="s">
        <v>558</v>
      </c>
      <c r="D39" s="1146"/>
      <c r="E39" s="1147"/>
      <c r="F39" s="36">
        <v>4.67</v>
      </c>
      <c r="G39" s="37">
        <v>4.6399999999999997</v>
      </c>
      <c r="H39" s="37">
        <v>4.7300000000000004</v>
      </c>
      <c r="I39" s="37">
        <v>4.78</v>
      </c>
      <c r="J39" s="38">
        <v>4.96</v>
      </c>
      <c r="K39" s="22"/>
      <c r="L39" s="22"/>
      <c r="M39" s="22"/>
      <c r="N39" s="22"/>
      <c r="O39" s="22"/>
      <c r="P39" s="22"/>
    </row>
    <row r="40" spans="1:16" ht="39" customHeight="1">
      <c r="A40" s="22"/>
      <c r="B40" s="35"/>
      <c r="C40" s="1145" t="s">
        <v>559</v>
      </c>
      <c r="D40" s="1146"/>
      <c r="E40" s="1147"/>
      <c r="F40" s="36">
        <v>5.49</v>
      </c>
      <c r="G40" s="37">
        <v>5.0999999999999996</v>
      </c>
      <c r="H40" s="37">
        <v>4.33</v>
      </c>
      <c r="I40" s="37">
        <v>4.46</v>
      </c>
      <c r="J40" s="38">
        <v>4.6900000000000004</v>
      </c>
      <c r="K40" s="22"/>
      <c r="L40" s="22"/>
      <c r="M40" s="22"/>
      <c r="N40" s="22"/>
      <c r="O40" s="22"/>
      <c r="P40" s="22"/>
    </row>
    <row r="41" spans="1:16" ht="39" customHeight="1">
      <c r="A41" s="22"/>
      <c r="B41" s="35"/>
      <c r="C41" s="1145" t="s">
        <v>560</v>
      </c>
      <c r="D41" s="1146"/>
      <c r="E41" s="1147"/>
      <c r="F41" s="36">
        <v>3.49</v>
      </c>
      <c r="G41" s="37">
        <v>3.34</v>
      </c>
      <c r="H41" s="37">
        <v>2.76</v>
      </c>
      <c r="I41" s="37">
        <v>1.95</v>
      </c>
      <c r="J41" s="38">
        <v>3.26</v>
      </c>
      <c r="K41" s="22"/>
      <c r="L41" s="22"/>
      <c r="M41" s="22"/>
      <c r="N41" s="22"/>
      <c r="O41" s="22"/>
      <c r="P41" s="22"/>
    </row>
    <row r="42" spans="1:16" ht="39" customHeight="1">
      <c r="A42" s="22"/>
      <c r="B42" s="39"/>
      <c r="C42" s="1145" t="s">
        <v>561</v>
      </c>
      <c r="D42" s="1146"/>
      <c r="E42" s="1147"/>
      <c r="F42" s="36" t="s">
        <v>562</v>
      </c>
      <c r="G42" s="37" t="s">
        <v>563</v>
      </c>
      <c r="H42" s="37" t="s">
        <v>564</v>
      </c>
      <c r="I42" s="37" t="s">
        <v>488</v>
      </c>
      <c r="J42" s="38" t="s">
        <v>488</v>
      </c>
      <c r="K42" s="22"/>
      <c r="L42" s="22"/>
      <c r="M42" s="22"/>
      <c r="N42" s="22"/>
      <c r="O42" s="22"/>
      <c r="P42" s="22"/>
    </row>
    <row r="43" spans="1:16" ht="39" customHeight="1" thickBot="1">
      <c r="A43" s="22"/>
      <c r="B43" s="40"/>
      <c r="C43" s="1148" t="s">
        <v>565</v>
      </c>
      <c r="D43" s="1149"/>
      <c r="E43" s="1150"/>
      <c r="F43" s="41">
        <v>0.25</v>
      </c>
      <c r="G43" s="42">
        <v>0.28000000000000003</v>
      </c>
      <c r="H43" s="42">
        <v>0.04</v>
      </c>
      <c r="I43" s="42">
        <v>1.26</v>
      </c>
      <c r="J43" s="43">
        <v>1.93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11</v>
      </c>
      <c r="C45" s="1162"/>
      <c r="D45" s="58"/>
      <c r="E45" s="1167" t="s">
        <v>12</v>
      </c>
      <c r="F45" s="1167"/>
      <c r="G45" s="1167"/>
      <c r="H45" s="1167"/>
      <c r="I45" s="1167"/>
      <c r="J45" s="1168"/>
      <c r="K45" s="59">
        <v>15528</v>
      </c>
      <c r="L45" s="60">
        <v>15355</v>
      </c>
      <c r="M45" s="60">
        <v>15684</v>
      </c>
      <c r="N45" s="60">
        <v>15515</v>
      </c>
      <c r="O45" s="61">
        <v>15257</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5817</v>
      </c>
      <c r="L48" s="64">
        <v>6154</v>
      </c>
      <c r="M48" s="64">
        <v>6158</v>
      </c>
      <c r="N48" s="64">
        <v>6162</v>
      </c>
      <c r="O48" s="65">
        <v>6263</v>
      </c>
      <c r="P48" s="48"/>
      <c r="Q48" s="48"/>
      <c r="R48" s="48"/>
      <c r="S48" s="48"/>
      <c r="T48" s="48"/>
      <c r="U48" s="48"/>
    </row>
    <row r="49" spans="1:21" ht="30.75" customHeight="1">
      <c r="A49" s="48"/>
      <c r="B49" s="1163"/>
      <c r="C49" s="1164"/>
      <c r="D49" s="62"/>
      <c r="E49" s="1155" t="s">
        <v>16</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c r="A50" s="48"/>
      <c r="B50" s="1163"/>
      <c r="C50" s="1164"/>
      <c r="D50" s="62"/>
      <c r="E50" s="1155" t="s">
        <v>17</v>
      </c>
      <c r="F50" s="1155"/>
      <c r="G50" s="1155"/>
      <c r="H50" s="1155"/>
      <c r="I50" s="1155"/>
      <c r="J50" s="1156"/>
      <c r="K50" s="63">
        <v>153</v>
      </c>
      <c r="L50" s="64">
        <v>151</v>
      </c>
      <c r="M50" s="64">
        <v>75</v>
      </c>
      <c r="N50" s="64">
        <v>8</v>
      </c>
      <c r="O50" s="65">
        <v>5</v>
      </c>
      <c r="P50" s="48"/>
      <c r="Q50" s="48"/>
      <c r="R50" s="48"/>
      <c r="S50" s="48"/>
      <c r="T50" s="48"/>
      <c r="U50" s="48"/>
    </row>
    <row r="51" spans="1:21" ht="30.75" customHeight="1">
      <c r="A51" s="48"/>
      <c r="B51" s="1165"/>
      <c r="C51" s="1166"/>
      <c r="D51" s="66"/>
      <c r="E51" s="1155" t="s">
        <v>18</v>
      </c>
      <c r="F51" s="1155"/>
      <c r="G51" s="1155"/>
      <c r="H51" s="1155"/>
      <c r="I51" s="1155"/>
      <c r="J51" s="1156"/>
      <c r="K51" s="63">
        <v>40</v>
      </c>
      <c r="L51" s="64">
        <v>19</v>
      </c>
      <c r="M51" s="64">
        <v>12</v>
      </c>
      <c r="N51" s="64">
        <v>6</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13865</v>
      </c>
      <c r="L52" s="64">
        <v>13834</v>
      </c>
      <c r="M52" s="64">
        <v>14334</v>
      </c>
      <c r="N52" s="64">
        <v>14007</v>
      </c>
      <c r="O52" s="65">
        <v>14037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7673</v>
      </c>
      <c r="L53" s="69">
        <v>7845</v>
      </c>
      <c r="M53" s="69">
        <v>7595</v>
      </c>
      <c r="N53" s="69">
        <v>7684</v>
      </c>
      <c r="O53" s="70">
        <v>7490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81" t="s">
        <v>24</v>
      </c>
      <c r="C41" s="1182"/>
      <c r="D41" s="81"/>
      <c r="E41" s="1183" t="s">
        <v>25</v>
      </c>
      <c r="F41" s="1183"/>
      <c r="G41" s="1183"/>
      <c r="H41" s="1184"/>
      <c r="I41" s="82">
        <v>149208</v>
      </c>
      <c r="J41" s="83">
        <v>153578</v>
      </c>
      <c r="K41" s="83">
        <v>152556</v>
      </c>
      <c r="L41" s="83">
        <v>152329</v>
      </c>
      <c r="M41" s="84">
        <v>163503</v>
      </c>
    </row>
    <row r="42" spans="2:13" ht="27.75" customHeight="1">
      <c r="B42" s="1171"/>
      <c r="C42" s="1172"/>
      <c r="D42" s="85"/>
      <c r="E42" s="1175" t="s">
        <v>26</v>
      </c>
      <c r="F42" s="1175"/>
      <c r="G42" s="1175"/>
      <c r="H42" s="1176"/>
      <c r="I42" s="86">
        <v>773</v>
      </c>
      <c r="J42" s="87">
        <v>622</v>
      </c>
      <c r="K42" s="87">
        <v>119</v>
      </c>
      <c r="L42" s="87">
        <v>0</v>
      </c>
      <c r="M42" s="88">
        <v>0</v>
      </c>
    </row>
    <row r="43" spans="2:13" ht="27.75" customHeight="1">
      <c r="B43" s="1171"/>
      <c r="C43" s="1172"/>
      <c r="D43" s="85"/>
      <c r="E43" s="1175" t="s">
        <v>27</v>
      </c>
      <c r="F43" s="1175"/>
      <c r="G43" s="1175"/>
      <c r="H43" s="1176"/>
      <c r="I43" s="86">
        <v>106722</v>
      </c>
      <c r="J43" s="87">
        <v>107583</v>
      </c>
      <c r="K43" s="87">
        <v>106032</v>
      </c>
      <c r="L43" s="87">
        <v>103266</v>
      </c>
      <c r="M43" s="88">
        <v>99325</v>
      </c>
    </row>
    <row r="44" spans="2:13" ht="27.75" customHeight="1">
      <c r="B44" s="1171"/>
      <c r="C44" s="1172"/>
      <c r="D44" s="85"/>
      <c r="E44" s="1175" t="s">
        <v>28</v>
      </c>
      <c r="F44" s="1175"/>
      <c r="G44" s="1175"/>
      <c r="H44" s="1176"/>
      <c r="I44" s="86" t="s">
        <v>488</v>
      </c>
      <c r="J44" s="87" t="s">
        <v>488</v>
      </c>
      <c r="K44" s="87" t="s">
        <v>488</v>
      </c>
      <c r="L44" s="87" t="s">
        <v>488</v>
      </c>
      <c r="M44" s="88" t="s">
        <v>488</v>
      </c>
    </row>
    <row r="45" spans="2:13" ht="27.75" customHeight="1">
      <c r="B45" s="1171"/>
      <c r="C45" s="1172"/>
      <c r="D45" s="85"/>
      <c r="E45" s="1175" t="s">
        <v>29</v>
      </c>
      <c r="F45" s="1175"/>
      <c r="G45" s="1175"/>
      <c r="H45" s="1176"/>
      <c r="I45" s="86">
        <v>24297</v>
      </c>
      <c r="J45" s="87">
        <v>23899</v>
      </c>
      <c r="K45" s="87">
        <v>23674</v>
      </c>
      <c r="L45" s="87">
        <v>23485</v>
      </c>
      <c r="M45" s="88">
        <v>22901</v>
      </c>
    </row>
    <row r="46" spans="2:13" ht="27.75" customHeight="1">
      <c r="B46" s="1171"/>
      <c r="C46" s="1172"/>
      <c r="D46" s="85"/>
      <c r="E46" s="1175" t="s">
        <v>30</v>
      </c>
      <c r="F46" s="1175"/>
      <c r="G46" s="1175"/>
      <c r="H46" s="1176"/>
      <c r="I46" s="86">
        <v>9729</v>
      </c>
      <c r="J46" s="87">
        <v>7406</v>
      </c>
      <c r="K46" s="87">
        <v>5699</v>
      </c>
      <c r="L46" s="87">
        <v>5235</v>
      </c>
      <c r="M46" s="88">
        <v>1</v>
      </c>
    </row>
    <row r="47" spans="2:13" ht="27.75" customHeight="1">
      <c r="B47" s="1171"/>
      <c r="C47" s="1172"/>
      <c r="D47" s="85"/>
      <c r="E47" s="1175" t="s">
        <v>31</v>
      </c>
      <c r="F47" s="1175"/>
      <c r="G47" s="1175"/>
      <c r="H47" s="1176"/>
      <c r="I47" s="86" t="s">
        <v>488</v>
      </c>
      <c r="J47" s="87" t="s">
        <v>488</v>
      </c>
      <c r="K47" s="87" t="s">
        <v>488</v>
      </c>
      <c r="L47" s="87" t="s">
        <v>488</v>
      </c>
      <c r="M47" s="88" t="s">
        <v>488</v>
      </c>
    </row>
    <row r="48" spans="2:13" ht="27.75" customHeight="1">
      <c r="B48" s="1173"/>
      <c r="C48" s="1174"/>
      <c r="D48" s="85"/>
      <c r="E48" s="1175" t="s">
        <v>32</v>
      </c>
      <c r="F48" s="1175"/>
      <c r="G48" s="1175"/>
      <c r="H48" s="1176"/>
      <c r="I48" s="86" t="s">
        <v>488</v>
      </c>
      <c r="J48" s="87" t="s">
        <v>488</v>
      </c>
      <c r="K48" s="87" t="s">
        <v>488</v>
      </c>
      <c r="L48" s="87" t="s">
        <v>488</v>
      </c>
      <c r="M48" s="88" t="s">
        <v>488</v>
      </c>
    </row>
    <row r="49" spans="2:13" ht="27.75" customHeight="1">
      <c r="B49" s="1169" t="s">
        <v>33</v>
      </c>
      <c r="C49" s="1170"/>
      <c r="D49" s="89"/>
      <c r="E49" s="1175" t="s">
        <v>34</v>
      </c>
      <c r="F49" s="1175"/>
      <c r="G49" s="1175"/>
      <c r="H49" s="1176"/>
      <c r="I49" s="86">
        <v>9372</v>
      </c>
      <c r="J49" s="87">
        <v>10172</v>
      </c>
      <c r="K49" s="87">
        <v>11540</v>
      </c>
      <c r="L49" s="87">
        <v>12817</v>
      </c>
      <c r="M49" s="88">
        <v>13399</v>
      </c>
    </row>
    <row r="50" spans="2:13" ht="27.75" customHeight="1">
      <c r="B50" s="1171"/>
      <c r="C50" s="1172"/>
      <c r="D50" s="85"/>
      <c r="E50" s="1175" t="s">
        <v>35</v>
      </c>
      <c r="F50" s="1175"/>
      <c r="G50" s="1175"/>
      <c r="H50" s="1176"/>
      <c r="I50" s="86">
        <v>41909</v>
      </c>
      <c r="J50" s="87">
        <v>45809</v>
      </c>
      <c r="K50" s="87">
        <v>44936</v>
      </c>
      <c r="L50" s="87">
        <v>44892</v>
      </c>
      <c r="M50" s="88">
        <v>47581</v>
      </c>
    </row>
    <row r="51" spans="2:13" ht="27.75" customHeight="1">
      <c r="B51" s="1173"/>
      <c r="C51" s="1174"/>
      <c r="D51" s="85"/>
      <c r="E51" s="1175" t="s">
        <v>36</v>
      </c>
      <c r="F51" s="1175"/>
      <c r="G51" s="1175"/>
      <c r="H51" s="1176"/>
      <c r="I51" s="86">
        <v>128457</v>
      </c>
      <c r="J51" s="87">
        <v>131732</v>
      </c>
      <c r="K51" s="87">
        <v>133041</v>
      </c>
      <c r="L51" s="87">
        <v>135403</v>
      </c>
      <c r="M51" s="88">
        <v>138720</v>
      </c>
    </row>
    <row r="52" spans="2:13" ht="27.75" customHeight="1" thickBot="1">
      <c r="B52" s="1177" t="s">
        <v>37</v>
      </c>
      <c r="C52" s="1178"/>
      <c r="D52" s="90"/>
      <c r="E52" s="1179" t="s">
        <v>38</v>
      </c>
      <c r="F52" s="1179"/>
      <c r="G52" s="1179"/>
      <c r="H52" s="1180"/>
      <c r="I52" s="91">
        <v>110991</v>
      </c>
      <c r="J52" s="92">
        <v>105375</v>
      </c>
      <c r="K52" s="92">
        <v>98561</v>
      </c>
      <c r="L52" s="92">
        <v>91204</v>
      </c>
      <c r="M52" s="93">
        <v>86030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46365</v>
      </c>
      <c r="E3" s="116"/>
      <c r="F3" s="117">
        <v>47646</v>
      </c>
      <c r="G3" s="118"/>
      <c r="H3" s="119"/>
    </row>
    <row r="4" spans="1:8">
      <c r="A4" s="120"/>
      <c r="B4" s="121"/>
      <c r="C4" s="122"/>
      <c r="D4" s="123">
        <v>34792</v>
      </c>
      <c r="E4" s="124"/>
      <c r="F4" s="125">
        <v>27308</v>
      </c>
      <c r="G4" s="126"/>
      <c r="H4" s="127"/>
    </row>
    <row r="5" spans="1:8">
      <c r="A5" s="108" t="s">
        <v>522</v>
      </c>
      <c r="B5" s="113"/>
      <c r="C5" s="114"/>
      <c r="D5" s="115">
        <v>43334</v>
      </c>
      <c r="E5" s="116"/>
      <c r="F5" s="117">
        <v>47155</v>
      </c>
      <c r="G5" s="118"/>
      <c r="H5" s="119"/>
    </row>
    <row r="6" spans="1:8">
      <c r="A6" s="120"/>
      <c r="B6" s="121"/>
      <c r="C6" s="122"/>
      <c r="D6" s="123">
        <v>28490</v>
      </c>
      <c r="E6" s="124"/>
      <c r="F6" s="125">
        <v>26802</v>
      </c>
      <c r="G6" s="126"/>
      <c r="H6" s="127"/>
    </row>
    <row r="7" spans="1:8">
      <c r="A7" s="108" t="s">
        <v>523</v>
      </c>
      <c r="B7" s="113"/>
      <c r="C7" s="114"/>
      <c r="D7" s="115">
        <v>26917</v>
      </c>
      <c r="E7" s="116"/>
      <c r="F7" s="117">
        <v>43858</v>
      </c>
      <c r="G7" s="118"/>
      <c r="H7" s="119"/>
    </row>
    <row r="8" spans="1:8">
      <c r="A8" s="120"/>
      <c r="B8" s="121"/>
      <c r="C8" s="122"/>
      <c r="D8" s="123">
        <v>11207</v>
      </c>
      <c r="E8" s="124"/>
      <c r="F8" s="125">
        <v>23714</v>
      </c>
      <c r="G8" s="126"/>
      <c r="H8" s="127"/>
    </row>
    <row r="9" spans="1:8">
      <c r="A9" s="108" t="s">
        <v>524</v>
      </c>
      <c r="B9" s="113"/>
      <c r="C9" s="114"/>
      <c r="D9" s="115">
        <v>21247</v>
      </c>
      <c r="E9" s="116"/>
      <c r="F9" s="117">
        <v>41705</v>
      </c>
      <c r="G9" s="118"/>
      <c r="H9" s="119"/>
    </row>
    <row r="10" spans="1:8">
      <c r="A10" s="120"/>
      <c r="B10" s="121"/>
      <c r="C10" s="122"/>
      <c r="D10" s="123">
        <v>10576</v>
      </c>
      <c r="E10" s="124"/>
      <c r="F10" s="125">
        <v>22742</v>
      </c>
      <c r="G10" s="126"/>
      <c r="H10" s="127"/>
    </row>
    <row r="11" spans="1:8">
      <c r="A11" s="108" t="s">
        <v>525</v>
      </c>
      <c r="B11" s="113"/>
      <c r="C11" s="114"/>
      <c r="D11" s="115">
        <v>39558</v>
      </c>
      <c r="E11" s="116"/>
      <c r="F11" s="117">
        <v>47677</v>
      </c>
      <c r="G11" s="118"/>
      <c r="H11" s="119"/>
    </row>
    <row r="12" spans="1:8">
      <c r="A12" s="120"/>
      <c r="B12" s="121"/>
      <c r="C12" s="128"/>
      <c r="D12" s="123">
        <v>27948</v>
      </c>
      <c r="E12" s="124"/>
      <c r="F12" s="125">
        <v>23360</v>
      </c>
      <c r="G12" s="126"/>
      <c r="H12" s="127"/>
    </row>
    <row r="13" spans="1:8">
      <c r="A13" s="108"/>
      <c r="B13" s="113"/>
      <c r="C13" s="129"/>
      <c r="D13" s="130">
        <v>35484</v>
      </c>
      <c r="E13" s="131"/>
      <c r="F13" s="132">
        <v>45608</v>
      </c>
      <c r="G13" s="133"/>
      <c r="H13" s="119"/>
    </row>
    <row r="14" spans="1:8">
      <c r="A14" s="120"/>
      <c r="B14" s="121"/>
      <c r="C14" s="122"/>
      <c r="D14" s="123">
        <v>22603</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2.3199999999999998</v>
      </c>
      <c r="C19" s="134">
        <f>ROUND(VALUE(SUBSTITUTE(実質収支比率等に係る経年分析!G$48,"▲","-")),2)</f>
        <v>2.13</v>
      </c>
      <c r="D19" s="134">
        <f>ROUND(VALUE(SUBSTITUTE(実質収支比率等に係る経年分析!H$48,"▲","-")),2)</f>
        <v>1.5</v>
      </c>
      <c r="E19" s="134">
        <f>ROUND(VALUE(SUBSTITUTE(実質収支比率等に係る経年分析!I$48,"▲","-")),2)</f>
        <v>0.67</v>
      </c>
      <c r="F19" s="134">
        <f>ROUND(VALUE(SUBSTITUTE(実質収支比率等に係る経年分析!J$48,"▲","-")),2)</f>
        <v>1.99</v>
      </c>
    </row>
    <row r="20" spans="1:11">
      <c r="A20" s="134" t="s">
        <v>43</v>
      </c>
      <c r="B20" s="134">
        <f>ROUND(VALUE(SUBSTITUTE(実質収支比率等に係る経年分析!F$47,"▲","-")),2)</f>
        <v>6.85</v>
      </c>
      <c r="C20" s="134">
        <f>ROUND(VALUE(SUBSTITUTE(実質収支比率等に係る経年分析!G$47,"▲","-")),2)</f>
        <v>8.4600000000000009</v>
      </c>
      <c r="D20" s="134">
        <f>ROUND(VALUE(SUBSTITUTE(実質収支比率等に係る経年分析!H$47,"▲","-")),2)</f>
        <v>10.119999999999999</v>
      </c>
      <c r="E20" s="134">
        <f>ROUND(VALUE(SUBSTITUTE(実質収支比率等に係る経年分析!I$47,"▲","-")),2)</f>
        <v>11.52</v>
      </c>
      <c r="F20" s="134">
        <f>ROUND(VALUE(SUBSTITUTE(実質収支比率等に係る経年分析!J$47,"▲","-")),2)</f>
        <v>12.41</v>
      </c>
    </row>
    <row r="21" spans="1:11">
      <c r="A21" s="134" t="s">
        <v>44</v>
      </c>
      <c r="B21" s="134">
        <f>IF(ISNUMBER(VALUE(SUBSTITUTE(実質収支比率等に係る経年分析!F$49,"▲","-"))),ROUND(VALUE(SUBSTITUTE(実質収支比率等に係る経年分析!F$49,"▲","-")),2),NA())</f>
        <v>0.96</v>
      </c>
      <c r="C21" s="134">
        <f>IF(ISNUMBER(VALUE(SUBSTITUTE(実質収支比率等に係る経年分析!G$49,"▲","-"))),ROUND(VALUE(SUBSTITUTE(実質収支比率等に係る経年分析!G$49,"▲","-")),2),NA())</f>
        <v>1.58</v>
      </c>
      <c r="D21" s="134">
        <f>IF(ISNUMBER(VALUE(SUBSTITUTE(実質収支比率等に係る経年分析!H$49,"▲","-"))),ROUND(VALUE(SUBSTITUTE(実質収支比率等に係る経年分析!H$49,"▲","-")),2),NA())</f>
        <v>1.06</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2.2999999999999998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1.93</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4.6500000000000004</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2.1800000000000002</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0.25</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3.49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3.34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2.76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1.95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3.26</v>
      </c>
    </row>
    <row r="30" spans="1:11">
      <c r="A30" s="135" t="str">
        <f>IF(連結実質赤字比率に係る赤字・黒字の構成分析!C$40="",NA(),連結実質赤字比率に係る赤字・黒字の構成分析!C$40)</f>
        <v>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5.49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5.0999999999999996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4.33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4.46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4.6900000000000004</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4.67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4.6399999999999997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4.7300000000000004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4.78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4.96</v>
      </c>
    </row>
    <row r="32" spans="1:11">
      <c r="A32" s="135" t="str">
        <f>IF(連結実質赤字比率に係る赤字・黒字の構成分析!C$38="",NA(),連結実質赤字比率に係る赤字・黒字の構成分析!C$38)</f>
        <v>住宅改修資金貸付事業特別会計</v>
      </c>
      <c r="B32" s="135">
        <f>IF(ROUND(VALUE(SUBSTITUTE(連結実質赤字比率に係る赤字・黒字の構成分析!F$38,"▲", "-")), 2) &lt; 0, ABS(ROUND(VALUE(SUBSTITUTE(連結実質赤字比率に係る赤字・黒字の構成分析!F$38,"▲", "-")), 2)), NA())</f>
        <v>0.13</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0.12</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0.12</v>
      </c>
      <c r="G32" s="135" t="e">
        <f>IF(ROUND(VALUE(SUBSTITUTE(連結実質赤字比率に係る赤字・黒字の構成分析!H$38,"▲", "-")), 2) &gt;= 0, ABS(ROUND(VALUE(SUBSTITUTE(連結実質赤字比率に係る赤字・黒字の構成分析!H$38,"▲", "-")), 2)), NA())</f>
        <v>#N/A</v>
      </c>
      <c r="H32" s="135">
        <f>IF(ROUND(VALUE(SUBSTITUTE(連結実質赤字比率に係る赤字・黒字の構成分析!I$38,"▲", "-")), 2) &lt; 0, ABS(ROUND(VALUE(SUBSTITUTE(連結実質赤字比率に係る赤字・黒字の構成分析!I$38,"▲", "-")), 2)), NA())</f>
        <v>0.11</v>
      </c>
      <c r="I32" s="135" t="e">
        <f>IF(ROUND(VALUE(SUBSTITUTE(連結実質赤字比率に係る赤字・黒字の構成分析!I$38,"▲", "-")), 2) &gt;= 0, ABS(ROUND(VALUE(SUBSTITUTE(連結実質赤字比率に係る赤字・黒字の構成分析!I$38,"▲", "-")), 2)), NA())</f>
        <v>#N/A</v>
      </c>
      <c r="J32" s="135">
        <f>IF(ROUND(VALUE(SUBSTITUTE(連結実質赤字比率に係る赤字・黒字の構成分析!J$38,"▲", "-")), 2) &lt; 0, ABS(ROUND(VALUE(SUBSTITUTE(連結実質赤字比率に係る赤字・黒字の構成分析!J$38,"▲", "-")), 2)), NA())</f>
        <v>0.11</v>
      </c>
      <c r="K32" s="135" t="e">
        <f>IF(ROUND(VALUE(SUBSTITUTE(連結実質赤字比率に係る赤字・黒字の構成分析!J$38,"▲", "-")), 2) &gt;= 0, ABS(ROUND(VALUE(SUBSTITUTE(連結実質赤字比率に係る赤字・黒字の構成分析!J$38,"▲", "-")), 2)), NA())</f>
        <v>#N/A</v>
      </c>
    </row>
    <row r="33" spans="1:16">
      <c r="A33" s="135" t="str">
        <f>IF(連結実質赤字比率に係る赤字・黒字の構成分析!C$37="",NA(),連結実質赤字比率に係る赤字・黒字の構成分析!C$37)</f>
        <v>宅地取得資金貸付事業特別会計</v>
      </c>
      <c r="B33" s="135">
        <f>IF(ROUND(VALUE(SUBSTITUTE(連結実質赤字比率に係る赤字・黒字の構成分析!F$37,"▲", "-")), 2) &lt; 0, ABS(ROUND(VALUE(SUBSTITUTE(連結実質赤字比率に係る赤字・黒字の構成分析!F$37,"▲", "-")), 2)), NA())</f>
        <v>0.3</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0.31</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0.34</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0.35</v>
      </c>
      <c r="I33" s="135" t="e">
        <f>IF(ROUND(VALUE(SUBSTITUTE(連結実質赤字比率に係る赤字・黒字の構成分析!I$37,"▲", "-")), 2) &gt;= 0, ABS(ROUND(VALUE(SUBSTITUTE(連結実質赤字比率に係る赤字・黒字の構成分析!I$37,"▲", "-")), 2)), NA())</f>
        <v>#N/A</v>
      </c>
      <c r="J33" s="135">
        <f>IF(ROUND(VALUE(SUBSTITUTE(連結実質赤字比率に係る赤字・黒字の構成分析!J$37,"▲", "-")), 2) &lt; 0, ABS(ROUND(VALUE(SUBSTITUTE(連結実質赤字比率に係る赤字・黒字の構成分析!J$37,"▲", "-")), 2)), NA())</f>
        <v>0.35</v>
      </c>
      <c r="K33" s="135" t="e">
        <f>IF(ROUND(VALUE(SUBSTITUTE(連結実質赤字比率に係る赤字・黒字の構成分析!J$37,"▲", "-")), 2) &gt;= 0, ABS(ROUND(VALUE(SUBSTITUTE(連結実質赤字比率に係る赤字・黒字の構成分析!J$37,"▲", "-")), 2)), NA())</f>
        <v>#N/A</v>
      </c>
    </row>
    <row r="34" spans="1:16">
      <c r="A34" s="135" t="str">
        <f>IF(連結実質赤字比率に係る赤字・黒字の構成分析!C$36="",NA(),連結実質赤字比率に係る赤字・黒字の構成分析!C$36)</f>
        <v>住宅新築資金貸付事業特別会計</v>
      </c>
      <c r="B34" s="135">
        <f>IF(ROUND(VALUE(SUBSTITUTE(連結実質赤字比率に係る赤字・黒字の構成分析!F$36,"▲", "-")), 2) &lt; 0, ABS(ROUND(VALUE(SUBSTITUTE(連結実質赤字比率に係る赤字・黒字の構成分析!F$36,"▲", "-")), 2)), NA())</f>
        <v>0.74</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0.77</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0.81</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0.83</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0.84</v>
      </c>
      <c r="K34" s="135" t="e">
        <f>IF(ROUND(VALUE(SUBSTITUTE(連結実質赤字比率に係る赤字・黒字の構成分析!J$36,"▲", "-")), 2) &gt;= 0, ABS(ROUND(VALUE(SUBSTITUTE(連結実質赤字比率に係る赤字・黒字の構成分析!J$36,"▲", "-")), 2)), NA())</f>
        <v>#N/A</v>
      </c>
    </row>
    <row r="35" spans="1:16">
      <c r="A35" s="135" t="str">
        <f>IF(連結実質赤字比率に係る赤字・黒字の構成分析!C$35="",NA(),連結実質赤字比率に係る赤字・黒字の構成分析!C$35)</f>
        <v>土地造成事業特別会計</v>
      </c>
      <c r="B35" s="135">
        <f>IF(ROUND(VALUE(SUBSTITUTE(連結実質赤字比率に係る赤字・黒字の構成分析!F$35,"▲", "-")), 2) &lt; 0, ABS(ROUND(VALUE(SUBSTITUTE(連結実質赤字比率に係る赤字・黒字の構成分析!F$35,"▲", "-")), 2)), NA())</f>
        <v>1.6</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f>IF(ROUND(VALUE(SUBSTITUTE(連結実質赤字比率に係る赤字・黒字の構成分析!I$35,"▲", "-")), 2) &lt; 0, ABS(ROUND(VALUE(SUBSTITUTE(連結実質赤字比率に係る赤字・黒字の構成分析!I$35,"▲", "-")), 2)), NA())</f>
        <v>0.57999999999999996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1.37</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駐車場管理事業特別会計</v>
      </c>
      <c r="B36" s="135">
        <f>IF(ROUND(VALUE(SUBSTITUTE(連結実質赤字比率に係る赤字・黒字の構成分析!F$34,"▲", "-")), 2) &lt; 0, ABS(ROUND(VALUE(SUBSTITUTE(連結実質赤字比率に係る赤字・黒字の構成分析!F$34,"▲", "-")), 2)), NA())</f>
        <v>1.56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1.84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2.17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2.46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13865</v>
      </c>
      <c r="E42" s="136"/>
      <c r="F42" s="136"/>
      <c r="G42" s="136">
        <f>'実質公債費比率（分子）の構造'!L$52</f>
        <v>13834</v>
      </c>
      <c r="H42" s="136"/>
      <c r="I42" s="136"/>
      <c r="J42" s="136">
        <f>'実質公債費比率（分子）の構造'!M$52</f>
        <v>14334</v>
      </c>
      <c r="K42" s="136"/>
      <c r="L42" s="136"/>
      <c r="M42" s="136">
        <f>'実質公債費比率（分子）の構造'!N$52</f>
        <v>14007</v>
      </c>
      <c r="N42" s="136"/>
      <c r="O42" s="136"/>
      <c r="P42" s="136">
        <f>'実質公債費比率（分子）の構造'!O$52</f>
        <v>14037</v>
      </c>
    </row>
    <row r="43" spans="1:16">
      <c r="A43" s="136" t="s">
        <v>52</v>
      </c>
      <c r="B43" s="136">
        <f>'実質公債費比率（分子）の構造'!K$51</f>
        <v>40</v>
      </c>
      <c r="C43" s="136"/>
      <c r="D43" s="136"/>
      <c r="E43" s="136">
        <f>'実質公債費比率（分子）の構造'!L$51</f>
        <v>19</v>
      </c>
      <c r="F43" s="136"/>
      <c r="G43" s="136"/>
      <c r="H43" s="136">
        <f>'実質公債費比率（分子）の構造'!M$51</f>
        <v>12</v>
      </c>
      <c r="I43" s="136"/>
      <c r="J43" s="136"/>
      <c r="K43" s="136">
        <f>'実質公債費比率（分子）の構造'!N$51</f>
        <v>6</v>
      </c>
      <c r="L43" s="136"/>
      <c r="M43" s="136"/>
      <c r="N43" s="136">
        <f>'実質公債費比率（分子）の構造'!O$51</f>
        <v>2</v>
      </c>
      <c r="O43" s="136"/>
      <c r="P43" s="136"/>
    </row>
    <row r="44" spans="1:16">
      <c r="A44" s="136" t="s">
        <v>53</v>
      </c>
      <c r="B44" s="136">
        <f>'実質公債費比率（分子）の構造'!K$50</f>
        <v>153</v>
      </c>
      <c r="C44" s="136"/>
      <c r="D44" s="136"/>
      <c r="E44" s="136">
        <f>'実質公債費比率（分子）の構造'!L$50</f>
        <v>151</v>
      </c>
      <c r="F44" s="136"/>
      <c r="G44" s="136"/>
      <c r="H44" s="136">
        <f>'実質公債費比率（分子）の構造'!M$50</f>
        <v>75</v>
      </c>
      <c r="I44" s="136"/>
      <c r="J44" s="136"/>
      <c r="K44" s="136">
        <f>'実質公債費比率（分子）の構造'!N$50</f>
        <v>8</v>
      </c>
      <c r="L44" s="136"/>
      <c r="M44" s="136"/>
      <c r="N44" s="136">
        <f>'実質公債費比率（分子）の構造'!O$50</f>
        <v>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5817</v>
      </c>
      <c r="C46" s="136"/>
      <c r="D46" s="136"/>
      <c r="E46" s="136">
        <f>'実質公債費比率（分子）の構造'!L$48</f>
        <v>6154</v>
      </c>
      <c r="F46" s="136"/>
      <c r="G46" s="136"/>
      <c r="H46" s="136">
        <f>'実質公債費比率（分子）の構造'!M$48</f>
        <v>6158</v>
      </c>
      <c r="I46" s="136"/>
      <c r="J46" s="136"/>
      <c r="K46" s="136">
        <f>'実質公債費比率（分子）の構造'!N$48</f>
        <v>6162</v>
      </c>
      <c r="L46" s="136"/>
      <c r="M46" s="136"/>
      <c r="N46" s="136">
        <f>'実質公債費比率（分子）の構造'!O$48</f>
        <v>6263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15528</v>
      </c>
      <c r="C49" s="136"/>
      <c r="D49" s="136"/>
      <c r="E49" s="136">
        <f>'実質公債費比率（分子）の構造'!L$45</f>
        <v>15355</v>
      </c>
      <c r="F49" s="136"/>
      <c r="G49" s="136"/>
      <c r="H49" s="136">
        <f>'実質公債費比率（分子）の構造'!M$45</f>
        <v>15684</v>
      </c>
      <c r="I49" s="136"/>
      <c r="J49" s="136"/>
      <c r="K49" s="136">
        <f>'実質公債費比率（分子）の構造'!N$45</f>
        <v>15515</v>
      </c>
      <c r="L49" s="136"/>
      <c r="M49" s="136"/>
      <c r="N49" s="136">
        <f>'実質公債費比率（分子）の構造'!O$45</f>
        <v>15257</v>
      </c>
      <c r="O49" s="136"/>
      <c r="P49" s="136"/>
    </row>
    <row r="50" spans="1:16">
      <c r="A50" s="136" t="s">
        <v>59</v>
      </c>
      <c r="B50" s="136" t="e">
        <f>NA()</f>
        <v>#N/A</v>
      </c>
      <c r="C50" s="136">
        <f>IF(ISNUMBER('実質公債費比率（分子）の構造'!K$53),'実質公債費比率（分子）の構造'!K$53,NA())</f>
        <v>7673</v>
      </c>
      <c r="D50" s="136" t="e">
        <f>NA()</f>
        <v>#N/A</v>
      </c>
      <c r="E50" s="136" t="e">
        <f>NA()</f>
        <v>#N/A</v>
      </c>
      <c r="F50" s="136">
        <f>IF(ISNUMBER('実質公債費比率（分子）の構造'!L$53),'実質公債費比率（分子）の構造'!L$53,NA())</f>
        <v>7845</v>
      </c>
      <c r="G50" s="136" t="e">
        <f>NA()</f>
        <v>#N/A</v>
      </c>
      <c r="H50" s="136" t="e">
        <f>NA()</f>
        <v>#N/A</v>
      </c>
      <c r="I50" s="136">
        <f>IF(ISNUMBER('実質公債費比率（分子）の構造'!M$53),'実質公債費比率（分子）の構造'!M$53,NA())</f>
        <v>7595</v>
      </c>
      <c r="J50" s="136" t="e">
        <f>NA()</f>
        <v>#N/A</v>
      </c>
      <c r="K50" s="136" t="e">
        <f>NA()</f>
        <v>#N/A</v>
      </c>
      <c r="L50" s="136">
        <f>IF(ISNUMBER('実質公債費比率（分子）の構造'!N$53),'実質公債費比率（分子）の構造'!N$53,NA())</f>
        <v>7684</v>
      </c>
      <c r="M50" s="136" t="e">
        <f>NA()</f>
        <v>#N/A</v>
      </c>
      <c r="N50" s="136" t="e">
        <f>NA()</f>
        <v>#N/A</v>
      </c>
      <c r="O50" s="136">
        <f>IF(ISNUMBER('実質公債費比率（分子）の構造'!O$53),'実質公債費比率（分子）の構造'!O$53,NA())</f>
        <v>7490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128457</v>
      </c>
      <c r="E56" s="135"/>
      <c r="F56" s="135"/>
      <c r="G56" s="135">
        <f>'将来負担比率（分子）の構造'!J$51</f>
        <v>131732</v>
      </c>
      <c r="H56" s="135"/>
      <c r="I56" s="135"/>
      <c r="J56" s="135">
        <f>'将来負担比率（分子）の構造'!K$51</f>
        <v>133041</v>
      </c>
      <c r="K56" s="135"/>
      <c r="L56" s="135"/>
      <c r="M56" s="135">
        <f>'将来負担比率（分子）の構造'!L$51</f>
        <v>135403</v>
      </c>
      <c r="N56" s="135"/>
      <c r="O56" s="135"/>
      <c r="P56" s="135">
        <f>'将来負担比率（分子）の構造'!M$51</f>
        <v>138720</v>
      </c>
    </row>
    <row r="57" spans="1:16">
      <c r="A57" s="135" t="s">
        <v>35</v>
      </c>
      <c r="B57" s="135"/>
      <c r="C57" s="135"/>
      <c r="D57" s="135">
        <f>'将来負担比率（分子）の構造'!I$50</f>
        <v>41909</v>
      </c>
      <c r="E57" s="135"/>
      <c r="F57" s="135"/>
      <c r="G57" s="135">
        <f>'将来負担比率（分子）の構造'!J$50</f>
        <v>45809</v>
      </c>
      <c r="H57" s="135"/>
      <c r="I57" s="135"/>
      <c r="J57" s="135">
        <f>'将来負担比率（分子）の構造'!K$50</f>
        <v>44936</v>
      </c>
      <c r="K57" s="135"/>
      <c r="L57" s="135"/>
      <c r="M57" s="135">
        <f>'将来負担比率（分子）の構造'!L$50</f>
        <v>44892</v>
      </c>
      <c r="N57" s="135"/>
      <c r="O57" s="135"/>
      <c r="P57" s="135">
        <f>'将来負担比率（分子）の構造'!M$50</f>
        <v>47581</v>
      </c>
    </row>
    <row r="58" spans="1:16">
      <c r="A58" s="135" t="s">
        <v>34</v>
      </c>
      <c r="B58" s="135"/>
      <c r="C58" s="135"/>
      <c r="D58" s="135">
        <f>'将来負担比率（分子）の構造'!I$49</f>
        <v>9372</v>
      </c>
      <c r="E58" s="135"/>
      <c r="F58" s="135"/>
      <c r="G58" s="135">
        <f>'将来負担比率（分子）の構造'!J$49</f>
        <v>10172</v>
      </c>
      <c r="H58" s="135"/>
      <c r="I58" s="135"/>
      <c r="J58" s="135">
        <f>'将来負担比率（分子）の構造'!K$49</f>
        <v>11540</v>
      </c>
      <c r="K58" s="135"/>
      <c r="L58" s="135"/>
      <c r="M58" s="135">
        <f>'将来負担比率（分子）の構造'!L$49</f>
        <v>12817</v>
      </c>
      <c r="N58" s="135"/>
      <c r="O58" s="135"/>
      <c r="P58" s="135">
        <f>'将来負担比率（分子）の構造'!M$49</f>
        <v>13399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9729</v>
      </c>
      <c r="C61" s="135"/>
      <c r="D61" s="135"/>
      <c r="E61" s="135">
        <f>'将来負担比率（分子）の構造'!J$46</f>
        <v>7406</v>
      </c>
      <c r="F61" s="135"/>
      <c r="G61" s="135"/>
      <c r="H61" s="135">
        <f>'将来負担比率（分子）の構造'!K$46</f>
        <v>5699</v>
      </c>
      <c r="I61" s="135"/>
      <c r="J61" s="135"/>
      <c r="K61" s="135">
        <f>'将来負担比率（分子）の構造'!L$46</f>
        <v>5235</v>
      </c>
      <c r="L61" s="135"/>
      <c r="M61" s="135"/>
      <c r="N61" s="135">
        <f>'将来負担比率（分子）の構造'!M$46</f>
        <v>1</v>
      </c>
      <c r="O61" s="135"/>
      <c r="P61" s="135"/>
    </row>
    <row r="62" spans="1:16">
      <c r="A62" s="135" t="s">
        <v>29</v>
      </c>
      <c r="B62" s="135">
        <f>'将来負担比率（分子）の構造'!I$45</f>
        <v>24297</v>
      </c>
      <c r="C62" s="135"/>
      <c r="D62" s="135"/>
      <c r="E62" s="135">
        <f>'将来負担比率（分子）の構造'!J$45</f>
        <v>23899</v>
      </c>
      <c r="F62" s="135"/>
      <c r="G62" s="135"/>
      <c r="H62" s="135">
        <f>'将来負担比率（分子）の構造'!K$45</f>
        <v>23674</v>
      </c>
      <c r="I62" s="135"/>
      <c r="J62" s="135"/>
      <c r="K62" s="135">
        <f>'将来負担比率（分子）の構造'!L$45</f>
        <v>23485</v>
      </c>
      <c r="L62" s="135"/>
      <c r="M62" s="135"/>
      <c r="N62" s="135">
        <f>'将来負担比率（分子）の構造'!M$45</f>
        <v>22901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106722</v>
      </c>
      <c r="C64" s="135"/>
      <c r="D64" s="135"/>
      <c r="E64" s="135">
        <f>'将来負担比率（分子）の構造'!J$43</f>
        <v>107583</v>
      </c>
      <c r="F64" s="135"/>
      <c r="G64" s="135"/>
      <c r="H64" s="135">
        <f>'将来負担比率（分子）の構造'!K$43</f>
        <v>106032</v>
      </c>
      <c r="I64" s="135"/>
      <c r="J64" s="135"/>
      <c r="K64" s="135">
        <f>'将来負担比率（分子）の構造'!L$43</f>
        <v>103266</v>
      </c>
      <c r="L64" s="135"/>
      <c r="M64" s="135"/>
      <c r="N64" s="135">
        <f>'将来負担比率（分子）の構造'!M$43</f>
        <v>99325</v>
      </c>
      <c r="O64" s="135"/>
      <c r="P64" s="135"/>
    </row>
    <row r="65" spans="1:16">
      <c r="A65" s="135" t="s">
        <v>26</v>
      </c>
      <c r="B65" s="135">
        <f>'将来負担比率（分子）の構造'!I$42</f>
        <v>773</v>
      </c>
      <c r="C65" s="135"/>
      <c r="D65" s="135"/>
      <c r="E65" s="135">
        <f>'将来負担比率（分子）の構造'!J$42</f>
        <v>622</v>
      </c>
      <c r="F65" s="135"/>
      <c r="G65" s="135"/>
      <c r="H65" s="135">
        <f>'将来負担比率（分子）の構造'!K$42</f>
        <v>119</v>
      </c>
      <c r="I65" s="135"/>
      <c r="J65" s="135"/>
      <c r="K65" s="135">
        <f>'将来負担比率（分子）の構造'!L$42</f>
        <v>0</v>
      </c>
      <c r="L65" s="135"/>
      <c r="M65" s="135"/>
      <c r="N65" s="135">
        <f>'将来負担比率（分子）の構造'!M$42</f>
        <v>0</v>
      </c>
      <c r="O65" s="135"/>
      <c r="P65" s="135"/>
    </row>
    <row r="66" spans="1:16">
      <c r="A66" s="135" t="s">
        <v>25</v>
      </c>
      <c r="B66" s="135">
        <f>'将来負担比率（分子）の構造'!I$41</f>
        <v>149208</v>
      </c>
      <c r="C66" s="135"/>
      <c r="D66" s="135"/>
      <c r="E66" s="135">
        <f>'将来負担比率（分子）の構造'!J$41</f>
        <v>153578</v>
      </c>
      <c r="F66" s="135"/>
      <c r="G66" s="135"/>
      <c r="H66" s="135">
        <f>'将来負担比率（分子）の構造'!K$41</f>
        <v>152556</v>
      </c>
      <c r="I66" s="135"/>
      <c r="J66" s="135"/>
      <c r="K66" s="135">
        <f>'将来負担比率（分子）の構造'!L$41</f>
        <v>152329</v>
      </c>
      <c r="L66" s="135"/>
      <c r="M66" s="135"/>
      <c r="N66" s="135">
        <f>'将来負担比率（分子）の構造'!M$41</f>
        <v>163503</v>
      </c>
      <c r="O66" s="135"/>
      <c r="P66" s="135"/>
    </row>
    <row r="67" spans="1:16">
      <c r="A67" s="135" t="s">
        <v>63</v>
      </c>
      <c r="B67" s="135" t="e">
        <f>NA()</f>
        <v>#N/A</v>
      </c>
      <c r="C67" s="135">
        <f>IF(ISNUMBER('将来負担比率（分子）の構造'!I$52), IF('将来負担比率（分子）の構造'!I$52 &lt; 0, 0, '将来負担比率（分子）の構造'!I$52), NA())</f>
        <v>110991</v>
      </c>
      <c r="D67" s="135" t="e">
        <f>NA()</f>
        <v>#N/A</v>
      </c>
      <c r="E67" s="135" t="e">
        <f>NA()</f>
        <v>#N/A</v>
      </c>
      <c r="F67" s="135">
        <f>IF(ISNUMBER('将来負担比率（分子）の構造'!J$52), IF('将来負担比率（分子）の構造'!J$52 &lt; 0, 0, '将来負担比率（分子）の構造'!J$52), NA())</f>
        <v>105375</v>
      </c>
      <c r="G67" s="135" t="e">
        <f>NA()</f>
        <v>#N/A</v>
      </c>
      <c r="H67" s="135" t="e">
        <f>NA()</f>
        <v>#N/A</v>
      </c>
      <c r="I67" s="135">
        <f>IF(ISNUMBER('将来負担比率（分子）の構造'!K$52), IF('将来負担比率（分子）の構造'!K$52 &lt; 0, 0, '将来負担比率（分子）の構造'!K$52), NA())</f>
        <v>98561</v>
      </c>
      <c r="J67" s="135" t="e">
        <f>NA()</f>
        <v>#N/A</v>
      </c>
      <c r="K67" s="135" t="e">
        <f>NA()</f>
        <v>#N/A</v>
      </c>
      <c r="L67" s="135">
        <f>IF(ISNUMBER('将来負担比率（分子）の構造'!L$52), IF('将来負担比率（分子）の構造'!L$52 &lt; 0, 0, '将来負担比率（分子）の構造'!L$52), NA())</f>
        <v>91204</v>
      </c>
      <c r="M67" s="135" t="e">
        <f>NA()</f>
        <v>#N/A</v>
      </c>
      <c r="N67" s="135" t="e">
        <f>NA()</f>
        <v>#N/A</v>
      </c>
      <c r="O67" s="135">
        <f>IF(ISNUMBER('将来負担比率（分子）の構造'!M$52), IF('将来負担比率（分子）の構造'!M$52 &lt; 0, 0, '将来負担比率（分子）の構造'!M$52), NA())</f>
        <v>86030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2015-04-13T00:42:31Z</cp:lastPrinted>
  <dcterms:created xsi:type="dcterms:W3CDTF">2015-02-17T07:20:12Z</dcterms:created>
  <dcterms:modified xsi:type="dcterms:W3CDTF">2015-05-08T01:04:15Z</dcterms:modified>
  <cp:category/>
</cp:coreProperties>
</file>