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IK-0310\Downloads\R7.3.14〆令和5年度財政状況資料集の作成及び提出について\【財政状況資料集】_304280_串本町_2023\"/>
    </mc:Choice>
  </mc:AlternateContent>
  <xr:revisionPtr revIDLastSave="0" documentId="13_ncr:1_{E06E7F39-5E64-40EB-95DA-F4707B78FBE3}"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W35" i="10" s="1"/>
  <c r="C34" i="10"/>
  <c r="BW36" i="10" l="1"/>
  <c r="BW37" i="10" s="1"/>
  <c r="BW38" i="10" s="1"/>
  <c r="BW39" i="10" s="1"/>
  <c r="BW40" i="10" s="1"/>
  <c r="BW41" i="10" s="1"/>
  <c r="BW42" i="10" s="1"/>
  <c r="BW43"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BE34" i="10"/>
</calcChain>
</file>

<file path=xl/sharedStrings.xml><?xml version="1.0" encoding="utf-8"?>
<sst xmlns="http://schemas.openxmlformats.org/spreadsheetml/2006/main" count="1129" uniqueCount="575">
  <si>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</si>
  <si>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</si>
  <si>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</si>
  <si>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</si>
  <si>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</si>
  <si>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</si>
  <si>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</si>
  <si>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</si>
  <si>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</si>
  <si>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</si>
  <si>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</si>
  <si>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</si>
  <si>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</si>
  <si>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</si>
  <si>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</si>
  <si>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</si>
  <si>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</si>
  <si>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</si>
  <si>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</si>
  <si>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</si>
  <si>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</si>
  <si>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</si>
  <si>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</si>
  <si>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</si>
  <si>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</si>
  <si>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</si>
  <si>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</si>
  <si>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</si>
  <si>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</si>
  <si>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</si>
  <si>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</si>
  <si>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</si>
  <si>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</si>
  <si>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</si>
  <si>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</si>
  <si>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</si>
  <si>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</si>
  <si>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</si>
  <si>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</si>
  <si>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</si>
  <si>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</si>
  <si>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</si>
  <si>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</si>
  <si>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</si>
  <si>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</si>
  <si>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</si>
  <si>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</si>
  <si>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</si>
  <si>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</si>
  <si>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</si>
  <si>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</si>
  <si>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</si>
  <si>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</si>
  <si>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</si>
  <si>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</si>
  <si>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</si>
  <si>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</si>
  <si>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</si>
  <si>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</si>
  <si>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</si>
  <si>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</si>
  <si>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</si>
  <si>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</si>
  <si>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</si>
  <si>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</si>
  <si>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</si>
  <si>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</si>
  <si>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</si>
  <si>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</si>
  <si>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</si>
  <si>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</si>
  <si>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</si>
  <si>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</si>
  <si>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</si>
  <si>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</si>
  <si>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</si>
  <si>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</si>
  <si>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</si>
  <si>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</si>
  <si>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</si>
  <si>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</si>
  <si>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</si>
  <si>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</si>
  <si>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</si>
  <si>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</si>
  <si>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</si>
  <si>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</si>
  <si>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</si>
  <si>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</si>
  <si>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</si>
  <si>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</si>
  <si>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</si>
  <si>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</si>
  <si>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</si>
  <si>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</si>
  <si>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</si>
  <si>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</si>
  <si>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</si>
  <si>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</si>
  <si>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</si>
  <si>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</si>
  <si>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</si>
  <si>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</si>
  <si>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</si>
  <si>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</si>
  <si>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</si>
  <si>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</si>
  <si>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</si>
  <si>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</si>
  <si>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</si>
  <si>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</si>
  <si>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</si>
  <si>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</si>
  <si>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</si>
  <si>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</si>
  <si>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</si>
  <si>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</si>
  <si>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</si>
  <si>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</si>
  <si>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</si>
  <si>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</si>
  <si>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</si>
  <si>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</si>
  <si>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</si>
  <si>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</si>
  <si>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</si>
  <si>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</si>
  <si>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</si>
  <si>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</si>
  <si>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</si>
  <si>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</si>
  <si>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</si>
  <si>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</si>
  <si>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</si>
  <si>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</si>
  <si>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</si>
  <si>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</si>
  <si>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</si>
  <si>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</si>
  <si>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</si>
  <si>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</si>
  <si>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</si>
  <si>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</si>
  <si>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</si>
  <si>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</si>
  <si>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</si>
  <si>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</si>
  <si>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</si>
  <si>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</si>
  <si>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</si>
  <si>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</si>
  <si>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</si>
  <si>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</si>
  <si>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</si>
  <si>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</si>
  <si>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</si>
  <si>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</si>
  <si>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</si>
  <si>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</si>
  <si>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</si>
  <si>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</si>
  <si>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</si>
  <si>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</si>
  <si>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</si>
  <si>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</si>
  <si>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</si>
  <si>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</si>
  <si>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</si>
  <si>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</si>
  <si>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</si>
  <si>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</si>
  <si>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</si>
  <si>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</si>
  <si>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</si>
  <si>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</si>
  <si>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</si>
  <si>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</si>
  <si>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</si>
  <si>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</si>
  <si>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</si>
  <si>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</si>
  <si>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</si>
  <si>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</si>
  <si>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</si>
  <si>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</si>
  <si>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</si>
  <si>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</si>
  <si>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</si>
  <si>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</si>
  <si>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</si>
  <si>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</si>
  <si>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</si>
  <si>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</si>
  <si>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</si>
  <si>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</si>
  <si>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</si>
  <si>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</si>
  <si>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</si>
  <si>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</si>
  <si>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</si>
  <si>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</si>
  <si>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</si>
  <si>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</si>
  <si>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</si>
  <si>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和歌山県串本町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</si>
  <si>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</si>
  <si>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</si>
  <si>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</si>
  <si>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</si>
  <si>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</si>
  <si>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</si>
  <si>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</si>
  <si>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</si>
  <si>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</si>
  <si>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</si>
  <si>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</si>
  <si>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</si>
  <si>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</si>
  <si>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</si>
  <si>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</si>
  <si>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</si>
  <si>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</si>
  <si>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</si>
  <si>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</si>
  <si>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</si>
  <si>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</si>
  <si>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</si>
  <si>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</si>
  <si>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</si>
  <si>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</si>
  <si>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</si>
  <si>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</si>
  <si>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</si>
  <si>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</si>
  <si>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</si>
  <si>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</si>
  <si>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</si>
  <si>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</si>
  <si>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</si>
  <si>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</si>
  <si>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</si>
  <si>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</si>
  <si>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</si>
  <si>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</si>
  <si>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</si>
  <si>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</si>
  <si>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</si>
  <si>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</si>
  <si>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</si>
  <si>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</si>
  <si>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</si>
  <si>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</si>
  <si>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</si>
  <si>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</si>
  <si>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</si>
  <si>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</si>
  <si>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</si>
  <si>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</si>
  <si>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</si>
  <si>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</si>
  <si>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</si>
  <si>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</si>
  <si>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</si>
  <si>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</si>
  <si>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</si>
  <si>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</si>
  <si>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</si>
  <si>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</si>
  <si>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</si>
  <si>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</si>
  <si>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</si>
  <si>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</si>
  <si>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</si>
  <si>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</si>
  <si>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</si>
  <si>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</si>
  <si>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</si>
  <si>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</si>
  <si>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</si>
  <si>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</si>
  <si>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</si>
  <si>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</si>
  <si>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</si>
  <si>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</si>
  <si>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</si>
  <si>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</si>
  <si>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</si>
  <si>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</si>
  <si>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</si>
  <si>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</si>
  <si>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</si>
  <si>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</si>
  <si>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</si>
  <si>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</si>
  <si>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</si>
  <si>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</si>
  <si>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</si>
  <si>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</si>
  <si>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</si>
  <si>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</si>
  <si>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</si>
  <si>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</si>
  <si>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</si>
  <si>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</si>
  <si>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</si>
  <si>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</si>
  <si>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</si>
  <si>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</si>
  <si>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</si>
  <si>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</si>
  <si>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</si>
  <si>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</si>
  <si>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</si>
  <si>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</si>
  <si>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</si>
  <si>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</si>
  <si>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</si>
  <si>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</si>
  <si>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</si>
  <si>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</si>
  <si>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</si>
  <si>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</si>
  <si>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</si>
  <si>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</si>
  <si>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</si>
  <si>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</si>
  <si>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</si>
  <si>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</si>
  <si>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</si>
  <si>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</si>
  <si>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</si>
  <si>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</si>
  <si>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</si>
  <si>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</si>
  <si>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</si>
  <si>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</si>
  <si>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</si>
  <si>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</si>
  <si>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</si>
  <si>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</si>
  <si>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</si>
  <si>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</si>
  <si>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</si>
  <si>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</si>
  <si>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</si>
  <si>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</si>
  <si>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</si>
  <si>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</si>
  <si>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</si>
  <si>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</si>
  <si>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</si>
  <si>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</si>
  <si>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</si>
  <si>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</si>
  <si>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</si>
  <si>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和歌山県串本町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</si>
  <si>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</si>
  <si>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</si>
  <si>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</si>
  <si>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</si>
  <si>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</si>
  <si>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</si>
  <si>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</si>
  <si>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</si>
  <si>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</si>
  <si>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</si>
  <si>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</si>
  <si>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</si>
  <si>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</si>
  <si>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</si>
  <si>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</si>
  <si>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</si>
  <si>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</si>
  <si>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</si>
  <si>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</si>
  <si>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</si>
  <si>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</si>
  <si>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</si>
  <si>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</si>
  <si>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</si>
  <si>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</si>
  <si>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</si>
  <si>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</si>
  <si>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</si>
  <si>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</si>
  <si>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</si>
  <si>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</si>
  <si>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</si>
  <si>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</si>
  <si>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</si>
  <si>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</si>
  <si>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</si>
  <si>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</si>
  <si>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</si>
  <si>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</si>
  <si>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</si>
  <si>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</si>
  <si>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</si>
  <si>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</si>
  <si>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</si>
  <si>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</si>
  <si>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</si>
  <si>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</si>
  <si>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</si>
  <si>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</si>
  <si>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</si>
  <si>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</si>
  <si>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</si>
  <si>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</si>
  <si>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</si>
  <si>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</si>
  <si>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</si>
  <si>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</si>
  <si>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</si>
  <si>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</si>
  <si>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</si>
  <si>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</si>
  <si>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</si>
  <si>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</si>
  <si>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</si>
  <si>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</si>
  <si>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</si>
  <si>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</si>
  <si>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</si>
  <si>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</si>
  <si>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</si>
  <si>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</si>
  <si>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</si>
  <si>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</si>
  <si>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</si>
  <si>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</si>
  <si>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</si>
  <si>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</si>
  <si>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</si>
  <si>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</si>
  <si>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</si>
  <si>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</si>
  <si>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</si>
  <si>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</si>
  <si>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</si>
  <si>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</si>
  <si>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</si>
  <si>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</si>
  <si>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</si>
  <si>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</si>
  <si>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</si>
  <si>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</si>
  <si>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</si>
  <si>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</si>
  <si>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</si>
  <si>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</si>
  <si>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</si>
  <si>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</si>
  <si>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</si>
  <si>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</si>
  <si>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</si>
  <si>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</si>
  <si>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</si>
  <si>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</si>
  <si>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</si>
  <si>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</si>
  <si>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</si>
  <si>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</si>
  <si>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</si>
  <si>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</si>
  <si>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</si>
  <si>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</si>
  <si>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</si>
  <si>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</si>
  <si>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</si>
  <si>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</si>
  <si>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</si>
  <si>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</si>
  <si>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</si>
  <si>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</si>
  <si>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</si>
  <si>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</si>
  <si>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</si>
  <si>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</si>
  <si>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</si>
  <si>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</si>
  <si>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</si>
  <si>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</si>
  <si>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</si>
  <si>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</si>
  <si>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</si>
  <si>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</si>
  <si>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</si>
  <si>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</si>
  <si>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</si>
  <si>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</si>
  <si>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</si>
  <si>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</si>
  <si>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</si>
  <si>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</si>
  <si>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</si>
  <si>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</si>
  <si>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</si>
  <si>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</si>
  <si>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</si>
  <si>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</si>
  <si>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</si>
  <si>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</si>
  <si>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</si>
  <si>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</si>
  <si>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</si>
  <si>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</si>
  <si>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</si>
  <si>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</si>
  <si>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</si>
  <si>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</si>
  <si>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</si>
  <si>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</si>
  <si>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</si>
  <si>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</si>
  <si>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</si>
  <si>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</si>
  <si>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</si>
  <si>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</si>
  <si>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</si>
  <si>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</si>
  <si>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</si>
  <si>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</si>
  <si>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</si>
  <si>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</si>
  <si>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</si>
  <si>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</si>
  <si>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</si>
  <si>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</si>
  <si>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</si>
  <si>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</si>
  <si>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</si>
  <si>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</si>
  <si>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3.14</t>
  </si>
  <si>
    <t>▲ 0.88</t>
  </si>
  <si>
    <t>▲ 1.45</t>
  </si>
  <si>
    <t>水道事業特別会計</t>
  </si>
  <si>
    <t>一般会計</t>
  </si>
  <si>
    <t>介護保険事業特別会計</t>
  </si>
  <si>
    <t>国民健康保険事業特別会計</t>
  </si>
  <si>
    <t>病院事業会計</t>
  </si>
  <si>
    <t>▲ 3.90</t>
  </si>
  <si>
    <t>▲ 1.55</t>
  </si>
  <si>
    <t>後期高齢者医療特別会計</t>
  </si>
  <si>
    <t>通所介護事業特別会計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</si>
  <si>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</si>
  <si>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</si>
  <si>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</si>
  <si>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</si>
  <si>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</si>
  <si>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</si>
  <si>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</si>
  <si>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</si>
  <si>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</si>
  <si>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串本町土地開発公社</t>
    <rPh sb="0" eb="3">
      <t>クシモトチョウ</t>
    </rPh>
    <rPh sb="3" eb="9">
      <t>トチカイハツコウシャ</t>
    </rPh>
    <phoneticPr fontId="2"/>
  </si>
  <si>
    <t>地域振興基金</t>
    <phoneticPr fontId="5"/>
  </si>
  <si>
    <t>ふるさとのまちづくり応援基金</t>
    <phoneticPr fontId="2"/>
  </si>
  <si>
    <t>合併市町村振興基金</t>
    <phoneticPr fontId="2"/>
  </si>
  <si>
    <t>福祉基金</t>
    <phoneticPr fontId="2"/>
  </si>
  <si>
    <t>道路整備基金</t>
    <phoneticPr fontId="2"/>
  </si>
  <si>
    <t>和歌山県市町村総合事務組合</t>
    <rPh sb="0" eb="4">
      <t>ワカヤマケン</t>
    </rPh>
    <rPh sb="4" eb="7">
      <t>シチョウソン</t>
    </rPh>
    <rPh sb="7" eb="9">
      <t>ソウゴウ</t>
    </rPh>
    <rPh sb="9" eb="13">
      <t>ジムクミアイ</t>
    </rPh>
    <phoneticPr fontId="2"/>
  </si>
  <si>
    <t>紀南地方老人福祉施設組合(普通会計)</t>
    <rPh sb="0" eb="2">
      <t>キナン</t>
    </rPh>
    <rPh sb="2" eb="4">
      <t>チホウ</t>
    </rPh>
    <rPh sb="4" eb="8">
      <t>ロウジンフクシ</t>
    </rPh>
    <rPh sb="8" eb="10">
      <t>シセツ</t>
    </rPh>
    <rPh sb="10" eb="12">
      <t>クミアイ</t>
    </rPh>
    <rPh sb="13" eb="15">
      <t>フツウ</t>
    </rPh>
    <rPh sb="15" eb="17">
      <t>カイケイ</t>
    </rPh>
    <phoneticPr fontId="2"/>
  </si>
  <si>
    <t>紀南地方老人福祉施設組合(公営企業会計)</t>
    <rPh sb="0" eb="4">
      <t>キナンチホウ</t>
    </rPh>
    <rPh sb="4" eb="8">
      <t>ロウジンフクシ</t>
    </rPh>
    <rPh sb="8" eb="10">
      <t>シセツ</t>
    </rPh>
    <rPh sb="10" eb="12">
      <t>クミアイ</t>
    </rPh>
    <rPh sb="13" eb="17">
      <t>コウエイキギョウ</t>
    </rPh>
    <rPh sb="17" eb="19">
      <t>カイケイ</t>
    </rPh>
    <phoneticPr fontId="2"/>
  </si>
  <si>
    <t>串本町古座川町衛生施設事務組合</t>
    <rPh sb="0" eb="3">
      <t>クシモトチョウ</t>
    </rPh>
    <rPh sb="3" eb="7">
      <t>コザガワチョウ</t>
    </rPh>
    <rPh sb="7" eb="9">
      <t>エイセイ</t>
    </rPh>
    <rPh sb="9" eb="11">
      <t>シセツ</t>
    </rPh>
    <rPh sb="11" eb="15">
      <t>ジムクミアイ</t>
    </rPh>
    <phoneticPr fontId="2"/>
  </si>
  <si>
    <t>紀南学園事務組合</t>
    <rPh sb="0" eb="2">
      <t>キナン</t>
    </rPh>
    <rPh sb="2" eb="4">
      <t>ガクエン</t>
    </rPh>
    <rPh sb="4" eb="8">
      <t>ジムクミアイ</t>
    </rPh>
    <phoneticPr fontId="2"/>
  </si>
  <si>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9">
      <t>ジムクミアイ</t>
    </rPh>
    <rPh sb="20" eb="24">
      <t>フツウカイケイ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</si>
  <si>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9">
      <t>ジムクミアイ</t>
    </rPh>
    <rPh sb="20" eb="22">
      <t>コウエイ</t>
    </rPh>
    <rPh sb="22" eb="24">
      <t>キギョウ</t>
    </rPh>
    <rPh sb="24" eb="26">
      <t>カイケイ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</si>
  <si>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</si>
  <si>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</si>
  <si>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</si>
  <si>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10">
      <t>カイシュウキコウ</t>
    </rPh>
    <phoneticPr fontId="2"/>
  </si>
  <si>
    <t>和歌山県後期高齢者医療広域連合(普通会計)</t>
    <rPh sb="0" eb="4">
      <t>ワカヤマケン</t>
    </rPh>
    <rPh sb="4" eb="6">
      <t>コウキ</t>
    </rPh>
    <rPh sb="6" eb="8">
      <t>コウレイ</t>
    </rPh>
    <rPh sb="8" eb="9">
      <t>モノ</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</si>
  <si>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</si>
  <si>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11">
      <t>ジュウタクシンチクシキントウ</t>
    </rPh>
    <rPh sb="11" eb="14">
      <t>カシツケキン</t>
    </rPh>
    <rPh sb="14" eb="18">
      <t>カイシュウカンリ</t>
    </rPh>
    <rPh sb="18" eb="20">
      <t>クミアイ</t>
    </rPh>
    <phoneticPr fontId="2"/>
  </si>
  <si>
    <t>紀南環境広域施設事務組合</t>
    <rPh sb="0" eb="4">
      <t>キナンカンキョウ</t>
    </rPh>
    <rPh sb="4" eb="6">
      <t>コウイキ</t>
    </rPh>
    <rPh sb="6" eb="8">
      <t>シセツ</t>
    </rPh>
    <rPh sb="8" eb="12">
      <t>ジムクミアイ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</si>
</sst>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1040-47E0-A15F-A8DFBF4D07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139430</c:v>
                </c:pt>
                <c:pt idx="1">
                  <c:v>201438</c:v>
                </c:pt>
                <c:pt idx="2">
                  <c:v>126695</c:v>
                </c:pt>
                <c:pt idx="3">
                  <c:v>93765</c:v>
                </c:pt>
                <c:pt idx="4">
                  <c:v>86129</c:v>
                </c:pt>
              </c:numCache>
            </c:numRef>
          </c:val>
          <c:smooth val="0"/>
          <c:extLst>
            <c:ext xmlns:c16="http://schemas.microsoft.com/office/drawing/2014/chart" uri="{C3380CC4-5D6E-409C-BE32-E72D297353CC}">
              <c16:uniqueId val="{00000001-1040-47E0-A15F-A8DFBF4D07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3.17</c:v>
                </c:pt>
                <c:pt idx="1">
                  <c:v>3.92</c:v>
                </c:pt>
                <c:pt idx="2">
                  <c:v>6.51</c:v>
                </c:pt>
                <c:pt idx="3">
                  <c:v>3.69</c:v>
                </c:pt>
                <c:pt idx="4">
                  <c:v>5.19</c:v>
                </c:pt>
              </c:numCache>
            </c:numRef>
          </c:val>
          <c:extLst>
            <c:ext xmlns:c16="http://schemas.microsoft.com/office/drawing/2014/chart" uri="{C3380CC4-5D6E-409C-BE32-E72D297353CC}">
              <c16:uniqueId val="{00000000-3D19-4D42-BF00-DB85E27B93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14.54</c:v>
                </c:pt>
                <c:pt idx="1">
                  <c:v>12.61</c:v>
                </c:pt>
                <c:pt idx="2">
                  <c:v>16.899999999999999</c:v>
                </c:pt>
                <c:pt idx="3">
                  <c:v>18.93</c:v>
                </c:pt>
                <c:pt idx="4">
                  <c:v>23.59</c:v>
                </c:pt>
              </c:numCache>
            </c:numRef>
          </c:val>
          <c:extLst>
            <c:ext xmlns:c16="http://schemas.microsoft.com/office/drawing/2014/chart" uri="{C3380CC4-5D6E-409C-BE32-E72D297353CC}">
              <c16:uniqueId val="{00000001-3D19-4D42-BF00-DB85E27B93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-3.14</c:v>
                </c:pt>
                <c:pt idx="1">
                  <c:v>-0.88</c:v>
                </c:pt>
                <c:pt idx="2">
                  <c:v>7.89</c:v>
                </c:pt>
                <c:pt idx="3">
                  <c:v>-1.45</c:v>
                </c:pt>
                <c:pt idx="4">
                  <c:v>6.22</c:v>
                </c:pt>
              </c:numCache>
            </c:numRef>
          </c:val>
          <c:smooth val="0"/>
          <c:extLst>
            <c:ext xmlns:c16="http://schemas.microsoft.com/office/drawing/2014/chart" uri="{C3380CC4-5D6E-409C-BE32-E72D297353CC}">
              <c16:uniqueId val="{00000002-3D19-4D42-BF00-DB85E27B93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0.38</c:v>
                </c:pt>
                <c:pt idx="4">
                  <c:v>#N/A</c:v>
                </c:pt>
                <c:pt idx="5">
                  <c:v>0.38</c:v>
                </c:pt>
                <c:pt idx="6">
                  <c:v>#N/A</c:v>
                </c:pt>
                <c:pt idx="7">
                  <c:v>0</c:v>
                </c:pt>
                <c:pt idx="8">
                  <c:v>0</c:v>
                </c:pt>
                <c:pt idx="9">
                  <c:v>0</c:v>
                </c:pt>
              </c:numCache>
            </c:numRef>
          </c:val>
          <c:extLst>
            <c:ext xmlns:c16="http://schemas.microsoft.com/office/drawing/2014/chart" uri="{C3380CC4-5D6E-409C-BE32-E72D297353CC}">
              <c16:uniqueId val="{00000000-A79D-4FC9-908D-E7CCC0FE98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9D-4FC9-908D-E7CCC0FE988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0.12</c:v>
                </c:pt>
                <c:pt idx="4">
                  <c:v>#N/A</c:v>
                </c:pt>
                <c:pt idx="5">
                  <c:v>0.02</c:v>
                </c:pt>
                <c:pt idx="6">
                  <c:v>#N/A</c:v>
                </c:pt>
                <c:pt idx="7">
                  <c:v>0.05</c:v>
                </c:pt>
                <c:pt idx="8">
                  <c:v>#N/A</c:v>
                </c:pt>
                <c:pt idx="9">
                  <c:v>0</c:v>
                </c:pt>
              </c:numCache>
            </c:numRef>
          </c:val>
          <c:extLst>
            <c:ext xmlns:c16="http://schemas.microsoft.com/office/drawing/2014/chart" uri="{C3380CC4-5D6E-409C-BE32-E72D297353CC}">
              <c16:uniqueId val="{00000002-A79D-4FC9-908D-E7CCC0FE988A}"/>
            </c:ext>
          </c:extLst>
        </c:ser>
        <c:ser>
          <c:idx val="3"/>
          <c:order val="3"/>
          <c:tx>
            <c:strRef>
              <c:f>データシート!$A$30</c:f>
              <c:strCache>
                <c:ptCount val="1"/>
                <c:pt idx="0">
                  <c:v>通所介護事業特別会計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9D-4FC9-908D-E7CCC0FE98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0.09</c:v>
                </c:pt>
                <c:pt idx="8">
                  <c:v>#N/A</c:v>
                </c:pt>
                <c:pt idx="9">
                  <c:v>0.1</c:v>
                </c:pt>
              </c:numCache>
            </c:numRef>
          </c:val>
          <c:extLst>
            <c:ext xmlns:c16="http://schemas.microsoft.com/office/drawing/2014/chart" uri="{C3380CC4-5D6E-409C-BE32-E72D297353CC}">
              <c16:uniqueId val="{00000004-A79D-4FC9-908D-E7CCC0FE988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3.9</c:v>
                </c:pt>
                <c:pt idx="1">
                  <c:v>#N/A</c:v>
                </c:pt>
                <c:pt idx="2">
                  <c:v>1.55</c:v>
                </c:pt>
                <c:pt idx="3">
                  <c:v>#N/A</c:v>
                </c:pt>
                <c:pt idx="4">
                  <c:v>#N/A</c:v>
                </c:pt>
                <c:pt idx="5">
                  <c:v>0.8</c:v>
                </c:pt>
                <c:pt idx="6">
                  <c:v>#N/A</c:v>
                </c:pt>
                <c:pt idx="7">
                  <c:v>2.48</c:v>
                </c:pt>
                <c:pt idx="8">
                  <c:v>#N/A</c:v>
                </c:pt>
                <c:pt idx="9">
                  <c:v>0.45</c:v>
                </c:pt>
              </c:numCache>
            </c:numRef>
          </c:val>
          <c:extLst>
            <c:ext xmlns:c16="http://schemas.microsoft.com/office/drawing/2014/chart" uri="{C3380CC4-5D6E-409C-BE32-E72D297353CC}">
              <c16:uniqueId val="{00000005-A79D-4FC9-908D-E7CCC0FE988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1.27</c:v>
                </c:pt>
                <c:pt idx="4">
                  <c:v>#N/A</c:v>
                </c:pt>
                <c:pt idx="5">
                  <c:v>1.45</c:v>
                </c:pt>
                <c:pt idx="6">
                  <c:v>#N/A</c:v>
                </c:pt>
                <c:pt idx="7">
                  <c:v>0.99</c:v>
                </c:pt>
                <c:pt idx="8">
                  <c:v>#N/A</c:v>
                </c:pt>
                <c:pt idx="9">
                  <c:v>1</c:v>
                </c:pt>
              </c:numCache>
            </c:numRef>
          </c:val>
          <c:extLst>
            <c:ext xmlns:c16="http://schemas.microsoft.com/office/drawing/2014/chart" uri="{C3380CC4-5D6E-409C-BE32-E72D297353CC}">
              <c16:uniqueId val="{00000006-A79D-4FC9-908D-E7CCC0FE988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0.02</c:v>
                </c:pt>
                <c:pt idx="4">
                  <c:v>#N/A</c:v>
                </c:pt>
                <c:pt idx="5">
                  <c:v>1.36</c:v>
                </c:pt>
                <c:pt idx="6">
                  <c:v>#N/A</c:v>
                </c:pt>
                <c:pt idx="7">
                  <c:v>1.76</c:v>
                </c:pt>
                <c:pt idx="8">
                  <c:v>#N/A</c:v>
                </c:pt>
                <c:pt idx="9">
                  <c:v>1.26</c:v>
                </c:pt>
              </c:numCache>
            </c:numRef>
          </c:val>
          <c:extLst>
            <c:ext xmlns:c16="http://schemas.microsoft.com/office/drawing/2014/chart" uri="{C3380CC4-5D6E-409C-BE32-E72D297353CC}">
              <c16:uniqueId val="{00000007-A79D-4FC9-908D-E7CCC0FE98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2.99</c:v>
                </c:pt>
                <c:pt idx="2">
                  <c:v>#N/A</c:v>
                </c:pt>
                <c:pt idx="3">
                  <c:v>3.53</c:v>
                </c:pt>
                <c:pt idx="4">
                  <c:v>#N/A</c:v>
                </c:pt>
                <c:pt idx="5">
                  <c:v>6.11</c:v>
                </c:pt>
                <c:pt idx="6">
                  <c:v>#N/A</c:v>
                </c:pt>
                <c:pt idx="7">
                  <c:v>3.69</c:v>
                </c:pt>
                <c:pt idx="8">
                  <c:v>#N/A</c:v>
                </c:pt>
                <c:pt idx="9">
                  <c:v>5.19</c:v>
                </c:pt>
              </c:numCache>
            </c:numRef>
          </c:val>
          <c:extLst>
            <c:ext xmlns:c16="http://schemas.microsoft.com/office/drawing/2014/chart" uri="{C3380CC4-5D6E-409C-BE32-E72D297353CC}">
              <c16:uniqueId val="{00000008-A79D-4FC9-908D-E7CCC0FE988A}"/>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12.96</c:v>
                </c:pt>
                <c:pt idx="2">
                  <c:v>#N/A</c:v>
                </c:pt>
                <c:pt idx="3">
                  <c:v>11.71</c:v>
                </c:pt>
                <c:pt idx="4">
                  <c:v>#N/A</c:v>
                </c:pt>
                <c:pt idx="5">
                  <c:v>9.33</c:v>
                </c:pt>
                <c:pt idx="6">
                  <c:v>#N/A</c:v>
                </c:pt>
                <c:pt idx="7">
                  <c:v>9.07</c:v>
                </c:pt>
                <c:pt idx="8">
                  <c:v>#N/A</c:v>
                </c:pt>
                <c:pt idx="9">
                  <c:v>7.24</c:v>
                </c:pt>
              </c:numCache>
            </c:numRef>
          </c:val>
          <c:extLst>
            <c:ext xmlns:c16="http://schemas.microsoft.com/office/drawing/2014/chart" uri="{C3380CC4-5D6E-409C-BE32-E72D297353CC}">
              <c16:uniqueId val="{00000009-A79D-4FC9-908D-E7CCC0FE98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1140</c:v>
                </c:pt>
                <c:pt idx="5">
                  <c:v>1075</c:v>
                </c:pt>
                <c:pt idx="8">
                  <c:v>1095</c:v>
                </c:pt>
                <c:pt idx="11">
                  <c:v>1103</c:v>
                </c:pt>
                <c:pt idx="14">
                  <c:v>1090</c:v>
                </c:pt>
              </c:numCache>
            </c:numRef>
          </c:val>
          <c:extLst>
            <c:ext xmlns:c16="http://schemas.microsoft.com/office/drawing/2014/chart" uri="{C3380CC4-5D6E-409C-BE32-E72D297353CC}">
              <c16:uniqueId val="{00000000-F23C-4EE3-8590-3B8AD95176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3C-4EE3-8590-3B8AD95176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3C-4EE3-8590-3B8AD95176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135</c:v>
                </c:pt>
                <c:pt idx="6">
                  <c:v>83</c:v>
                </c:pt>
                <c:pt idx="9">
                  <c:v>73</c:v>
                </c:pt>
                <c:pt idx="12">
                  <c:v>82</c:v>
                </c:pt>
              </c:numCache>
            </c:numRef>
          </c:val>
          <c:extLst>
            <c:ext xmlns:c16="http://schemas.microsoft.com/office/drawing/2014/chart" uri="{C3380CC4-5D6E-409C-BE32-E72D297353CC}">
              <c16:uniqueId val="{00000003-F23C-4EE3-8590-3B8AD95176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177</c:v>
                </c:pt>
                <c:pt idx="3">
                  <c:v>194</c:v>
                </c:pt>
                <c:pt idx="6">
                  <c:v>236</c:v>
                </c:pt>
                <c:pt idx="9">
                  <c:v>196</c:v>
                </c:pt>
                <c:pt idx="12">
                  <c:v>120</c:v>
                </c:pt>
              </c:numCache>
            </c:numRef>
          </c:val>
          <c:extLst>
            <c:ext xmlns:c16="http://schemas.microsoft.com/office/drawing/2014/chart" uri="{C3380CC4-5D6E-409C-BE32-E72D297353CC}">
              <c16:uniqueId val="{00000004-F23C-4EE3-8590-3B8AD95176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3C-4EE3-8590-3B8AD95176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3C-4EE3-8590-3B8AD95176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1352</c:v>
                </c:pt>
                <c:pt idx="3">
                  <c:v>1323</c:v>
                </c:pt>
                <c:pt idx="6">
                  <c:v>1357</c:v>
                </c:pt>
                <c:pt idx="9">
                  <c:v>1376</c:v>
                </c:pt>
                <c:pt idx="12">
                  <c:v>1348</c:v>
                </c:pt>
              </c:numCache>
            </c:numRef>
          </c:val>
          <c:extLst>
            <c:ext xmlns:c16="http://schemas.microsoft.com/office/drawing/2014/chart" uri="{C3380CC4-5D6E-409C-BE32-E72D297353CC}">
              <c16:uniqueId val="{00000007-F23C-4EE3-8590-3B8AD95176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544</c:v>
                </c:pt>
                <c:pt idx="2">
                  <c:v>#N/A</c:v>
                </c:pt>
                <c:pt idx="3">
                  <c:v>#N/A</c:v>
                </c:pt>
                <c:pt idx="4">
                  <c:v>577</c:v>
                </c:pt>
                <c:pt idx="5">
                  <c:v>#N/A</c:v>
                </c:pt>
                <c:pt idx="6">
                  <c:v>#N/A</c:v>
                </c:pt>
                <c:pt idx="7">
                  <c:v>581</c:v>
                </c:pt>
                <c:pt idx="8">
                  <c:v>#N/A</c:v>
                </c:pt>
                <c:pt idx="9">
                  <c:v>#N/A</c:v>
                </c:pt>
                <c:pt idx="10">
                  <c:v>542</c:v>
                </c:pt>
                <c:pt idx="11">
                  <c:v>#N/A</c:v>
                </c:pt>
                <c:pt idx="12">
                  <c:v>#N/A</c:v>
                </c:pt>
                <c:pt idx="13">
                  <c:v>460</c:v>
                </c:pt>
                <c:pt idx="14">
                  <c:v>#N/A</c:v>
                </c:pt>
              </c:numCache>
            </c:numRef>
          </c:val>
          <c:smooth val="0"/>
          <c:extLst>
            <c:ext xmlns:c16="http://schemas.microsoft.com/office/drawing/2014/chart" uri="{C3380CC4-5D6E-409C-BE32-E72D297353CC}">
              <c16:uniqueId val="{00000008-F23C-4EE3-8590-3B8AD95176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10636</c:v>
                </c:pt>
                <c:pt idx="5">
                  <c:v>11766</c:v>
                </c:pt>
                <c:pt idx="8">
                  <c:v>12091</c:v>
                </c:pt>
                <c:pt idx="11">
                  <c:v>11759</c:v>
                </c:pt>
                <c:pt idx="14">
                  <c:v>11583</c:v>
                </c:pt>
              </c:numCache>
            </c:numRef>
          </c:val>
          <c:extLst>
            <c:ext xmlns:c16="http://schemas.microsoft.com/office/drawing/2014/chart" uri="{C3380CC4-5D6E-409C-BE32-E72D297353CC}">
              <c16:uniqueId val="{00000000-68A7-4DC4-BB80-9FD9EF5D5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8A7-4DC4-BB80-9FD9EF5D5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2892</c:v>
                </c:pt>
                <c:pt idx="5">
                  <c:v>2591</c:v>
                </c:pt>
                <c:pt idx="8">
                  <c:v>2806</c:v>
                </c:pt>
                <c:pt idx="11">
                  <c:v>3131</c:v>
                </c:pt>
                <c:pt idx="14">
                  <c:v>4031</c:v>
                </c:pt>
              </c:numCache>
            </c:numRef>
          </c:val>
          <c:extLst>
            <c:ext xmlns:c16="http://schemas.microsoft.com/office/drawing/2014/chart" uri="{C3380CC4-5D6E-409C-BE32-E72D297353CC}">
              <c16:uniqueId val="{00000002-68A7-4DC4-BB80-9FD9EF5D5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7-4DC4-BB80-9FD9EF5D5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A7-4DC4-BB80-9FD9EF5D5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7-4DC4-BB80-9FD9EF5D5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1262</c:v>
                </c:pt>
                <c:pt idx="3">
                  <c:v>1088</c:v>
                </c:pt>
                <c:pt idx="6">
                  <c:v>1108</c:v>
                </c:pt>
                <c:pt idx="9">
                  <c:v>1060</c:v>
                </c:pt>
                <c:pt idx="12">
                  <c:v>1203</c:v>
                </c:pt>
              </c:numCache>
            </c:numRef>
          </c:val>
          <c:extLst>
            <c:ext xmlns:c16="http://schemas.microsoft.com/office/drawing/2014/chart" uri="{C3380CC4-5D6E-409C-BE32-E72D297353CC}">
              <c16:uniqueId val="{00000006-68A7-4DC4-BB80-9FD9EF5D5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809</c:v>
                </c:pt>
                <c:pt idx="3">
                  <c:v>664</c:v>
                </c:pt>
                <c:pt idx="6">
                  <c:v>582</c:v>
                </c:pt>
                <c:pt idx="9">
                  <c:v>499</c:v>
                </c:pt>
                <c:pt idx="12">
                  <c:v>418</c:v>
                </c:pt>
              </c:numCache>
            </c:numRef>
          </c:val>
          <c:extLst>
            <c:ext xmlns:c16="http://schemas.microsoft.com/office/drawing/2014/chart" uri="{C3380CC4-5D6E-409C-BE32-E72D297353CC}">
              <c16:uniqueId val="{00000007-68A7-4DC4-BB80-9FD9EF5D5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1514</c:v>
                </c:pt>
                <c:pt idx="3">
                  <c:v>1487</c:v>
                </c:pt>
                <c:pt idx="6">
                  <c:v>1573</c:v>
                </c:pt>
                <c:pt idx="9">
                  <c:v>1426</c:v>
                </c:pt>
                <c:pt idx="12">
                  <c:v>1434</c:v>
                </c:pt>
              </c:numCache>
            </c:numRef>
          </c:val>
          <c:extLst>
            <c:ext xmlns:c16="http://schemas.microsoft.com/office/drawing/2014/chart" uri="{C3380CC4-5D6E-409C-BE32-E72D297353CC}">
              <c16:uniqueId val="{00000008-68A7-4DC4-BB80-9FD9EF5D5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121</c:v>
                </c:pt>
                <c:pt idx="3">
                  <c:v>387</c:v>
                </c:pt>
                <c:pt idx="6">
                  <c:v>387</c:v>
                </c:pt>
                <c:pt idx="9">
                  <c:v>387</c:v>
                </c:pt>
                <c:pt idx="12">
                  <c:v>0</c:v>
                </c:pt>
              </c:numCache>
            </c:numRef>
          </c:val>
          <c:extLst>
            <c:ext xmlns:c16="http://schemas.microsoft.com/office/drawing/2014/chart" uri="{C3380CC4-5D6E-409C-BE32-E72D297353CC}">
              <c16:uniqueId val="{00000009-68A7-4DC4-BB80-9FD9EF5D5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13145</c:v>
                </c:pt>
                <c:pt idx="3">
                  <c:v>14955</c:v>
                </c:pt>
                <c:pt idx="6">
                  <c:v>15453</c:v>
                </c:pt>
                <c:pt idx="9">
                  <c:v>15174</c:v>
                </c:pt>
                <c:pt idx="12">
                  <c:v>14959</c:v>
                </c:pt>
              </c:numCache>
            </c:numRef>
          </c:val>
          <c:extLst>
            <c:ext xmlns:c16="http://schemas.microsoft.com/office/drawing/2014/chart" uri="{C3380CC4-5D6E-409C-BE32-E72D297353CC}">
              <c16:uniqueId val="{0000000A-68A7-4DC4-BB80-9FD9EF5D5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3323</c:v>
                </c:pt>
                <c:pt idx="2">
                  <c:v>#N/A</c:v>
                </c:pt>
                <c:pt idx="3">
                  <c:v>#N/A</c:v>
                </c:pt>
                <c:pt idx="4">
                  <c:v>4224</c:v>
                </c:pt>
                <c:pt idx="5">
                  <c:v>#N/A</c:v>
                </c:pt>
                <c:pt idx="6">
                  <c:v>#N/A</c:v>
                </c:pt>
                <c:pt idx="7">
                  <c:v>4206</c:v>
                </c:pt>
                <c:pt idx="8">
                  <c:v>#N/A</c:v>
                </c:pt>
                <c:pt idx="9">
                  <c:v>#N/A</c:v>
                </c:pt>
                <c:pt idx="10">
                  <c:v>3657</c:v>
                </c:pt>
                <c:pt idx="11">
                  <c:v>#N/A</c:v>
                </c:pt>
                <c:pt idx="12">
                  <c:v>#N/A</c:v>
                </c:pt>
                <c:pt idx="13">
                  <c:v>2400</c:v>
                </c:pt>
                <c:pt idx="14">
                  <c:v>#N/A</c:v>
                </c:pt>
              </c:numCache>
            </c:numRef>
          </c:val>
          <c:smooth val="0"/>
          <c:extLst>
            <c:ext xmlns:c16="http://schemas.microsoft.com/office/drawing/2014/chart" uri="{C3380CC4-5D6E-409C-BE32-E72D297353CC}">
              <c16:uniqueId val="{0000000B-68A7-4DC4-BB80-9FD9EF5D5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1089</c:v>
                </c:pt>
                <c:pt idx="1">
                  <c:v>1186</c:v>
                </c:pt>
                <c:pt idx="2">
                  <c:v>1482</c:v>
                </c:pt>
              </c:numCache>
            </c:numRef>
          </c:val>
          <c:extLst>
            <c:ext xmlns:c16="http://schemas.microsoft.com/office/drawing/2014/chart" uri="{C3380CC4-5D6E-409C-BE32-E72D297353CC}">
              <c16:uniqueId val="{00000000-4D35-442C-BFD2-A0C281DD12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721</c:v>
                </c:pt>
                <c:pt idx="1">
                  <c:v>711</c:v>
                </c:pt>
                <c:pt idx="2">
                  <c:v>779</c:v>
                </c:pt>
              </c:numCache>
            </c:numRef>
          </c:val>
          <c:extLst>
            <c:ext xmlns:c16="http://schemas.microsoft.com/office/drawing/2014/chart" uri="{C3380CC4-5D6E-409C-BE32-E72D297353CC}">
              <c16:uniqueId val="{00000001-4D35-442C-BFD2-A0C281DD12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1177</c:v>
                </c:pt>
                <c:pt idx="1">
                  <c:v>1358</c:v>
                </c:pt>
                <c:pt idx="2">
                  <c:v>1767</c:v>
                </c:pt>
              </c:numCache>
            </c:numRef>
          </c:val>
          <c:extLst>
            <c:ext xmlns:c16="http://schemas.microsoft.com/office/drawing/2014/chart" uri="{C3380CC4-5D6E-409C-BE32-E72D297353CC}">
              <c16:uniqueId val="{00000002-4D35-442C-BFD2-A0C281DD12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人口減少や高齢化により財政基盤が弱く、横ばい状態が続いており、類似団体平均を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下回っている。また、自主財源である町税収入は微増傾向ではあるが、歳入全体に占める割合は、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％と非常に低くなっている。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今後も税収や交付税の減収等により非常に厳しい財政状況が予想されているため、活力あるまちづくりを進めることで税収を確保し、財政力指数の改善に努める。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分子にあたる歳出経常一般財源において、補助費等で</a:t>
          </a:r>
          <a:r>
            <a:rPr kumimoji="1" lang="en-US" altLang="ja-JP" sz="1300">
              <a:latin typeface="ＭＳ Ｐゴシック" panose="020B0600070205080204" pitchFamily="50" charset="-128"/>
              <a:ea typeface="ＭＳ Ｐゴシック" panose="020B0600070205080204" pitchFamily="50" charset="-128"/>
            </a:rPr>
            <a:t>81,618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59,912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、人件費で</a:t>
          </a:r>
          <a:r>
            <a:rPr kumimoji="1" lang="en-US" altLang="ja-JP" sz="1300">
              <a:latin typeface="ＭＳ Ｐゴシック" panose="020B0600070205080204" pitchFamily="50" charset="-128"/>
              <a:ea typeface="ＭＳ Ｐゴシック" panose="020B0600070205080204" pitchFamily="50" charset="-128"/>
            </a:rPr>
            <a:t>38,627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％）の減少となり、全体で</a:t>
          </a:r>
          <a:r>
            <a:rPr kumimoji="1" lang="en-US" altLang="ja-JP" sz="1300">
              <a:latin typeface="ＭＳ Ｐゴシック" panose="020B0600070205080204" pitchFamily="50" charset="-128"/>
              <a:ea typeface="ＭＳ Ｐゴシック" panose="020B0600070205080204" pitchFamily="50" charset="-128"/>
            </a:rPr>
            <a:t>169,308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分母にあたる歳入経常一般財源においては、減少費目はあるものの、地方交付税で</a:t>
          </a:r>
          <a:r>
            <a:rPr kumimoji="1" lang="en-US" altLang="ja-JP" sz="1300">
              <a:latin typeface="ＭＳ Ｐゴシック" panose="020B0600070205080204" pitchFamily="50" charset="-128"/>
              <a:ea typeface="ＭＳ Ｐゴシック" panose="020B0600070205080204" pitchFamily="50" charset="-128"/>
            </a:rPr>
            <a:t>34,343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、諸収入で</a:t>
          </a:r>
          <a:r>
            <a:rPr kumimoji="1" lang="en-US" altLang="ja-JP" sz="1300">
              <a:latin typeface="ＭＳ Ｐゴシック" panose="020B0600070205080204" pitchFamily="50" charset="-128"/>
              <a:ea typeface="ＭＳ Ｐゴシック" panose="020B0600070205080204" pitchFamily="50" charset="-128"/>
            </a:rPr>
            <a:t>22,567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％）、地方税で</a:t>
          </a:r>
          <a:r>
            <a:rPr kumimoji="1" lang="en-US" altLang="ja-JP" sz="1300">
              <a:latin typeface="ＭＳ Ｐゴシック" panose="020B0600070205080204" pitchFamily="50" charset="-128"/>
              <a:ea typeface="ＭＳ Ｐゴシック" panose="020B0600070205080204" pitchFamily="50" charset="-128"/>
            </a:rPr>
            <a:t>18,247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％）の増加となり、全体で</a:t>
          </a:r>
          <a:r>
            <a:rPr kumimoji="1" lang="en-US" altLang="ja-JP" sz="1300">
              <a:latin typeface="ＭＳ Ｐゴシック" panose="020B0600070205080204" pitchFamily="50" charset="-128"/>
              <a:ea typeface="ＭＳ Ｐゴシック" panose="020B0600070205080204" pitchFamily="50" charset="-128"/>
            </a:rPr>
            <a:t>62,011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の増額となった。</a:t>
          </a:r>
        </a:p>
        <a:p>
          <a:r>
            <a:rPr kumimoji="1" lang="ja-JP" altLang="en-US" sz="1300">
              <a:latin typeface="ＭＳ Ｐゴシック" panose="020B0600070205080204" pitchFamily="50" charset="-128"/>
              <a:ea typeface="ＭＳ Ｐゴシック" panose="020B0600070205080204" pitchFamily="50" charset="-128"/>
            </a:rPr>
            <a:t>　分子が減少しているのに対し、分母が増加していることから、前年度比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109220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386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109220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077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51308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07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a:t>
          </a:r>
          <a:r>
            <a:rPr kumimoji="1" lang="en-US" altLang="ja-JP" sz="1300">
              <a:latin typeface="ＭＳ Ｐゴシック" panose="020B0600070205080204" pitchFamily="50" charset="-128"/>
              <a:ea typeface="ＭＳ Ｐゴシック" panose="020B0600070205080204" pitchFamily="50" charset="-128"/>
            </a:rPr>
            <a:t>15,786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14,589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、維持補修費で</a:t>
          </a:r>
          <a:r>
            <a:rPr kumimoji="1" lang="en-US" altLang="ja-JP" sz="1300">
              <a:latin typeface="ＭＳ Ｐゴシック" panose="020B0600070205080204" pitchFamily="50" charset="-128"/>
              <a:ea typeface="ＭＳ Ｐゴシック" panose="020B0600070205080204" pitchFamily="50" charset="-128"/>
            </a:rPr>
            <a:t>35,217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％）と、全ての項目で増額となった。</a:t>
          </a:r>
        </a:p>
        <a:p>
          <a:r>
            <a:rPr kumimoji="1" lang="ja-JP" altLang="en-US" sz="1300">
              <a:latin typeface="ＭＳ Ｐゴシック" panose="020B0600070205080204" pitchFamily="50" charset="-128"/>
              <a:ea typeface="ＭＳ Ｐゴシック" panose="020B0600070205080204" pitchFamily="50" charset="-128"/>
            </a:rPr>
            <a:t>　さらに人口が減少したことにより、一人当たりの決算額が増加している。特に人件費は、隣町の消防業務を受託していることなどから職員数が多く類似団体と比較して高い傾向にある。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今後も職員数の管理や施設の統廃合など合併効果を活かして経費の削減に努めていく。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68557</xdr:rowOff>
    </xdr:from>
    <xdr:to>
      <xdr:col>23</xdr:col>
      <xdr:colOff>133350</xdr:colOff>
      <xdr:row>83</xdr:row>
      <xdr:rowOff>110820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98907"/>
          <a:ext cx="838200" cy="4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55127</xdr:rowOff>
    </xdr:from>
    <xdr:to>
      <xdr:col>19</xdr:col>
      <xdr:colOff>133350</xdr:colOff>
      <xdr:row>83</xdr:row>
      <xdr:rowOff>68557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85477"/>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150506</xdr:rowOff>
    </xdr:from>
    <xdr:to>
      <xdr:col>15</xdr:col>
      <xdr:colOff>82550</xdr:colOff>
      <xdr:row>83</xdr:row>
      <xdr:rowOff>55127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09406"/>
          <a:ext cx="889000" cy="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125197</xdr:rowOff>
    </xdr:from>
    <xdr:to>
      <xdr:col>11</xdr:col>
      <xdr:colOff>31750</xdr:colOff>
      <xdr:row>82</xdr:row>
      <xdr:rowOff>150506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84097"/>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60020</xdr:rowOff>
    </xdr:from>
    <xdr:to>
      <xdr:col>23</xdr:col>
      <xdr:colOff>184150</xdr:colOff>
      <xdr:row>83</xdr:row>
      <xdr:rowOff>161620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32097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6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17757</xdr:rowOff>
    </xdr:from>
    <xdr:to>
      <xdr:col>19</xdr:col>
      <xdr:colOff>184150</xdr:colOff>
      <xdr:row>83</xdr:row>
      <xdr:rowOff>119357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104134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3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4327</xdr:rowOff>
    </xdr:from>
    <xdr:to>
      <xdr:col>15</xdr:col>
      <xdr:colOff>133350</xdr:colOff>
      <xdr:row>83</xdr:row>
      <xdr:rowOff>105927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90704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2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99706</xdr:rowOff>
    </xdr:from>
    <xdr:to>
      <xdr:col>11</xdr:col>
      <xdr:colOff>82550</xdr:colOff>
      <xdr:row>83</xdr:row>
      <xdr:rowOff>29856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4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74397</xdr:rowOff>
    </xdr:from>
    <xdr:to>
      <xdr:col>7</xdr:col>
      <xdr:colOff>31750</xdr:colOff>
      <xdr:row>83</xdr:row>
      <xdr:rowOff>4547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160774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1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技能労務職員については、行政職給料表の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級のみで運用するなど人件費の抑制に努めており、類似団体平均を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適正な給与水準を確保しつつ適切な職員数管理を行い、人件費抑制に努めていく。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160161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160161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100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100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年度までは定員適正化計画に基づいて職員数を減少させ、平成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年度以降は同計画を踏まえた定員管理を行っている。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しかしながら、隣町の消防業務を受託していることから類似団体平均を約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今後も行政サービスを低下させることのない職員の事務能力の向上を図り長和、職員数の管理に努めていく。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15849</xdr:rowOff>
    </xdr:from>
    <xdr:to>
      <xdr:col>81</xdr:col>
      <xdr:colOff>44450</xdr:colOff>
      <xdr:row>63</xdr:row>
      <xdr:rowOff>17297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1719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170409</xdr:rowOff>
    </xdr:from>
    <xdr:to>
      <xdr:col>77</xdr:col>
      <xdr:colOff>44450</xdr:colOff>
      <xdr:row>63</xdr:row>
      <xdr:rowOff>17297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00309"/>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155448</xdr:rowOff>
    </xdr:from>
    <xdr:to>
      <xdr:col>72</xdr:col>
      <xdr:colOff>203200</xdr:colOff>
      <xdr:row>62</xdr:row>
      <xdr:rowOff>170409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8534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139522</xdr:rowOff>
    </xdr:from>
    <xdr:to>
      <xdr:col>68</xdr:col>
      <xdr:colOff>152400</xdr:colOff>
      <xdr:row>62</xdr:row>
      <xdr:rowOff>155448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6942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136499</xdr:rowOff>
    </xdr:from>
    <xdr:to>
      <xdr:col>81</xdr:col>
      <xdr:colOff>95250</xdr:colOff>
      <xdr:row>63</xdr:row>
      <xdr:rowOff>66649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108576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137947</xdr:rowOff>
    </xdr:from>
    <xdr:to>
      <xdr:col>77</xdr:col>
      <xdr:colOff>95250</xdr:colOff>
      <xdr:row>63</xdr:row>
      <xdr:rowOff>68097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52874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54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119609</xdr:rowOff>
    </xdr:from>
    <xdr:to>
      <xdr:col>73</xdr:col>
      <xdr:colOff>44450</xdr:colOff>
      <xdr:row>63</xdr:row>
      <xdr:rowOff>49759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34536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3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104648</xdr:rowOff>
    </xdr:from>
    <xdr:to>
      <xdr:col>68</xdr:col>
      <xdr:colOff>203200</xdr:colOff>
      <xdr:row>63</xdr:row>
      <xdr:rowOff>34798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88722</xdr:rowOff>
    </xdr:from>
    <xdr:to>
      <xdr:col>64</xdr:col>
      <xdr:colOff>152400</xdr:colOff>
      <xdr:row>63</xdr:row>
      <xdr:rowOff>18872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ポイント良化したが、依然として類似団体平均を上回っている。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災害に備えた防災対策として、公共施設の高台移転等の大型事業が予定されており、地方債残高の増加が見込まれることから、建設事業の取捨選択や事業費の圧縮等により地方債の発行を抑制するなど適切な地方債管理を行っていく。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112268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263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141224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31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228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一般会計、公営企業会計とともに地方債残高が減少したこと及びふるさと納税の増加等に伴い、充当可能基金残高が増加したことにより、将来負担比率は</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災害に備えた防災対策として、公共施設の高台移転等の大型事業が予定されており、地方債残高の増加が見込まれることから、建設事業の取捨選択や事業費の圧縮等により地方債の発行を抑制するなど適切な地方債管理を行っていく。　</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18</xdr:row>
      <xdr:rowOff>39491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44074"/>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39491</xdr:rowOff>
    </xdr:from>
    <xdr:to>
      <xdr:col>77</xdr:col>
      <xdr:colOff>44450</xdr:colOff>
      <xdr:row>18</xdr:row>
      <xdr:rowOff>130266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25591"/>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130266</xdr:rowOff>
    </xdr:from>
    <xdr:to>
      <xdr:col>72</xdr:col>
      <xdr:colOff>203200</xdr:colOff>
      <xdr:row>19</xdr:row>
      <xdr:rowOff>30057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1636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21106</xdr:rowOff>
    </xdr:from>
    <xdr:to>
      <xdr:col>68</xdr:col>
      <xdr:colOff>152400</xdr:colOff>
      <xdr:row>19</xdr:row>
      <xdr:rowOff>30057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07206"/>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160141</xdr:rowOff>
    </xdr:from>
    <xdr:to>
      <xdr:col>77</xdr:col>
      <xdr:colOff>95250</xdr:colOff>
      <xdr:row>18</xdr:row>
      <xdr:rowOff>90291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75068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6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79466</xdr:rowOff>
    </xdr:from>
    <xdr:to>
      <xdr:col>73</xdr:col>
      <xdr:colOff>44450</xdr:colOff>
      <xdr:row>19</xdr:row>
      <xdr:rowOff>9616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165843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150707</xdr:rowOff>
    </xdr:from>
    <xdr:to>
      <xdr:col>68</xdr:col>
      <xdr:colOff>203200</xdr:colOff>
      <xdr:row>19</xdr:row>
      <xdr:rowOff>80857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65634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141756</xdr:rowOff>
    </xdr:from>
    <xdr:to>
      <xdr:col>64</xdr:col>
      <xdr:colOff>152400</xdr:colOff>
      <xdr:row>18</xdr:row>
      <xdr:rowOff>71906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56683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退職手当事務組合の負担率の減により、総額は少なくなっているものの、隣町の消防業務を受託していることなどから職員数が多く類似団体平均と比べ人件費が高くなっている。令和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年度から人件費に会計年度任用職員が加わり、人件費全体が増加している。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974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7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74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471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67056</xdr:rowOff>
    </xdr:from>
    <xdr:to>
      <xdr:col>6</xdr:col>
      <xdr:colOff>171450</xdr:colOff>
      <xdr:row>34</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学校給食の無償化に伴い特定目的基金を充当したため、</a:t>
          </a:r>
          <a:r>
            <a:rPr kumimoji="1" lang="en-US" altLang="ja-JP" sz="1300">
              <a:latin typeface="ＭＳ Ｐゴシック" panose="020B0600070205080204" pitchFamily="50" charset="-128"/>
              <a:ea typeface="ＭＳ Ｐゴシック" panose="020B0600070205080204" pitchFamily="50" charset="-128"/>
            </a:rPr>
            <a:t>59,912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3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ポイント下回り、児童数は減少しているものの保育所措置経費や児童手当等の単価の増加によりほぼ横ばいで推移している。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少子高齢化や社会保障制度の見直しにより扶助費の増加が見込まれるため、町単独で実施する施策についても見直しを検討していく。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140607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小学校及び保健体育関係費用の増加と、特定目的基金から一般財源への財源振替により、維持補修費で</a:t>
          </a:r>
          <a:r>
            <a:rPr kumimoji="1" lang="en-US" altLang="ja-JP" sz="1300">
              <a:latin typeface="ＭＳ Ｐゴシック" panose="020B0600070205080204" pitchFamily="50" charset="-128"/>
              <a:ea typeface="ＭＳ Ｐゴシック" panose="020B0600070205080204" pitchFamily="50" charset="-128"/>
            </a:rPr>
            <a:t>28,089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、繰出金で</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インフラ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3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7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病院事業会計繰出金の減少や特定目的基金の充当により、</a:t>
          </a:r>
          <a:r>
            <a:rPr kumimoji="1" lang="en-US" altLang="ja-JP" sz="1300">
              <a:latin typeface="ＭＳ Ｐゴシック" panose="020B0600070205080204" pitchFamily="50" charset="-128"/>
              <a:ea typeface="ＭＳ Ｐゴシック" panose="020B0600070205080204" pitchFamily="50" charset="-128"/>
            </a:rPr>
            <a:t>81,618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の減となり類似団体を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今後も単独施策に係る補助金や公共的団体への補助金について、実績精算の徹底や余剰金がないかのチェックを行うなど、引き続き見直しを行っていく。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443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9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公債費は、全体で</a:t>
          </a:r>
          <a:r>
            <a:rPr kumimoji="1" lang="en-US" altLang="ja-JP" sz="1300">
              <a:latin typeface="ＭＳ Ｐゴシック" panose="020B0600070205080204" pitchFamily="50" charset="-128"/>
              <a:ea typeface="ＭＳ Ｐゴシック" panose="020B0600070205080204" pitchFamily="50" charset="-128"/>
            </a:rPr>
            <a:t>27,541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に発行した地方債の元利償還や今後予定されている公共施設の高台移転など、公債費の上昇が将来の町財政を圧迫することが危惧されるため、事業の精査による事業費の抑制を行うなど、公債費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45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28702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36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公債費以外では人件費や物件費の減少により、類似団体平均を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なかでも最も比率が高いものが人件費であり、義務的経費以外の物件費や補助費等も合わせて、引き続き抑制に努めていく。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867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524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5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28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26661</xdr:rowOff>
    </xdr:from>
    <xdr:to>
      <xdr:col>29</xdr:col>
      <xdr:colOff>127000</xdr:colOff>
      <xdr:row>16</xdr:row>
      <xdr:rowOff>54884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17486"/>
          <a:ext cx="647700" cy="2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54884</xdr:rowOff>
    </xdr:from>
    <xdr:to>
      <xdr:col>26</xdr:col>
      <xdr:colOff>50800</xdr:colOff>
      <xdr:row>16</xdr:row>
      <xdr:rowOff>71897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45709"/>
          <a:ext cx="698500" cy="1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71897</xdr:rowOff>
    </xdr:from>
    <xdr:to>
      <xdr:col>22</xdr:col>
      <xdr:colOff>114300</xdr:colOff>
      <xdr:row>16</xdr:row>
      <xdr:rowOff>76917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62722"/>
          <a:ext cx="698500" cy="5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76917</xdr:rowOff>
    </xdr:from>
    <xdr:to>
      <xdr:col>18</xdr:col>
      <xdr:colOff>177800</xdr:colOff>
      <xdr:row>16</xdr:row>
      <xdr:rowOff>100732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67742"/>
          <a:ext cx="698500" cy="2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147311</xdr:rowOff>
    </xdr:from>
    <xdr:to>
      <xdr:col>29</xdr:col>
      <xdr:colOff>177800</xdr:colOff>
      <xdr:row>16</xdr:row>
      <xdr:rowOff>77461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6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163838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4084</xdr:rowOff>
    </xdr:from>
    <xdr:to>
      <xdr:col>26</xdr:col>
      <xdr:colOff>101600</xdr:colOff>
      <xdr:row>16</xdr:row>
      <xdr:rowOff>105684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9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115861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21097</xdr:rowOff>
    </xdr:from>
    <xdr:to>
      <xdr:col>22</xdr:col>
      <xdr:colOff>165100</xdr:colOff>
      <xdr:row>16</xdr:row>
      <xdr:rowOff>122697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132874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26117</xdr:rowOff>
    </xdr:from>
    <xdr:to>
      <xdr:col>19</xdr:col>
      <xdr:colOff>38100</xdr:colOff>
      <xdr:row>16</xdr:row>
      <xdr:rowOff>127717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8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49932</xdr:rowOff>
    </xdr:from>
    <xdr:to>
      <xdr:col>15</xdr:col>
      <xdr:colOff>101600</xdr:colOff>
      <xdr:row>16</xdr:row>
      <xdr:rowOff>151532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161709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26942</xdr:rowOff>
    </xdr:from>
    <xdr:to>
      <xdr:col>29</xdr:col>
      <xdr:colOff>127000</xdr:colOff>
      <xdr:row>35</xdr:row>
      <xdr:rowOff>133583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37292"/>
          <a:ext cx="647700" cy="10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337426</xdr:rowOff>
    </xdr:from>
    <xdr:to>
      <xdr:col>26</xdr:col>
      <xdr:colOff>50800</xdr:colOff>
      <xdr:row>35</xdr:row>
      <xdr:rowOff>26942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04876"/>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337426</xdr:rowOff>
    </xdr:from>
    <xdr:to>
      <xdr:col>22</xdr:col>
      <xdr:colOff>114300</xdr:colOff>
      <xdr:row>35</xdr:row>
      <xdr:rowOff>17226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04876"/>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17226</xdr:rowOff>
    </xdr:from>
    <xdr:to>
      <xdr:col>18</xdr:col>
      <xdr:colOff>177800</xdr:colOff>
      <xdr:row>35</xdr:row>
      <xdr:rowOff>84800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27576"/>
          <a:ext cx="698500" cy="6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82783</xdr:rowOff>
    </xdr:from>
    <xdr:to>
      <xdr:col>29</xdr:col>
      <xdr:colOff>177800</xdr:colOff>
      <xdr:row>35</xdr:row>
      <xdr:rowOff>184383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9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270760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319042</xdr:rowOff>
    </xdr:from>
    <xdr:to>
      <xdr:col>26</xdr:col>
      <xdr:colOff>101600</xdr:colOff>
      <xdr:row>35</xdr:row>
      <xdr:rowOff>77742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8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87919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5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286626</xdr:rowOff>
    </xdr:from>
    <xdr:to>
      <xdr:col>22</xdr:col>
      <xdr:colOff>165100</xdr:colOff>
      <xdr:row>35</xdr:row>
      <xdr:rowOff>45326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5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55503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309326</xdr:rowOff>
    </xdr:from>
    <xdr:to>
      <xdr:col>19</xdr:col>
      <xdr:colOff>38100</xdr:colOff>
      <xdr:row>35</xdr:row>
      <xdr:rowOff>68026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7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78203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4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34000</xdr:rowOff>
    </xdr:from>
    <xdr:to>
      <xdr:col>15</xdr:col>
      <xdr:colOff>101600</xdr:colOff>
      <xdr:row>35</xdr:row>
      <xdr:rowOff>135600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4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145777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25199</xdr:rowOff>
    </xdr:from>
    <xdr:to>
      <xdr:col>24</xdr:col>
      <xdr:colOff>63500</xdr:colOff>
      <xdr:row>35</xdr:row>
      <xdr:rowOff>31586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5949"/>
          <a:ext cx="8382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31586</xdr:rowOff>
    </xdr:from>
    <xdr:to>
      <xdr:col>19</xdr:col>
      <xdr:colOff>177800</xdr:colOff>
      <xdr:row>35</xdr:row>
      <xdr:rowOff>42970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32336"/>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42970</xdr:rowOff>
    </xdr:from>
    <xdr:to>
      <xdr:col>15</xdr:col>
      <xdr:colOff>50800</xdr:colOff>
      <xdr:row>35</xdr:row>
      <xdr:rowOff>66315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43720"/>
          <a:ext cx="8890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66315</xdr:rowOff>
    </xdr:from>
    <xdr:to>
      <xdr:col>10</xdr:col>
      <xdr:colOff>114300</xdr:colOff>
      <xdr:row>35</xdr:row>
      <xdr:rowOff>123661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67065"/>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145849</xdr:rowOff>
    </xdr:from>
    <xdr:to>
      <xdr:col>24</xdr:col>
      <xdr:colOff>114300</xdr:colOff>
      <xdr:row>35</xdr:row>
      <xdr:rowOff>75999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168726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152236</xdr:rowOff>
    </xdr:from>
    <xdr:to>
      <xdr:col>20</xdr:col>
      <xdr:colOff>38100</xdr:colOff>
      <xdr:row>35</xdr:row>
      <xdr:rowOff>82386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98913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163620</xdr:rowOff>
    </xdr:from>
    <xdr:to>
      <xdr:col>15</xdr:col>
      <xdr:colOff>101600</xdr:colOff>
      <xdr:row>35</xdr:row>
      <xdr:rowOff>93770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110297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6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15515</xdr:rowOff>
    </xdr:from>
    <xdr:to>
      <xdr:col>10</xdr:col>
      <xdr:colOff>165100</xdr:colOff>
      <xdr:row>35</xdr:row>
      <xdr:rowOff>117115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133642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72861</xdr:rowOff>
    </xdr:from>
    <xdr:to>
      <xdr:col>6</xdr:col>
      <xdr:colOff>38100</xdr:colOff>
      <xdr:row>36</xdr:row>
      <xdr:rowOff>3011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19538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61899</xdr:rowOff>
    </xdr:from>
    <xdr:to>
      <xdr:col>24</xdr:col>
      <xdr:colOff>63500</xdr:colOff>
      <xdr:row>55</xdr:row>
      <xdr:rowOff>83249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91649"/>
          <a:ext cx="838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78865</xdr:rowOff>
    </xdr:from>
    <xdr:to>
      <xdr:col>19</xdr:col>
      <xdr:colOff>177800</xdr:colOff>
      <xdr:row>55</xdr:row>
      <xdr:rowOff>83249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508615"/>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78865</xdr:rowOff>
    </xdr:from>
    <xdr:to>
      <xdr:col>15</xdr:col>
      <xdr:colOff>50800</xdr:colOff>
      <xdr:row>55</xdr:row>
      <xdr:rowOff>164115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08615"/>
          <a:ext cx="889000" cy="8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119757</xdr:rowOff>
    </xdr:from>
    <xdr:to>
      <xdr:col>10</xdr:col>
      <xdr:colOff>114300</xdr:colOff>
      <xdr:row>55</xdr:row>
      <xdr:rowOff>164115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49507"/>
          <a:ext cx="8890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11099</xdr:rowOff>
    </xdr:from>
    <xdr:to>
      <xdr:col>24</xdr:col>
      <xdr:colOff>114300</xdr:colOff>
      <xdr:row>55</xdr:row>
      <xdr:rowOff>112699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33976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9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32449</xdr:rowOff>
    </xdr:from>
    <xdr:to>
      <xdr:col>20</xdr:col>
      <xdr:colOff>38100</xdr:colOff>
      <xdr:row>55</xdr:row>
      <xdr:rowOff>134049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150576</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3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28065</xdr:rowOff>
    </xdr:from>
    <xdr:to>
      <xdr:col>15</xdr:col>
      <xdr:colOff>101600</xdr:colOff>
      <xdr:row>55</xdr:row>
      <xdr:rowOff>129665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146192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3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113315</xdr:rowOff>
    </xdr:from>
    <xdr:to>
      <xdr:col>10</xdr:col>
      <xdr:colOff>165100</xdr:colOff>
      <xdr:row>56</xdr:row>
      <xdr:rowOff>43465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59992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68957</xdr:rowOff>
    </xdr:from>
    <xdr:to>
      <xdr:col>6</xdr:col>
      <xdr:colOff>38100</xdr:colOff>
      <xdr:row>55</xdr:row>
      <xdr:rowOff>170557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15634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7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14474</xdr:rowOff>
    </xdr:from>
    <xdr:to>
      <xdr:col>24</xdr:col>
      <xdr:colOff>63500</xdr:colOff>
      <xdr:row>76</xdr:row>
      <xdr:rowOff>137185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044674"/>
          <a:ext cx="838200" cy="1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137185</xdr:rowOff>
    </xdr:from>
    <xdr:to>
      <xdr:col>19</xdr:col>
      <xdr:colOff>177800</xdr:colOff>
      <xdr:row>77</xdr:row>
      <xdr:rowOff>30657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67385"/>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165714</xdr:rowOff>
    </xdr:from>
    <xdr:to>
      <xdr:col>15</xdr:col>
      <xdr:colOff>50800</xdr:colOff>
      <xdr:row>77</xdr:row>
      <xdr:rowOff>30657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95914"/>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165714</xdr:rowOff>
    </xdr:from>
    <xdr:to>
      <xdr:col>10</xdr:col>
      <xdr:colOff>114300</xdr:colOff>
      <xdr:row>77</xdr:row>
      <xdr:rowOff>7066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9591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135123</xdr:rowOff>
    </xdr:from>
    <xdr:to>
      <xdr:col>24</xdr:col>
      <xdr:colOff>114300</xdr:colOff>
      <xdr:row>76</xdr:row>
      <xdr:rowOff>65274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158000</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86385</xdr:rowOff>
    </xdr:from>
    <xdr:to>
      <xdr:col>20</xdr:col>
      <xdr:colOff>38100</xdr:colOff>
      <xdr:row>77</xdr:row>
      <xdr:rowOff>16535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33062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151307</xdr:rowOff>
    </xdr:from>
    <xdr:to>
      <xdr:col>15</xdr:col>
      <xdr:colOff>101600</xdr:colOff>
      <xdr:row>77</xdr:row>
      <xdr:rowOff>81457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72584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114914</xdr:rowOff>
    </xdr:from>
    <xdr:to>
      <xdr:col>10</xdr:col>
      <xdr:colOff>165100</xdr:colOff>
      <xdr:row>77</xdr:row>
      <xdr:rowOff>45064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61592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127716</xdr:rowOff>
    </xdr:from>
    <xdr:to>
      <xdr:col>6</xdr:col>
      <xdr:colOff>38100</xdr:colOff>
      <xdr:row>77</xdr:row>
      <xdr:rowOff>57866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74393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3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62161</xdr:rowOff>
    </xdr:from>
    <xdr:to>
      <xdr:col>24</xdr:col>
      <xdr:colOff>63500</xdr:colOff>
      <xdr:row>95</xdr:row>
      <xdr:rowOff>167829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49911"/>
          <a:ext cx="838200" cy="10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167829</xdr:rowOff>
    </xdr:from>
    <xdr:to>
      <xdr:col>19</xdr:col>
      <xdr:colOff>177800</xdr:colOff>
      <xdr:row>96</xdr:row>
      <xdr:rowOff>164542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55579"/>
          <a:ext cx="889000" cy="1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164542</xdr:rowOff>
    </xdr:from>
    <xdr:to>
      <xdr:col>15</xdr:col>
      <xdr:colOff>50800</xdr:colOff>
      <xdr:row>97</xdr:row>
      <xdr:rowOff>3868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2374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3868</xdr:rowOff>
    </xdr:from>
    <xdr:to>
      <xdr:col>10</xdr:col>
      <xdr:colOff>114300</xdr:colOff>
      <xdr:row>97</xdr:row>
      <xdr:rowOff>18117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3451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11361</xdr:rowOff>
    </xdr:from>
    <xdr:to>
      <xdr:col>24</xdr:col>
      <xdr:colOff>114300</xdr:colOff>
      <xdr:row>95</xdr:row>
      <xdr:rowOff>112961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34238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117029</xdr:rowOff>
    </xdr:from>
    <xdr:to>
      <xdr:col>20</xdr:col>
      <xdr:colOff>38100</xdr:colOff>
      <xdr:row>96</xdr:row>
      <xdr:rowOff>47179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38306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113742</xdr:rowOff>
    </xdr:from>
    <xdr:to>
      <xdr:col>15</xdr:col>
      <xdr:colOff>101600</xdr:colOff>
      <xdr:row>97</xdr:row>
      <xdr:rowOff>43892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35019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124518</xdr:rowOff>
    </xdr:from>
    <xdr:to>
      <xdr:col>10</xdr:col>
      <xdr:colOff>165100</xdr:colOff>
      <xdr:row>97</xdr:row>
      <xdr:rowOff>54668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45795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138767</xdr:rowOff>
    </xdr:from>
    <xdr:to>
      <xdr:col>6</xdr:col>
      <xdr:colOff>38100</xdr:colOff>
      <xdr:row>97</xdr:row>
      <xdr:rowOff>68917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111116</xdr:rowOff>
    </xdr:from>
    <xdr:to>
      <xdr:col>55</xdr:col>
      <xdr:colOff>0</xdr:colOff>
      <xdr:row>36</xdr:row>
      <xdr:rowOff>5036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11866"/>
          <a:ext cx="8382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146430</xdr:rowOff>
    </xdr:from>
    <xdr:to>
      <xdr:col>50</xdr:col>
      <xdr:colOff>114300</xdr:colOff>
      <xdr:row>35</xdr:row>
      <xdr:rowOff>111116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75730"/>
          <a:ext cx="889000" cy="1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96001</xdr:rowOff>
    </xdr:from>
    <xdr:to>
      <xdr:col>45</xdr:col>
      <xdr:colOff>177800</xdr:colOff>
      <xdr:row>34</xdr:row>
      <xdr:rowOff>146430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82401"/>
          <a:ext cx="889000" cy="3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96001</xdr:rowOff>
    </xdr:from>
    <xdr:to>
      <xdr:col>41</xdr:col>
      <xdr:colOff>50800</xdr:colOff>
      <xdr:row>36</xdr:row>
      <xdr:rowOff>42746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82401"/>
          <a:ext cx="889000" cy="6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125686</xdr:rowOff>
    </xdr:from>
    <xdr:to>
      <xdr:col>55</xdr:col>
      <xdr:colOff>50800</xdr:colOff>
      <xdr:row>36</xdr:row>
      <xdr:rowOff>55836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104113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0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60316</xdr:rowOff>
    </xdr:from>
    <xdr:to>
      <xdr:col>50</xdr:col>
      <xdr:colOff>165100</xdr:colOff>
      <xdr:row>35</xdr:row>
      <xdr:rowOff>161916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3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95630</xdr:rowOff>
    </xdr:from>
    <xdr:to>
      <xdr:col>46</xdr:col>
      <xdr:colOff>38100</xdr:colOff>
      <xdr:row>35</xdr:row>
      <xdr:rowOff>25780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42307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45201</xdr:rowOff>
    </xdr:from>
    <xdr:to>
      <xdr:col>41</xdr:col>
      <xdr:colOff>101600</xdr:colOff>
      <xdr:row>32</xdr:row>
      <xdr:rowOff>146801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163328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163396</xdr:rowOff>
    </xdr:from>
    <xdr:to>
      <xdr:col>36</xdr:col>
      <xdr:colOff>165100</xdr:colOff>
      <xdr:row>36</xdr:row>
      <xdr:rowOff>93546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110073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135569</xdr:rowOff>
    </xdr:from>
    <xdr:to>
      <xdr:col>55</xdr:col>
      <xdr:colOff>0</xdr:colOff>
      <xdr:row>57</xdr:row>
      <xdr:rowOff>160506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8219"/>
          <a:ext cx="8382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28029</xdr:rowOff>
    </xdr:from>
    <xdr:to>
      <xdr:col>50</xdr:col>
      <xdr:colOff>114300</xdr:colOff>
      <xdr:row>57</xdr:row>
      <xdr:rowOff>135569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00679"/>
          <a:ext cx="889000" cy="10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126840</xdr:rowOff>
    </xdr:from>
    <xdr:to>
      <xdr:col>45</xdr:col>
      <xdr:colOff>177800</xdr:colOff>
      <xdr:row>57</xdr:row>
      <xdr:rowOff>28029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56590"/>
          <a:ext cx="889000" cy="24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126840</xdr:rowOff>
    </xdr:from>
    <xdr:to>
      <xdr:col>41</xdr:col>
      <xdr:colOff>50800</xdr:colOff>
      <xdr:row>56</xdr:row>
      <xdr:rowOff>157890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56590"/>
          <a:ext cx="889000" cy="2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109706</xdr:rowOff>
    </xdr:from>
    <xdr:to>
      <xdr:col>55</xdr:col>
      <xdr:colOff>50800</xdr:colOff>
      <xdr:row>58</xdr:row>
      <xdr:rowOff>39856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88133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84769</xdr:rowOff>
    </xdr:from>
    <xdr:to>
      <xdr:col>50</xdr:col>
      <xdr:colOff>165100</xdr:colOff>
      <xdr:row>58</xdr:row>
      <xdr:rowOff>14919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31446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148679</xdr:rowOff>
    </xdr:from>
    <xdr:to>
      <xdr:col>46</xdr:col>
      <xdr:colOff>38100</xdr:colOff>
      <xdr:row>57</xdr:row>
      <xdr:rowOff>78829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95356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2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76040</xdr:rowOff>
    </xdr:from>
    <xdr:to>
      <xdr:col>41</xdr:col>
      <xdr:colOff>101600</xdr:colOff>
      <xdr:row>56</xdr:row>
      <xdr:rowOff>6190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22717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107090</xdr:rowOff>
    </xdr:from>
    <xdr:to>
      <xdr:col>36</xdr:col>
      <xdr:colOff>165100</xdr:colOff>
      <xdr:row>57</xdr:row>
      <xdr:rowOff>37240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53767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8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42645</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15595"/>
          <a:ext cx="1270" cy="1297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160772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42645</xdr:rowOff>
    </xdr:from>
    <xdr:to>
      <xdr:col>55</xdr:col>
      <xdr:colOff>88900</xdr:colOff>
      <xdr:row>71</xdr:row>
      <xdr:rowOff>42645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1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162387</xdr:rowOff>
    </xdr:from>
    <xdr:to>
      <xdr:col>55</xdr:col>
      <xdr:colOff>0</xdr:colOff>
      <xdr:row>77</xdr:row>
      <xdr:rowOff>76908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21137"/>
          <a:ext cx="838200" cy="2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11476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1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33049</xdr:rowOff>
    </xdr:from>
    <xdr:to>
      <xdr:col>55</xdr:col>
      <xdr:colOff>50800</xdr:colOff>
      <xdr:row>77</xdr:row>
      <xdr:rowOff>134649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3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43057</xdr:rowOff>
    </xdr:from>
    <xdr:to>
      <xdr:col>50</xdr:col>
      <xdr:colOff>114300</xdr:colOff>
      <xdr:row>75</xdr:row>
      <xdr:rowOff>162387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730357"/>
          <a:ext cx="889000" cy="29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22030</xdr:rowOff>
    </xdr:from>
    <xdr:to>
      <xdr:col>50</xdr:col>
      <xdr:colOff>165100</xdr:colOff>
      <xdr:row>77</xdr:row>
      <xdr:rowOff>123630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114757</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107148</xdr:rowOff>
    </xdr:from>
    <xdr:to>
      <xdr:col>45</xdr:col>
      <xdr:colOff>177800</xdr:colOff>
      <xdr:row>74</xdr:row>
      <xdr:rowOff>43057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108648"/>
          <a:ext cx="889000" cy="6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126637</xdr:rowOff>
    </xdr:from>
    <xdr:to>
      <xdr:col>46</xdr:col>
      <xdr:colOff>38100</xdr:colOff>
      <xdr:row>77</xdr:row>
      <xdr:rowOff>56787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47914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107148</xdr:rowOff>
    </xdr:from>
    <xdr:to>
      <xdr:col>41</xdr:col>
      <xdr:colOff>50800</xdr:colOff>
      <xdr:row>75</xdr:row>
      <xdr:rowOff>29542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108648"/>
          <a:ext cx="889000" cy="7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21527</xdr:rowOff>
    </xdr:from>
    <xdr:to>
      <xdr:col>41</xdr:col>
      <xdr:colOff>101600</xdr:colOff>
      <xdr:row>76</xdr:row>
      <xdr:rowOff>123127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5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114254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150009</xdr:rowOff>
    </xdr:from>
    <xdr:to>
      <xdr:col>36</xdr:col>
      <xdr:colOff>165100</xdr:colOff>
      <xdr:row>77</xdr:row>
      <xdr:rowOff>80159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71286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26108</xdr:rowOff>
    </xdr:from>
    <xdr:to>
      <xdr:col>55</xdr:col>
      <xdr:colOff>50800</xdr:colOff>
      <xdr:row>77</xdr:row>
      <xdr:rowOff>127708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48985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7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111586</xdr:rowOff>
    </xdr:from>
    <xdr:to>
      <xdr:col>50</xdr:col>
      <xdr:colOff>165100</xdr:colOff>
      <xdr:row>76</xdr:row>
      <xdr:rowOff>41737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703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163707</xdr:rowOff>
    </xdr:from>
    <xdr:to>
      <xdr:col>46</xdr:col>
      <xdr:colOff>38100</xdr:colOff>
      <xdr:row>74</xdr:row>
      <xdr:rowOff>93857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6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110384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56348</xdr:rowOff>
    </xdr:from>
    <xdr:to>
      <xdr:col>41</xdr:col>
      <xdr:colOff>101600</xdr:colOff>
      <xdr:row>70</xdr:row>
      <xdr:rowOff>157948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0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3025</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183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150192</xdr:rowOff>
    </xdr:from>
    <xdr:to>
      <xdr:col>36</xdr:col>
      <xdr:colOff>165100</xdr:colOff>
      <xdr:row>75</xdr:row>
      <xdr:rowOff>80342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96869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153471</xdr:rowOff>
    </xdr:from>
    <xdr:to>
      <xdr:col>55</xdr:col>
      <xdr:colOff>0</xdr:colOff>
      <xdr:row>97</xdr:row>
      <xdr:rowOff>154229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84121"/>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136257</xdr:rowOff>
    </xdr:from>
    <xdr:to>
      <xdr:col>50</xdr:col>
      <xdr:colOff>114300</xdr:colOff>
      <xdr:row>97</xdr:row>
      <xdr:rowOff>153471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66907"/>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106814</xdr:rowOff>
    </xdr:from>
    <xdr:to>
      <xdr:col>45</xdr:col>
      <xdr:colOff>177800</xdr:colOff>
      <xdr:row>97</xdr:row>
      <xdr:rowOff>136257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37464"/>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106814</xdr:rowOff>
    </xdr:from>
    <xdr:to>
      <xdr:col>41</xdr:col>
      <xdr:colOff>50800</xdr:colOff>
      <xdr:row>97</xdr:row>
      <xdr:rowOff>160581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37464"/>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103429</xdr:rowOff>
    </xdr:from>
    <xdr:to>
      <xdr:col>55</xdr:col>
      <xdr:colOff>50800</xdr:colOff>
      <xdr:row>98</xdr:row>
      <xdr:rowOff>33579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18356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102671</xdr:rowOff>
    </xdr:from>
    <xdr:to>
      <xdr:col>50</xdr:col>
      <xdr:colOff>165100</xdr:colOff>
      <xdr:row>98</xdr:row>
      <xdr:rowOff>32821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85457</xdr:rowOff>
    </xdr:from>
    <xdr:to>
      <xdr:col>46</xdr:col>
      <xdr:colOff>38100</xdr:colOff>
      <xdr:row>98</xdr:row>
      <xdr:rowOff>15607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6734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56014</xdr:rowOff>
    </xdr:from>
    <xdr:to>
      <xdr:col>41</xdr:col>
      <xdr:colOff>101600</xdr:colOff>
      <xdr:row>97</xdr:row>
      <xdr:rowOff>157614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148741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109781</xdr:rowOff>
    </xdr:from>
    <xdr:to>
      <xdr:col>36</xdr:col>
      <xdr:colOff>165100</xdr:colOff>
      <xdr:row>98</xdr:row>
      <xdr:rowOff>39931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31058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49060</xdr:rowOff>
    </xdr:from>
    <xdr:to>
      <xdr:col>85</xdr:col>
      <xdr:colOff>127000</xdr:colOff>
      <xdr:row>36</xdr:row>
      <xdr:rowOff>105136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221260"/>
          <a:ext cx="8382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xdr:rowOff>
    </xdr:from>
    <xdr:to>
      <xdr:col>81</xdr:col>
      <xdr:colOff>50800</xdr:colOff>
      <xdr:row>36</xdr:row>
      <xdr:rowOff>49060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172317"/>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xdr:rowOff>
    </xdr:from>
    <xdr:to>
      <xdr:col>76</xdr:col>
      <xdr:colOff>114300</xdr:colOff>
      <xdr:row>36</xdr:row>
      <xdr:rowOff>167772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172317"/>
          <a:ext cx="889000" cy="1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15570</xdr:rowOff>
    </xdr:from>
    <xdr:to>
      <xdr:col>71</xdr:col>
      <xdr:colOff>177800</xdr:colOff>
      <xdr:row>36</xdr:row>
      <xdr:rowOff>167772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016320"/>
          <a:ext cx="889000" cy="3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54336</xdr:rowOff>
    </xdr:from>
    <xdr:to>
      <xdr:col>85</xdr:col>
      <xdr:colOff>177800</xdr:colOff>
      <xdr:row>36</xdr:row>
      <xdr:rowOff>155936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2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77213</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0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169710</xdr:rowOff>
    </xdr:from>
    <xdr:to>
      <xdr:col>81</xdr:col>
      <xdr:colOff>101600</xdr:colOff>
      <xdr:row>36</xdr:row>
      <xdr:rowOff>99860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1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116387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120767</xdr:rowOff>
    </xdr:from>
    <xdr:to>
      <xdr:col>76</xdr:col>
      <xdr:colOff>165100</xdr:colOff>
      <xdr:row>36</xdr:row>
      <xdr:rowOff>50917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1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67444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116972</xdr:rowOff>
    </xdr:from>
    <xdr:to>
      <xdr:col>72</xdr:col>
      <xdr:colOff>38100</xdr:colOff>
      <xdr:row>37</xdr:row>
      <xdr:rowOff>47122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2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63649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0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136220</xdr:rowOff>
    </xdr:from>
    <xdr:to>
      <xdr:col>67</xdr:col>
      <xdr:colOff>101600</xdr:colOff>
      <xdr:row>35</xdr:row>
      <xdr:rowOff>66370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82897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883</xdr:rowOff>
    </xdr:from>
    <xdr:to>
      <xdr:col>85</xdr:col>
      <xdr:colOff>127000</xdr:colOff>
      <xdr:row>75</xdr:row>
      <xdr:rowOff>5495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859633"/>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5495</xdr:rowOff>
    </xdr:from>
    <xdr:to>
      <xdr:col>81</xdr:col>
      <xdr:colOff>50800</xdr:colOff>
      <xdr:row>75</xdr:row>
      <xdr:rowOff>28286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864245"/>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28286</xdr:rowOff>
    </xdr:from>
    <xdr:to>
      <xdr:col>76</xdr:col>
      <xdr:colOff>114300</xdr:colOff>
      <xdr:row>75</xdr:row>
      <xdr:rowOff>50803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88703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50803</xdr:rowOff>
    </xdr:from>
    <xdr:to>
      <xdr:col>71</xdr:col>
      <xdr:colOff>177800</xdr:colOff>
      <xdr:row>75</xdr:row>
      <xdr:rowOff>51460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90955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121533</xdr:rowOff>
    </xdr:from>
    <xdr:to>
      <xdr:col>85</xdr:col>
      <xdr:colOff>177800</xdr:colOff>
      <xdr:row>75</xdr:row>
      <xdr:rowOff>51683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144410</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126145</xdr:rowOff>
    </xdr:from>
    <xdr:to>
      <xdr:col>81</xdr:col>
      <xdr:colOff>101600</xdr:colOff>
      <xdr:row>75</xdr:row>
      <xdr:rowOff>56295</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72822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148936</xdr:rowOff>
    </xdr:from>
    <xdr:to>
      <xdr:col>76</xdr:col>
      <xdr:colOff>165100</xdr:colOff>
      <xdr:row>75</xdr:row>
      <xdr:rowOff>79086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8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95613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xdr:rowOff>
    </xdr:from>
    <xdr:to>
      <xdr:col>72</xdr:col>
      <xdr:colOff>38100</xdr:colOff>
      <xdr:row>75</xdr:row>
      <xdr:rowOff>101603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118130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660</xdr:rowOff>
    </xdr:from>
    <xdr:to>
      <xdr:col>67</xdr:col>
      <xdr:colOff>101600</xdr:colOff>
      <xdr:row>75</xdr:row>
      <xdr:rowOff>102260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118787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140439</xdr:rowOff>
    </xdr:from>
    <xdr:to>
      <xdr:col>85</xdr:col>
      <xdr:colOff>127000</xdr:colOff>
      <xdr:row>98</xdr:row>
      <xdr:rowOff>41653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771089"/>
          <a:ext cx="838200" cy="7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41653</xdr:rowOff>
    </xdr:from>
    <xdr:to>
      <xdr:col>81</xdr:col>
      <xdr:colOff>50800</xdr:colOff>
      <xdr:row>98</xdr:row>
      <xdr:rowOff>69264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84375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69264</xdr:rowOff>
    </xdr:from>
    <xdr:to>
      <xdr:col>76</xdr:col>
      <xdr:colOff>114300</xdr:colOff>
      <xdr:row>98</xdr:row>
      <xdr:rowOff>166599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6871364"/>
          <a:ext cx="889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121123</xdr:rowOff>
    </xdr:from>
    <xdr:to>
      <xdr:col>71</xdr:col>
      <xdr:colOff>177800</xdr:colOff>
      <xdr:row>98</xdr:row>
      <xdr:rowOff>166599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923223"/>
          <a:ext cx="8890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165617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89639</xdr:rowOff>
    </xdr:from>
    <xdr:to>
      <xdr:col>85</xdr:col>
      <xdr:colOff>177800</xdr:colOff>
      <xdr:row>98</xdr:row>
      <xdr:rowOff>19789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7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112516</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5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162303</xdr:rowOff>
    </xdr:from>
    <xdr:to>
      <xdr:col>81</xdr:col>
      <xdr:colOff>101600</xdr:colOff>
      <xdr:row>98</xdr:row>
      <xdr:rowOff>92453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7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108980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18464</xdr:rowOff>
    </xdr:from>
    <xdr:to>
      <xdr:col>76</xdr:col>
      <xdr:colOff>165100</xdr:colOff>
      <xdr:row>98</xdr:row>
      <xdr:rowOff>120064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111191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115799</xdr:rowOff>
    </xdr:from>
    <xdr:to>
      <xdr:col>72</xdr:col>
      <xdr:colOff>38100</xdr:colOff>
      <xdr:row>99</xdr:row>
      <xdr:rowOff>45949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9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37076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70323</xdr:rowOff>
    </xdr:from>
    <xdr:to>
      <xdr:col>67</xdr:col>
      <xdr:colOff>101600</xdr:colOff>
      <xdr:row>99</xdr:row>
      <xdr:rowOff>473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8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17000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129718</xdr:rowOff>
    </xdr:from>
    <xdr:to>
      <xdr:col>116</xdr:col>
      <xdr:colOff>63500</xdr:colOff>
      <xdr:row>58</xdr:row>
      <xdr:rowOff>158483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10073818"/>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129718</xdr:rowOff>
    </xdr:from>
    <xdr:to>
      <xdr:col>111</xdr:col>
      <xdr:colOff>177800</xdr:colOff>
      <xdr:row>58</xdr:row>
      <xdr:rowOff>133566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10073818"/>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130632</xdr:rowOff>
    </xdr:from>
    <xdr:to>
      <xdr:col>107</xdr:col>
      <xdr:colOff>50800</xdr:colOff>
      <xdr:row>58</xdr:row>
      <xdr:rowOff>133566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100747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127279</xdr:rowOff>
    </xdr:from>
    <xdr:to>
      <xdr:col>102</xdr:col>
      <xdr:colOff>114300</xdr:colOff>
      <xdr:row>58</xdr:row>
      <xdr:rowOff>130632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07137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107683</xdr:rowOff>
    </xdr:from>
    <xdr:to>
      <xdr:col>116</xdr:col>
      <xdr:colOff>114300</xdr:colOff>
      <xdr:row>59</xdr:row>
      <xdr:rowOff>37833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100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49496</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9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78918</xdr:rowOff>
    </xdr:from>
    <xdr:to>
      <xdr:col>112</xdr:col>
      <xdr:colOff>38100</xdr:colOff>
      <xdr:row>59</xdr:row>
      <xdr:rowOff>9068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82766</xdr:rowOff>
    </xdr:from>
    <xdr:to>
      <xdr:col>107</xdr:col>
      <xdr:colOff>101600</xdr:colOff>
      <xdr:row>59</xdr:row>
      <xdr:rowOff>12916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10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79832</xdr:rowOff>
    </xdr:from>
    <xdr:to>
      <xdr:col>102</xdr:col>
      <xdr:colOff>165100</xdr:colOff>
      <xdr:row>59</xdr:row>
      <xdr:rowOff>9982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76479</xdr:rowOff>
    </xdr:from>
    <xdr:to>
      <xdr:col>98</xdr:col>
      <xdr:colOff>38100</xdr:colOff>
      <xdr:row>59</xdr:row>
      <xdr:rowOff>6629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83127</xdr:rowOff>
    </xdr:from>
    <xdr:to>
      <xdr:col>116</xdr:col>
      <xdr:colOff>63500</xdr:colOff>
      <xdr:row>74</xdr:row>
      <xdr:rowOff>99183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770427"/>
          <a:ext cx="8382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83127</xdr:rowOff>
    </xdr:from>
    <xdr:to>
      <xdr:col>111</xdr:col>
      <xdr:colOff>177800</xdr:colOff>
      <xdr:row>74</xdr:row>
      <xdr:rowOff>129739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77042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129739</xdr:rowOff>
    </xdr:from>
    <xdr:to>
      <xdr:col>107</xdr:col>
      <xdr:colOff>50800</xdr:colOff>
      <xdr:row>74</xdr:row>
      <xdr:rowOff>152774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817039"/>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152774</xdr:rowOff>
    </xdr:from>
    <xdr:to>
      <xdr:col>102</xdr:col>
      <xdr:colOff>114300</xdr:colOff>
      <xdr:row>75</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840074"/>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48383</xdr:rowOff>
    </xdr:from>
    <xdr:to>
      <xdr:col>116</xdr:col>
      <xdr:colOff>114300</xdr:colOff>
      <xdr:row>74</xdr:row>
      <xdr:rowOff>149983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71260</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32327</xdr:rowOff>
    </xdr:from>
    <xdr:to>
      <xdr:col>112</xdr:col>
      <xdr:colOff>38100</xdr:colOff>
      <xdr:row>74</xdr:row>
      <xdr:rowOff>133927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7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150454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78939</xdr:rowOff>
    </xdr:from>
    <xdr:to>
      <xdr:col>107</xdr:col>
      <xdr:colOff>101600</xdr:colOff>
      <xdr:row>75</xdr:row>
      <xdr:rowOff>9089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25616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101974</xdr:rowOff>
    </xdr:from>
    <xdr:to>
      <xdr:col>102</xdr:col>
      <xdr:colOff>165100</xdr:colOff>
      <xdr:row>75</xdr:row>
      <xdr:rowOff>32124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7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48651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146050</xdr:rowOff>
    </xdr:from>
    <xdr:to>
      <xdr:col>98</xdr:col>
      <xdr:colOff>38100</xdr:colOff>
      <xdr:row>75</xdr:row>
      <xdr:rowOff>76200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92727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820,093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137,544</a:t>
          </a:r>
          <a:r>
            <a:rPr kumimoji="1" lang="ja-JP" altLang="en-US" sz="1300">
              <a:latin typeface="ＭＳ Ｐゴシック" panose="020B0600070205080204" pitchFamily="50" charset="-128"/>
              <a:ea typeface="ＭＳ Ｐゴシック" panose="020B0600070205080204" pitchFamily="50" charset="-128"/>
            </a:rPr>
            <a:t>円となっており、年々増加傾向にある。類似団体平均と比較しても隣町の消防業務を受託していることなどから類似団体を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26,510</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増加額が大きいものでは、積立金において、残土処分場使用料やふるさとのまちづくり応援寄附金の増加による特定目的基金の増加や、前年度繰越金の増加による財政調整基金の増加により前年度比</a:t>
          </a:r>
          <a:r>
            <a:rPr kumimoji="1" lang="en-US" altLang="ja-JP" sz="1300">
              <a:latin typeface="ＭＳ Ｐゴシック" panose="020B0600070205080204" pitchFamily="50" charset="-128"/>
              <a:ea typeface="ＭＳ Ｐゴシック" panose="020B0600070205080204" pitchFamily="50" charset="-128"/>
            </a:rPr>
            <a:t>19,072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64,806</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23,740</a:t>
          </a:r>
          <a:r>
            <a:rPr kumimoji="1" lang="ja-JP" altLang="en-US" sz="1300">
              <a:latin typeface="ＭＳ Ｐゴシック" panose="020B0600070205080204" pitchFamily="50" charset="-128"/>
              <a:ea typeface="ＭＳ Ｐゴシック" panose="020B0600070205080204" pitchFamily="50" charset="-128"/>
            </a:rPr>
            <a:t>円上回っている。また、扶助費においても、給付金の増減により、前年度比</a:t>
          </a:r>
          <a:r>
            <a:rPr kumimoji="1" lang="en-US" altLang="ja-JP" sz="1300">
              <a:latin typeface="ＭＳ Ｐゴシック" panose="020B0600070205080204" pitchFamily="50" charset="-128"/>
              <a:ea typeface="ＭＳ Ｐゴシック" panose="020B0600070205080204" pitchFamily="50" charset="-128"/>
            </a:rPr>
            <a:t>8,899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96,373</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一方減少額が大きいものでは、補助費等において、生活支援商品券交付事業等の終了、病院事業会計繰出金の減少等により、前年度比</a:t>
          </a:r>
          <a:r>
            <a:rPr kumimoji="1" lang="en-US" altLang="ja-JP" sz="1300">
              <a:latin typeface="ＭＳ Ｐゴシック" panose="020B0600070205080204" pitchFamily="50" charset="-128"/>
              <a:ea typeface="ＭＳ Ｐゴシック" panose="020B0600070205080204" pitchFamily="50" charset="-128"/>
            </a:rPr>
            <a:t>14,298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104,454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10,579</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そのほか、普通建設事業費において、潮岬小学校増築事業による更新整備の増加があった一方、くしもとこども園新設事業の終了により新規整備の減少があり、前年度比</a:t>
          </a:r>
          <a:r>
            <a:rPr kumimoji="1" lang="en-US" altLang="ja-JP" sz="1300">
              <a:latin typeface="ＭＳ Ｐゴシック" panose="020B0600070205080204" pitchFamily="50" charset="-128"/>
              <a:ea typeface="ＭＳ Ｐゴシック" panose="020B0600070205080204" pitchFamily="50" charset="-128"/>
            </a:rPr>
            <a:t>7,636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86,129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17,846</a:t>
          </a:r>
          <a:r>
            <a:rPr kumimoji="1" lang="ja-JP" altLang="en-US" sz="1300">
              <a:latin typeface="ＭＳ Ｐゴシック" panose="020B0600070205080204" pitchFamily="50" charset="-128"/>
              <a:ea typeface="ＭＳ Ｐゴシック" panose="020B0600070205080204" pitchFamily="50" charset="-128"/>
            </a:rPr>
            <a:t>円下回っている。しかしながら、今後災害に備えた防災対策として、公共施設の高台移転等の大型事業が予定されていることから、建設事業の取捨選択や事業費の圧縮等により適切な財政運用を行っていく。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14,297
14,217
135.67
12,068,624
11,724,865
326,337
6,283,432
14,959,281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68453</xdr:rowOff>
    </xdr:from>
    <xdr:to>
      <xdr:col>24</xdr:col>
      <xdr:colOff>63500</xdr:colOff>
      <xdr:row>37</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2103"/>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122936</xdr:rowOff>
    </xdr:from>
    <xdr:to>
      <xdr:col>19</xdr:col>
      <xdr:colOff>177800</xdr:colOff>
      <xdr:row>38</xdr:row>
      <xdr:rowOff>46736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65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39688</xdr:rowOff>
    </xdr:from>
    <xdr:to>
      <xdr:col>15</xdr:col>
      <xdr:colOff>50800</xdr:colOff>
      <xdr:row>38</xdr:row>
      <xdr:rowOff>46736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478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19876</xdr:rowOff>
    </xdr:from>
    <xdr:to>
      <xdr:col>10</xdr:col>
      <xdr:colOff>114300</xdr:colOff>
      <xdr:row>38</xdr:row>
      <xdr:rowOff>39688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3497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17653</xdr:rowOff>
    </xdr:from>
    <xdr:to>
      <xdr:col>24</xdr:col>
      <xdr:colOff>114300</xdr:colOff>
      <xdr:row>37</xdr:row>
      <xdr:rowOff>119253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167530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72136</xdr:rowOff>
    </xdr:from>
    <xdr:to>
      <xdr:col>20</xdr:col>
      <xdr:colOff>38100</xdr:colOff>
      <xdr:row>38</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167386</xdr:rowOff>
    </xdr:from>
    <xdr:to>
      <xdr:col>15</xdr:col>
      <xdr:colOff>101600</xdr:colOff>
      <xdr:row>38</xdr:row>
      <xdr:rowOff>97536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88663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160338</xdr:rowOff>
    </xdr:from>
    <xdr:to>
      <xdr:col>10</xdr:col>
      <xdr:colOff>165100</xdr:colOff>
      <xdr:row>38</xdr:row>
      <xdr:rowOff>90488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81615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140526</xdr:rowOff>
    </xdr:from>
    <xdr:to>
      <xdr:col>6</xdr:col>
      <xdr:colOff>38100</xdr:colOff>
      <xdr:row>38</xdr:row>
      <xdr:rowOff>70676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61803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117169</xdr:rowOff>
    </xdr:from>
    <xdr:to>
      <xdr:col>24</xdr:col>
      <xdr:colOff>63500</xdr:colOff>
      <xdr:row>56</xdr:row>
      <xdr:rowOff>170019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8369"/>
          <a:ext cx="838200" cy="5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85040</xdr:rowOff>
    </xdr:from>
    <xdr:to>
      <xdr:col>19</xdr:col>
      <xdr:colOff>177800</xdr:colOff>
      <xdr:row>56</xdr:row>
      <xdr:rowOff>170019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6240"/>
          <a:ext cx="889000" cy="8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121076</xdr:rowOff>
    </xdr:from>
    <xdr:to>
      <xdr:col>15</xdr:col>
      <xdr:colOff>50800</xdr:colOff>
      <xdr:row>56</xdr:row>
      <xdr:rowOff>85040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79376"/>
          <a:ext cx="889000" cy="30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121076</xdr:rowOff>
    </xdr:from>
    <xdr:to>
      <xdr:col>10</xdr:col>
      <xdr:colOff>114300</xdr:colOff>
      <xdr:row>56</xdr:row>
      <xdr:rowOff>151885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79376"/>
          <a:ext cx="889000" cy="37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133603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66369</xdr:rowOff>
    </xdr:from>
    <xdr:to>
      <xdr:col>24</xdr:col>
      <xdr:colOff>114300</xdr:colOff>
      <xdr:row>56</xdr:row>
      <xdr:rowOff>167969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89246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119219</xdr:rowOff>
    </xdr:from>
    <xdr:to>
      <xdr:col>20</xdr:col>
      <xdr:colOff>38100</xdr:colOff>
      <xdr:row>57</xdr:row>
      <xdr:rowOff>49369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40496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34240</xdr:rowOff>
    </xdr:from>
    <xdr:to>
      <xdr:col>15</xdr:col>
      <xdr:colOff>101600</xdr:colOff>
      <xdr:row>56</xdr:row>
      <xdr:rowOff>135840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152367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1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70276</xdr:rowOff>
    </xdr:from>
    <xdr:to>
      <xdr:col>10</xdr:col>
      <xdr:colOff>165100</xdr:colOff>
      <xdr:row>55</xdr:row>
      <xdr:rowOff>426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16953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101085</xdr:rowOff>
    </xdr:from>
    <xdr:to>
      <xdr:col>6</xdr:col>
      <xdr:colOff>38100</xdr:colOff>
      <xdr:row>57</xdr:row>
      <xdr:rowOff>31235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47762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7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162528</xdr:rowOff>
    </xdr:from>
    <xdr:to>
      <xdr:col>24</xdr:col>
      <xdr:colOff>63500</xdr:colOff>
      <xdr:row>75</xdr:row>
      <xdr:rowOff>109324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49828"/>
          <a:ext cx="838200" cy="1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162528</xdr:rowOff>
    </xdr:from>
    <xdr:to>
      <xdr:col>19</xdr:col>
      <xdr:colOff>177800</xdr:colOff>
      <xdr:row>75</xdr:row>
      <xdr:rowOff>11826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49828"/>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11826</xdr:rowOff>
    </xdr:from>
    <xdr:to>
      <xdr:col>15</xdr:col>
      <xdr:colOff>50800</xdr:colOff>
      <xdr:row>76</xdr:row>
      <xdr:rowOff>61775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70576"/>
          <a:ext cx="889000" cy="2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61775</xdr:rowOff>
    </xdr:from>
    <xdr:to>
      <xdr:col>10</xdr:col>
      <xdr:colOff>114300</xdr:colOff>
      <xdr:row>76</xdr:row>
      <xdr:rowOff>119337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91975"/>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58524</xdr:rowOff>
    </xdr:from>
    <xdr:to>
      <xdr:col>24</xdr:col>
      <xdr:colOff>114300</xdr:colOff>
      <xdr:row>75</xdr:row>
      <xdr:rowOff>160124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81401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6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111728</xdr:rowOff>
    </xdr:from>
    <xdr:to>
      <xdr:col>20</xdr:col>
      <xdr:colOff>38100</xdr:colOff>
      <xdr:row>75</xdr:row>
      <xdr:rowOff>41878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58405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7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132476</xdr:rowOff>
    </xdr:from>
    <xdr:to>
      <xdr:col>15</xdr:col>
      <xdr:colOff>101600</xdr:colOff>
      <xdr:row>75</xdr:row>
      <xdr:rowOff>62626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79153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9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10975</xdr:rowOff>
    </xdr:from>
    <xdr:to>
      <xdr:col>10</xdr:col>
      <xdr:colOff>165100</xdr:colOff>
      <xdr:row>76</xdr:row>
      <xdr:rowOff>112575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1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68537</xdr:rowOff>
    </xdr:from>
    <xdr:to>
      <xdr:col>6</xdr:col>
      <xdr:colOff>38100</xdr:colOff>
      <xdr:row>76</xdr:row>
      <xdr:rowOff>170137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118452</xdr:rowOff>
    </xdr:from>
    <xdr:to>
      <xdr:col>24</xdr:col>
      <xdr:colOff>63500</xdr:colOff>
      <xdr:row>95</xdr:row>
      <xdr:rowOff>22777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34752"/>
          <a:ext cx="838200" cy="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129902</xdr:rowOff>
    </xdr:from>
    <xdr:to>
      <xdr:col>19</xdr:col>
      <xdr:colOff>177800</xdr:colOff>
      <xdr:row>94</xdr:row>
      <xdr:rowOff>118452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074752"/>
          <a:ext cx="889000" cy="1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129902</xdr:rowOff>
    </xdr:from>
    <xdr:to>
      <xdr:col>15</xdr:col>
      <xdr:colOff>50800</xdr:colOff>
      <xdr:row>93</xdr:row>
      <xdr:rowOff>166881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74752"/>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166881</xdr:rowOff>
    </xdr:from>
    <xdr:to>
      <xdr:col>10</xdr:col>
      <xdr:colOff>114300</xdr:colOff>
      <xdr:row>95</xdr:row>
      <xdr:rowOff>32508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11731"/>
          <a:ext cx="889000" cy="20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143427</xdr:rowOff>
    </xdr:from>
    <xdr:to>
      <xdr:col>24</xdr:col>
      <xdr:colOff>114300</xdr:colOff>
      <xdr:row>95</xdr:row>
      <xdr:rowOff>73577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166304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67652</xdr:rowOff>
    </xdr:from>
    <xdr:to>
      <xdr:col>20</xdr:col>
      <xdr:colOff>38100</xdr:colOff>
      <xdr:row>94</xdr:row>
      <xdr:rowOff>169252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14329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79102</xdr:rowOff>
    </xdr:from>
    <xdr:to>
      <xdr:col>15</xdr:col>
      <xdr:colOff>101600</xdr:colOff>
      <xdr:row>94</xdr:row>
      <xdr:rowOff>9252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25779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79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116081</xdr:rowOff>
    </xdr:from>
    <xdr:to>
      <xdr:col>10</xdr:col>
      <xdr:colOff>165100</xdr:colOff>
      <xdr:row>94</xdr:row>
      <xdr:rowOff>46231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62758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83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153158</xdr:rowOff>
    </xdr:from>
    <xdr:to>
      <xdr:col>6</xdr:col>
      <xdr:colOff>38100</xdr:colOff>
      <xdr:row>95</xdr:row>
      <xdr:rowOff>83308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99835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4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116619</xdr:rowOff>
    </xdr:from>
    <xdr:to>
      <xdr:col>55</xdr:col>
      <xdr:colOff>0</xdr:colOff>
      <xdr:row>58</xdr:row>
      <xdr:rowOff>124544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071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116619</xdr:rowOff>
    </xdr:from>
    <xdr:to>
      <xdr:col>50</xdr:col>
      <xdr:colOff>114300</xdr:colOff>
      <xdr:row>58</xdr:row>
      <xdr:rowOff>126457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0719"/>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103878</xdr:rowOff>
    </xdr:from>
    <xdr:to>
      <xdr:col>45</xdr:col>
      <xdr:colOff>177800</xdr:colOff>
      <xdr:row>58</xdr:row>
      <xdr:rowOff>126457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7978"/>
          <a:ext cx="889000" cy="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103878</xdr:rowOff>
    </xdr:from>
    <xdr:to>
      <xdr:col>41</xdr:col>
      <xdr:colOff>50800</xdr:colOff>
      <xdr:row>58</xdr:row>
      <xdr:rowOff>125862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7978"/>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73744</xdr:rowOff>
    </xdr:from>
    <xdr:to>
      <xdr:col>55</xdr:col>
      <xdr:colOff>50800</xdr:colOff>
      <xdr:row>59</xdr:row>
      <xdr:rowOff>3894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160121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65819</xdr:rowOff>
    </xdr:from>
    <xdr:to>
      <xdr:col>50</xdr:col>
      <xdr:colOff>165100</xdr:colOff>
      <xdr:row>58</xdr:row>
      <xdr:rowOff>167419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158546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75657</xdr:rowOff>
    </xdr:from>
    <xdr:to>
      <xdr:col>46</xdr:col>
      <xdr:colOff>38100</xdr:colOff>
      <xdr:row>59</xdr:row>
      <xdr:rowOff>5807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168384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53078</xdr:rowOff>
    </xdr:from>
    <xdr:to>
      <xdr:col>41</xdr:col>
      <xdr:colOff>101600</xdr:colOff>
      <xdr:row>58</xdr:row>
      <xdr:rowOff>154678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145805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75062</xdr:rowOff>
    </xdr:from>
    <xdr:to>
      <xdr:col>36</xdr:col>
      <xdr:colOff>165100</xdr:colOff>
      <xdr:row>59</xdr:row>
      <xdr:rowOff>5212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83556</xdr:rowOff>
    </xdr:from>
    <xdr:to>
      <xdr:col>55</xdr:col>
      <xdr:colOff>0</xdr:colOff>
      <xdr:row>78</xdr:row>
      <xdr:rowOff>38911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5206"/>
          <a:ext cx="838200" cy="1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83556</xdr:rowOff>
    </xdr:from>
    <xdr:to>
      <xdr:col>50</xdr:col>
      <xdr:colOff>114300</xdr:colOff>
      <xdr:row>78</xdr:row>
      <xdr:rowOff>8637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5206"/>
          <a:ext cx="889000" cy="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161037</xdr:rowOff>
    </xdr:from>
    <xdr:to>
      <xdr:col>45</xdr:col>
      <xdr:colOff>177800</xdr:colOff>
      <xdr:row>78</xdr:row>
      <xdr:rowOff>8637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268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161037</xdr:rowOff>
    </xdr:from>
    <xdr:to>
      <xdr:col>41</xdr:col>
      <xdr:colOff>50800</xdr:colOff>
      <xdr:row>78</xdr:row>
      <xdr:rowOff>80812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2687"/>
          <a:ext cx="889000" cy="9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159561</xdr:rowOff>
    </xdr:from>
    <xdr:to>
      <xdr:col>55</xdr:col>
      <xdr:colOff>50800</xdr:colOff>
      <xdr:row>78</xdr:row>
      <xdr:rowOff>89711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10988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32756</xdr:rowOff>
    </xdr:from>
    <xdr:to>
      <xdr:col>50</xdr:col>
      <xdr:colOff>165100</xdr:colOff>
      <xdr:row>77</xdr:row>
      <xdr:rowOff>134356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150883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129287</xdr:rowOff>
    </xdr:from>
    <xdr:to>
      <xdr:col>46</xdr:col>
      <xdr:colOff>38100</xdr:colOff>
      <xdr:row>78</xdr:row>
      <xdr:rowOff>59437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110237</xdr:rowOff>
    </xdr:from>
    <xdr:to>
      <xdr:col>41</xdr:col>
      <xdr:colOff>101600</xdr:colOff>
      <xdr:row>78</xdr:row>
      <xdr:rowOff>40387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56914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30012</xdr:rowOff>
    </xdr:from>
    <xdr:to>
      <xdr:col>36</xdr:col>
      <xdr:colOff>165100</xdr:colOff>
      <xdr:row>78</xdr:row>
      <xdr:rowOff>131612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148139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92041</xdr:rowOff>
    </xdr:from>
    <xdr:to>
      <xdr:col>55</xdr:col>
      <xdr:colOff>0</xdr:colOff>
      <xdr:row>97</xdr:row>
      <xdr:rowOff>102448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22691"/>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92041</xdr:rowOff>
    </xdr:from>
    <xdr:to>
      <xdr:col>50</xdr:col>
      <xdr:colOff>114300</xdr:colOff>
      <xdr:row>97</xdr:row>
      <xdr:rowOff>93720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2691"/>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51904</xdr:rowOff>
    </xdr:from>
    <xdr:to>
      <xdr:col>45</xdr:col>
      <xdr:colOff>177800</xdr:colOff>
      <xdr:row>97</xdr:row>
      <xdr:rowOff>93720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82554"/>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93345</xdr:rowOff>
    </xdr:from>
    <xdr:to>
      <xdr:col>41</xdr:col>
      <xdr:colOff>50800</xdr:colOff>
      <xdr:row>97</xdr:row>
      <xdr:rowOff>51904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52545"/>
          <a:ext cx="889000" cy="1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51648</xdr:rowOff>
    </xdr:from>
    <xdr:to>
      <xdr:col>55</xdr:col>
      <xdr:colOff>50800</xdr:colOff>
      <xdr:row>97</xdr:row>
      <xdr:rowOff>153248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30075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41241</xdr:rowOff>
    </xdr:from>
    <xdr:to>
      <xdr:col>50</xdr:col>
      <xdr:colOff>165100</xdr:colOff>
      <xdr:row>97</xdr:row>
      <xdr:rowOff>142841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133968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42920</xdr:rowOff>
    </xdr:from>
    <xdr:to>
      <xdr:col>46</xdr:col>
      <xdr:colOff>38100</xdr:colOff>
      <xdr:row>97</xdr:row>
      <xdr:rowOff>144520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1104</xdr:rowOff>
    </xdr:from>
    <xdr:to>
      <xdr:col>41</xdr:col>
      <xdr:colOff>101600</xdr:colOff>
      <xdr:row>97</xdr:row>
      <xdr:rowOff>102704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93831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42545</xdr:rowOff>
    </xdr:from>
    <xdr:to>
      <xdr:col>36</xdr:col>
      <xdr:colOff>165100</xdr:colOff>
      <xdr:row>96</xdr:row>
      <xdr:rowOff>144145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160672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72504</xdr:rowOff>
    </xdr:from>
    <xdr:to>
      <xdr:col>85</xdr:col>
      <xdr:colOff>127000</xdr:colOff>
      <xdr:row>36</xdr:row>
      <xdr:rowOff>14668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73254"/>
          <a:ext cx="8382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150990</xdr:rowOff>
    </xdr:from>
    <xdr:to>
      <xdr:col>81</xdr:col>
      <xdr:colOff>50800</xdr:colOff>
      <xdr:row>36</xdr:row>
      <xdr:rowOff>14668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51740"/>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115684</xdr:rowOff>
    </xdr:from>
    <xdr:to>
      <xdr:col>76</xdr:col>
      <xdr:colOff>114300</xdr:colOff>
      <xdr:row>35</xdr:row>
      <xdr:rowOff>150990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16434"/>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115684</xdr:rowOff>
    </xdr:from>
    <xdr:to>
      <xdr:col>71</xdr:col>
      <xdr:colOff>177800</xdr:colOff>
      <xdr:row>36</xdr:row>
      <xdr:rowOff>88354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16434"/>
          <a:ext cx="889000" cy="1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21704</xdr:rowOff>
    </xdr:from>
    <xdr:to>
      <xdr:col>85</xdr:col>
      <xdr:colOff>177800</xdr:colOff>
      <xdr:row>35</xdr:row>
      <xdr:rowOff>123304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44581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135318</xdr:rowOff>
    </xdr:from>
    <xdr:to>
      <xdr:col>81</xdr:col>
      <xdr:colOff>101600</xdr:colOff>
      <xdr:row>36</xdr:row>
      <xdr:rowOff>65468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81995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100190</xdr:rowOff>
    </xdr:from>
    <xdr:to>
      <xdr:col>76</xdr:col>
      <xdr:colOff>165100</xdr:colOff>
      <xdr:row>36</xdr:row>
      <xdr:rowOff>30340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46867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64884</xdr:rowOff>
    </xdr:from>
    <xdr:to>
      <xdr:col>72</xdr:col>
      <xdr:colOff>38100</xdr:colOff>
      <xdr:row>35</xdr:row>
      <xdr:rowOff>166484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37554</xdr:rowOff>
    </xdr:from>
    <xdr:to>
      <xdr:col>67</xdr:col>
      <xdr:colOff>101600</xdr:colOff>
      <xdr:row>36</xdr:row>
      <xdr:rowOff>139154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155681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141431</xdr:rowOff>
    </xdr:from>
    <xdr:to>
      <xdr:col>85</xdr:col>
      <xdr:colOff>127000</xdr:colOff>
      <xdr:row>58</xdr:row>
      <xdr:rowOff>80345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4081"/>
          <a:ext cx="8382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80345</xdr:rowOff>
    </xdr:from>
    <xdr:to>
      <xdr:col>81</xdr:col>
      <xdr:colOff>50800</xdr:colOff>
      <xdr:row>58</xdr:row>
      <xdr:rowOff>88820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4445"/>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58129</xdr:rowOff>
    </xdr:from>
    <xdr:to>
      <xdr:col>76</xdr:col>
      <xdr:colOff>114300</xdr:colOff>
      <xdr:row>58</xdr:row>
      <xdr:rowOff>88820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02229"/>
          <a:ext cx="8890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58129</xdr:rowOff>
    </xdr:from>
    <xdr:to>
      <xdr:col>71</xdr:col>
      <xdr:colOff>177800</xdr:colOff>
      <xdr:row>58</xdr:row>
      <xdr:rowOff>70954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2229"/>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90631</xdr:rowOff>
    </xdr:from>
    <xdr:to>
      <xdr:col>85</xdr:col>
      <xdr:colOff>177800</xdr:colOff>
      <xdr:row>58</xdr:row>
      <xdr:rowOff>20781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113508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29545</xdr:rowOff>
    </xdr:from>
    <xdr:to>
      <xdr:col>81</xdr:col>
      <xdr:colOff>101600</xdr:colOff>
      <xdr:row>58</xdr:row>
      <xdr:rowOff>131145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122272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38020</xdr:rowOff>
    </xdr:from>
    <xdr:to>
      <xdr:col>76</xdr:col>
      <xdr:colOff>165100</xdr:colOff>
      <xdr:row>58</xdr:row>
      <xdr:rowOff>139620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130747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7329</xdr:rowOff>
    </xdr:from>
    <xdr:to>
      <xdr:col>72</xdr:col>
      <xdr:colOff>38100</xdr:colOff>
      <xdr:row>58</xdr:row>
      <xdr:rowOff>108929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100056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20154</xdr:rowOff>
    </xdr:from>
    <xdr:to>
      <xdr:col>67</xdr:col>
      <xdr:colOff>101600</xdr:colOff>
      <xdr:row>58</xdr:row>
      <xdr:rowOff>121754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112881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49061</xdr:rowOff>
    </xdr:from>
    <xdr:to>
      <xdr:col>85</xdr:col>
      <xdr:colOff>127000</xdr:colOff>
      <xdr:row>76</xdr:row>
      <xdr:rowOff>105136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079261"/>
          <a:ext cx="8382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xdr:rowOff>
    </xdr:from>
    <xdr:to>
      <xdr:col>81</xdr:col>
      <xdr:colOff>50800</xdr:colOff>
      <xdr:row>76</xdr:row>
      <xdr:rowOff>49061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030316"/>
          <a:ext cx="889000" cy="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xdr:rowOff>
    </xdr:from>
    <xdr:to>
      <xdr:col>76</xdr:col>
      <xdr:colOff>114300</xdr:colOff>
      <xdr:row>76</xdr:row>
      <xdr:rowOff>167773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030316"/>
          <a:ext cx="889000" cy="16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15570</xdr:rowOff>
    </xdr:from>
    <xdr:to>
      <xdr:col>71</xdr:col>
      <xdr:colOff>177800</xdr:colOff>
      <xdr:row>76</xdr:row>
      <xdr:rowOff>167773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874320"/>
          <a:ext cx="889000" cy="3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54336</xdr:rowOff>
    </xdr:from>
    <xdr:to>
      <xdr:col>85</xdr:col>
      <xdr:colOff>177800</xdr:colOff>
      <xdr:row>76</xdr:row>
      <xdr:rowOff>155936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0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77212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169711</xdr:rowOff>
    </xdr:from>
    <xdr:to>
      <xdr:col>81</xdr:col>
      <xdr:colOff>101600</xdr:colOff>
      <xdr:row>76</xdr:row>
      <xdr:rowOff>99861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116387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120767</xdr:rowOff>
    </xdr:from>
    <xdr:to>
      <xdr:col>76</xdr:col>
      <xdr:colOff>165100</xdr:colOff>
      <xdr:row>76</xdr:row>
      <xdr:rowOff>50918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79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67444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75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116973</xdr:rowOff>
    </xdr:from>
    <xdr:to>
      <xdr:col>72</xdr:col>
      <xdr:colOff>38100</xdr:colOff>
      <xdr:row>77</xdr:row>
      <xdr:rowOff>47123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63649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9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136220</xdr:rowOff>
    </xdr:from>
    <xdr:to>
      <xdr:col>67</xdr:col>
      <xdr:colOff>101600</xdr:colOff>
      <xdr:row>75</xdr:row>
      <xdr:rowOff>66370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82897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882</xdr:rowOff>
    </xdr:from>
    <xdr:to>
      <xdr:col>85</xdr:col>
      <xdr:colOff>127000</xdr:colOff>
      <xdr:row>95</xdr:row>
      <xdr:rowOff>5494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88632"/>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5494</xdr:rowOff>
    </xdr:from>
    <xdr:to>
      <xdr:col>81</xdr:col>
      <xdr:colOff>50800</xdr:colOff>
      <xdr:row>95</xdr:row>
      <xdr:rowOff>28287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93244"/>
          <a:ext cx="8890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28287</xdr:rowOff>
    </xdr:from>
    <xdr:to>
      <xdr:col>76</xdr:col>
      <xdr:colOff>114300</xdr:colOff>
      <xdr:row>95</xdr:row>
      <xdr:rowOff>50803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16037"/>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50803</xdr:rowOff>
    </xdr:from>
    <xdr:to>
      <xdr:col>71</xdr:col>
      <xdr:colOff>177800</xdr:colOff>
      <xdr:row>95</xdr:row>
      <xdr:rowOff>51460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3855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121532</xdr:rowOff>
    </xdr:from>
    <xdr:to>
      <xdr:col>85</xdr:col>
      <xdr:colOff>177800</xdr:colOff>
      <xdr:row>95</xdr:row>
      <xdr:rowOff>51682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144409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126144</xdr:rowOff>
    </xdr:from>
    <xdr:to>
      <xdr:col>81</xdr:col>
      <xdr:colOff>101600</xdr:colOff>
      <xdr:row>95</xdr:row>
      <xdr:rowOff>56294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148937</xdr:rowOff>
    </xdr:from>
    <xdr:to>
      <xdr:col>76</xdr:col>
      <xdr:colOff>165100</xdr:colOff>
      <xdr:row>95</xdr:row>
      <xdr:rowOff>79087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95614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xdr:rowOff>
    </xdr:from>
    <xdr:to>
      <xdr:col>72</xdr:col>
      <xdr:colOff>38100</xdr:colOff>
      <xdr:row>95</xdr:row>
      <xdr:rowOff>101603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118130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6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660</xdr:rowOff>
    </xdr:from>
    <xdr:to>
      <xdr:col>67</xdr:col>
      <xdr:colOff>101600</xdr:colOff>
      <xdr:row>95</xdr:row>
      <xdr:rowOff>102260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118787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219,144</a:t>
          </a:r>
          <a:r>
            <a:rPr kumimoji="1" lang="ja-JP" altLang="en-US" sz="1300">
              <a:latin typeface="ＭＳ Ｐゴシック" panose="020B0600070205080204" pitchFamily="50" charset="-128"/>
              <a:ea typeface="ＭＳ Ｐゴシック" panose="020B0600070205080204" pitchFamily="50" charset="-128"/>
            </a:rPr>
            <a:t>円となっており、各種給付金による増減のほか、こども園新設事業の完了により前年度比</a:t>
          </a:r>
          <a:r>
            <a:rPr kumimoji="1" lang="en-US" altLang="ja-JP" sz="1300">
              <a:latin typeface="ＭＳ Ｐゴシック" panose="020B0600070205080204" pitchFamily="50" charset="-128"/>
              <a:ea typeface="ＭＳ Ｐゴシック" panose="020B0600070205080204" pitchFamily="50" charset="-128"/>
            </a:rPr>
            <a:t>25,863</a:t>
          </a:r>
          <a:r>
            <a:rPr kumimoji="1" lang="ja-JP" altLang="en-US" sz="1300">
              <a:latin typeface="ＭＳ Ｐゴシック" panose="020B0600070205080204" pitchFamily="50" charset="-128"/>
              <a:ea typeface="ＭＳ Ｐゴシック" panose="020B0600070205080204" pitchFamily="50" charset="-128"/>
            </a:rPr>
            <a:t>円減となっているものの類似団体平均を</a:t>
          </a:r>
          <a:r>
            <a:rPr kumimoji="1" lang="en-US" altLang="ja-JP" sz="1300">
              <a:latin typeface="ＭＳ Ｐゴシック" panose="020B0600070205080204" pitchFamily="50" charset="-128"/>
              <a:ea typeface="ＭＳ Ｐゴシック" panose="020B0600070205080204" pitchFamily="50" charset="-128"/>
            </a:rPr>
            <a:t>24,318</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増加額が大きいものでは、総務費において、残土処分場使用料やふるさとのまちづくり応援寄附金の増加による特定目的基金の増加や、前年度繰越金の増加による財政調整基金の増加により前年度比</a:t>
          </a:r>
          <a:r>
            <a:rPr kumimoji="1" lang="en-US" altLang="ja-JP" sz="1300">
              <a:latin typeface="ＭＳ Ｐゴシック" panose="020B0600070205080204" pitchFamily="50" charset="-128"/>
              <a:ea typeface="ＭＳ Ｐゴシック" panose="020B0600070205080204" pitchFamily="50" charset="-128"/>
            </a:rPr>
            <a:t>23,119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159,856</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18,481</a:t>
          </a:r>
          <a:r>
            <a:rPr kumimoji="1" lang="ja-JP" altLang="en-US" sz="1300">
              <a:latin typeface="ＭＳ Ｐゴシック" panose="020B0600070205080204" pitchFamily="50" charset="-128"/>
              <a:ea typeface="ＭＳ Ｐゴシック" panose="020B0600070205080204" pitchFamily="50" charset="-128"/>
            </a:rPr>
            <a:t>円上回っている。また、教育費においても、統合小学校建設事業の開始により、前年度比</a:t>
          </a:r>
          <a:r>
            <a:rPr kumimoji="1" lang="en-US" altLang="ja-JP" sz="1300">
              <a:latin typeface="ＭＳ Ｐゴシック" panose="020B0600070205080204" pitchFamily="50" charset="-128"/>
              <a:ea typeface="ＭＳ Ｐゴシック" panose="020B0600070205080204" pitchFamily="50" charset="-128"/>
            </a:rPr>
            <a:t>33,795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91,970</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11,625</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一方減少額が大きいものでは、上述の衛生費、民生費のほか、商工費において、生活支援商品券交付事業等の終了等により、前年度比</a:t>
          </a:r>
          <a:r>
            <a:rPr kumimoji="1" lang="en-US" altLang="ja-JP" sz="1300">
              <a:latin typeface="ＭＳ Ｐゴシック" panose="020B0600070205080204" pitchFamily="50" charset="-128"/>
              <a:ea typeface="ＭＳ Ｐゴシック" panose="020B0600070205080204" pitchFamily="50" charset="-128"/>
            </a:rPr>
            <a:t>16,641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23,227</a:t>
          </a:r>
          <a:r>
            <a:rPr kumimoji="1" lang="ja-JP" altLang="en-US" sz="1300">
              <a:latin typeface="ＭＳ Ｐゴシック" panose="020B0600070205080204" pitchFamily="50" charset="-128"/>
              <a:ea typeface="ＭＳ Ｐゴシック" panose="020B0600070205080204" pitchFamily="50" charset="-128"/>
            </a:rPr>
            <a:t>円となっているものの、類似団体平均を</a:t>
          </a:r>
          <a:r>
            <a:rPr kumimoji="1" lang="en-US" altLang="ja-JP" sz="1300">
              <a:latin typeface="ＭＳ Ｐゴシック" panose="020B0600070205080204" pitchFamily="50" charset="-128"/>
              <a:ea typeface="ＭＳ Ｐゴシック" panose="020B0600070205080204" pitchFamily="50" charset="-128"/>
            </a:rPr>
            <a:t>2,552</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そのほか、類似団体平均を上回っているものでは、衛生費において、一部事務組合負担金に対する負担金により</a:t>
          </a:r>
          <a:r>
            <a:rPr kumimoji="1" lang="en-US" altLang="ja-JP" sz="1300">
              <a:latin typeface="ＭＳ Ｐゴシック" panose="020B0600070205080204" pitchFamily="50" charset="-128"/>
              <a:ea typeface="ＭＳ Ｐゴシック" panose="020B0600070205080204" pitchFamily="50" charset="-128"/>
            </a:rPr>
            <a:t>31,281</a:t>
          </a:r>
          <a:r>
            <a:rPr kumimoji="1" lang="ja-JP" altLang="en-US" sz="1300">
              <a:latin typeface="ＭＳ Ｐゴシック" panose="020B0600070205080204" pitchFamily="50" charset="-128"/>
              <a:ea typeface="ＭＳ Ｐゴシック" panose="020B0600070205080204" pitchFamily="50" charset="-128"/>
            </a:rPr>
            <a:t>円、消防費において、隣町の消防業務を受託していることや消防署建設事業により</a:t>
          </a:r>
          <a:r>
            <a:rPr kumimoji="1" lang="en-US" altLang="ja-JP" sz="1300">
              <a:latin typeface="ＭＳ Ｐゴシック" panose="020B0600070205080204" pitchFamily="50" charset="-128"/>
              <a:ea typeface="ＭＳ Ｐゴシック" panose="020B0600070205080204" pitchFamily="50" charset="-128"/>
            </a:rPr>
            <a:t>22,652</a:t>
          </a:r>
          <a:r>
            <a:rPr kumimoji="1" lang="ja-JP" altLang="en-US" sz="1300">
              <a:latin typeface="ＭＳ Ｐゴシック" panose="020B0600070205080204" pitchFamily="50" charset="-128"/>
              <a:ea typeface="ＭＳ Ｐゴシック" panose="020B0600070205080204" pitchFamily="50" charset="-128"/>
            </a:rPr>
            <a:t>円、災害復旧費において、漁港や林道に係る災害復旧工事により</a:t>
          </a:r>
          <a:r>
            <a:rPr kumimoji="1" lang="en-US" altLang="ja-JP" sz="1300">
              <a:latin typeface="ＭＳ Ｐゴシック" panose="020B0600070205080204" pitchFamily="50" charset="-128"/>
              <a:ea typeface="ＭＳ Ｐゴシック" panose="020B0600070205080204" pitchFamily="50" charset="-128"/>
            </a:rPr>
            <a:t>11,933</a:t>
          </a:r>
          <a:r>
            <a:rPr kumimoji="1" lang="ja-JP" altLang="en-US" sz="1300">
              <a:latin typeface="ＭＳ Ｐゴシック" panose="020B0600070205080204" pitchFamily="50" charset="-128"/>
              <a:ea typeface="ＭＳ Ｐゴシック" panose="020B0600070205080204" pitchFamily="50" charset="-128"/>
            </a:rPr>
            <a:t>円それぞれ類似団体平均を上回っている。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財政調整基金残高は、過年度災害復旧事業の国費の収入等により、基金を取崩すことなく積立を行うことができたため、前年度比で</a:t>
          </a:r>
          <a:r>
            <a:rPr kumimoji="1" lang="en-US" altLang="ja-JP" sz="1400">
              <a:latin typeface="ＭＳ ゴシック" pitchFamily="49" charset="-128"/>
              <a:ea typeface="ＭＳ ゴシック" pitchFamily="49" charset="-128"/>
            </a:rPr>
            <a:t>296,159</a:t>
          </a:r>
          <a:r>
            <a:rPr kumimoji="1" lang="ja-JP" altLang="en-US" sz="1400">
              <a:latin typeface="ＭＳ ゴシック" pitchFamily="49" charset="-128"/>
              <a:ea typeface="ＭＳ ゴシック" pitchFamily="49" charset="-128"/>
            </a:rPr>
            <a:t>千円の増額となり、標準財政規模比でも前年度比</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23.59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年度は、こども園新築事業の完了のほか、残土処分場使用料やふるさとのまちづくり応援寄附金の増加により、実質収支額、実質単年度収支においても、前年度から増加している。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年度まで赤字となっていた国民健康保険事業特別会計が平成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年度まで資金不足が発生していた。令和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年度では資金不足は解消したが依然として厳しい経営となっており、改革プランに沿った取り組みを進め、経営健全化に努める。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基準財政需要額に算入される公債費は高い数値を維持しているものの、元利償還額も高い数値で推移しており、単年度の実質公債費比率は</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ポイント良化している。また、実質公債費比率の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ポイント良化している。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公共施設の高台移転に係る借入により、残高が右肩上がりに増加していたが、令和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年度は新規事業の抑制や充当可能基金の増加により、将来負担比率は</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ポイント良化し、</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災害に備えた防災対策として公共施設の高台移転などの大型事業が引き続き予定されており、地方債残高の増加が見込まれることから、建設事業の取捨選択や事業費の圧縮などにより地方債の発行を抑制するなど適切な地方債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年度は、大型事業の完了や残土処分場使用料、ふるさとのまちづくり応援寄附金の増加等により、基金全体で取崩額を超える積立てを行うことができ、基金残高の合計額は、前年度比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減債基金については、防災対策として公共施設の高台移転を計画しているため、予測される償還にむけて計画的に積立てを行う。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その他特定目的基金については、それぞれの基金の目的に沿った使途に応じて取り崩しを行っていく。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地域振興基金：快適で住みよく、活力ある町づくりに関する施策を推進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まちづくり応援基金：当町のまちづくりを応援する個人又は団体から広く寄付金を募り、その寄付金を財源として多様な人々の参加とその想いを具現化することにより、個性豊かで活力あるふるさとのまちづくりに関する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合併市町村振興基金：合併前の旧町の住民の連帯強化や旧町の区域における地域振興等に関する施策を推進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道路振興基金：町道整備の円滑な執行に関する施策を推進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地域振興基金：当該処分場の使用料から残土処分場整備に係る経費を差し引いた額を積み立てており、残土搬入量の増加により前年度比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ふるさとのまちづくり応援基金：ふるさとのまちづくり応援寄附金と委託料等の経費の差額を積み立てており、同寄附金の増額により前年度比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合併市町村振興基金：合併特例債を積み立てた基金であり、子ども医療費と病院事業会計繰出金に各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道路整備基金：道路使用料を積み立てており、前年度比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それぞれ要件にあった積立てを行いつつ、使途に応じた取崩しを継続する。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財政調整基金残高は、過年度事業の国費の収入等により、基金を取崩すことなく積立を行うことができたため、前年度比で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同基金の取崩しに頼ることのない適正な予算管理と財政運営に努める。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百万円の積立を行うとともに、当該年度の元利償還金に対して取崩しを行っている。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年度は、普通交付税追加交付分で臨時財政対策債償還基金費も交付されたため、同額を積み立て、前年度比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防災対策として公共施設の高台移転を計画しているため、予測される償還にむけて計画的に積立てを行う。令和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年度に地方債償還のピークを迎える予測であり、令和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48" sqref="E48:DI4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12068624</v>
      </c>
      <c r="BO4" s="449"/>
      <c r="BP4" s="449"/>
      <c r="BQ4" s="449"/>
      <c r="BR4" s="449"/>
      <c r="BS4" s="449"/>
      <c r="BT4" s="449"/>
      <c r="BU4" s="450"/>
      <c r="BV4" s="448">
        <v>12220704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3.7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11724865</v>
      </c>
      <c r="BO5" s="420"/>
      <c r="BP5" s="420"/>
      <c r="BQ5" s="420"/>
      <c r="BR5" s="420"/>
      <c r="BS5" s="420"/>
      <c r="BT5" s="420"/>
      <c r="BU5" s="421"/>
      <c r="BV5" s="419">
        <v>11895206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94.5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343759</v>
      </c>
      <c r="BO6" s="420"/>
      <c r="BP6" s="420"/>
      <c r="BQ6" s="420"/>
      <c r="BR6" s="420"/>
      <c r="BS6" s="420"/>
      <c r="BT6" s="420"/>
      <c r="BU6" s="421"/>
      <c r="BV6" s="419">
        <v>325498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17422</v>
      </c>
      <c r="BO7" s="420"/>
      <c r="BP7" s="420"/>
      <c r="BQ7" s="420"/>
      <c r="BR7" s="420"/>
      <c r="BS7" s="420"/>
      <c r="BT7" s="420"/>
      <c r="BU7" s="421"/>
      <c r="BV7" s="419">
        <v>94141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6283432</v>
      </c>
      <c r="CU7" s="420"/>
      <c r="CV7" s="420"/>
      <c r="CW7" s="420"/>
      <c r="CX7" s="420"/>
      <c r="CY7" s="420"/>
      <c r="CZ7" s="420"/>
      <c r="DA7" s="421"/>
      <c r="DB7" s="419">
        <v>6267135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326337</v>
      </c>
      <c r="BO8" s="420"/>
      <c r="BP8" s="420"/>
      <c r="BQ8" s="420"/>
      <c r="BR8" s="420"/>
      <c r="BS8" s="420"/>
      <c r="BT8" s="420"/>
      <c r="BU8" s="421"/>
      <c r="BV8" s="419">
        <v>231357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14959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94980</v>
      </c>
      <c r="BO9" s="420"/>
      <c r="BP9" s="420"/>
      <c r="BQ9" s="420"/>
      <c r="BR9" s="420"/>
      <c r="BS9" s="420"/>
      <c r="BT9" s="420"/>
      <c r="BU9" s="421"/>
      <c r="BV9" s="419">
        <v>-188037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17.100000000000001</v>
      </c>
      <c r="CU9" s="417"/>
      <c r="CV9" s="417"/>
      <c r="CW9" s="417"/>
      <c r="CX9" s="417"/>
      <c r="CY9" s="417"/>
      <c r="CZ9" s="417"/>
      <c r="DA9" s="418"/>
      <c r="DB9" s="416">
        <v>16.7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16558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296159</v>
      </c>
      <c r="BO10" s="420"/>
      <c r="BP10" s="420"/>
      <c r="BQ10" s="420"/>
      <c r="BR10" s="420"/>
      <c r="BS10" s="420"/>
      <c r="BT10" s="420"/>
      <c r="BU10" s="421"/>
      <c r="BV10" s="419">
        <v>243120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14297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145932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14217</v>
      </c>
      <c r="S13" s="507"/>
      <c r="T13" s="507"/>
      <c r="U13" s="507"/>
      <c r="V13" s="508"/>
      <c r="W13" s="509" t="s">
        <v>131</v>
      </c>
      <c r="X13" s="405"/>
      <c r="Y13" s="405"/>
      <c r="Z13" s="405"/>
      <c r="AA13" s="405"/>
      <c r="AB13" s="406"/>
      <c r="AC13" s="372">
        <v>501</v>
      </c>
      <c r="AD13" s="373"/>
      <c r="AE13" s="373"/>
      <c r="AF13" s="373"/>
      <c r="AG13" s="374"/>
      <c r="AH13" s="372">
        <v>588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391139</v>
      </c>
      <c r="BO13" s="420"/>
      <c r="BP13" s="420"/>
      <c r="BQ13" s="420"/>
      <c r="BR13" s="420"/>
      <c r="BS13" s="420"/>
      <c r="BT13" s="420"/>
      <c r="BU13" s="421"/>
      <c r="BV13" s="419">
        <v>-90849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v>
      </c>
      <c r="CU13" s="417"/>
      <c r="CV13" s="417"/>
      <c r="CW13" s="417"/>
      <c r="CX13" s="417"/>
      <c r="CY13" s="417"/>
      <c r="CZ13" s="417"/>
      <c r="DA13" s="418"/>
      <c r="DB13" s="416">
        <v>10.9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14715</v>
      </c>
      <c r="S14" s="507"/>
      <c r="T14" s="507"/>
      <c r="U14" s="507"/>
      <c r="V14" s="508"/>
      <c r="W14" s="510"/>
      <c r="X14" s="408"/>
      <c r="Y14" s="408"/>
      <c r="Z14" s="408"/>
      <c r="AA14" s="408"/>
      <c r="AB14" s="409"/>
      <c r="AC14" s="499">
        <v>8.1</v>
      </c>
      <c r="AD14" s="500"/>
      <c r="AE14" s="500"/>
      <c r="AF14" s="500"/>
      <c r="AG14" s="501"/>
      <c r="AH14" s="499">
        <v>8.8000000000000007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46.2</v>
      </c>
      <c r="CU14" s="517"/>
      <c r="CV14" s="517"/>
      <c r="CW14" s="517"/>
      <c r="CX14" s="517"/>
      <c r="CY14" s="517"/>
      <c r="CZ14" s="517"/>
      <c r="DA14" s="518"/>
      <c r="DB14" s="516">
        <v>70.7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14641</v>
      </c>
      <c r="S15" s="507"/>
      <c r="T15" s="507"/>
      <c r="U15" s="507"/>
      <c r="V15" s="508"/>
      <c r="W15" s="509" t="s">
        <v>137</v>
      </c>
      <c r="X15" s="405"/>
      <c r="Y15" s="405"/>
      <c r="Z15" s="405"/>
      <c r="AA15" s="405"/>
      <c r="AB15" s="406"/>
      <c r="AC15" s="372">
        <v>804</v>
      </c>
      <c r="AD15" s="373"/>
      <c r="AE15" s="373"/>
      <c r="AF15" s="373"/>
      <c r="AG15" s="374"/>
      <c r="AH15" s="372">
        <v>826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1559337</v>
      </c>
      <c r="BO15" s="449"/>
      <c r="BP15" s="449"/>
      <c r="BQ15" s="449"/>
      <c r="BR15" s="449"/>
      <c r="BS15" s="449"/>
      <c r="BT15" s="449"/>
      <c r="BU15" s="450"/>
      <c r="BV15" s="448">
        <v>1541795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v>
      </c>
      <c r="AD16" s="500"/>
      <c r="AE16" s="500"/>
      <c r="AF16" s="500"/>
      <c r="AG16" s="501"/>
      <c r="AH16" s="499">
        <v>12.3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5862921</v>
      </c>
      <c r="BO16" s="420"/>
      <c r="BP16" s="420"/>
      <c r="BQ16" s="420"/>
      <c r="BR16" s="420"/>
      <c r="BS16" s="420"/>
      <c r="BT16" s="420"/>
      <c r="BU16" s="421"/>
      <c r="BV16" s="419">
        <v>5818492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4898</v>
      </c>
      <c r="AD17" s="373"/>
      <c r="AE17" s="373"/>
      <c r="AF17" s="373"/>
      <c r="AG17" s="374"/>
      <c r="AH17" s="372">
        <v>5282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1945019</v>
      </c>
      <c r="BO17" s="420"/>
      <c r="BP17" s="420"/>
      <c r="BQ17" s="420"/>
      <c r="BR17" s="420"/>
      <c r="BS17" s="420"/>
      <c r="BT17" s="420"/>
      <c r="BU17" s="421"/>
      <c r="BV17" s="419">
        <v>1930297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135.66999999999999</v>
      </c>
      <c r="M18" s="472"/>
      <c r="N18" s="472"/>
      <c r="O18" s="472"/>
      <c r="P18" s="472"/>
      <c r="Q18" s="472"/>
      <c r="R18" s="473"/>
      <c r="S18" s="473"/>
      <c r="T18" s="473"/>
      <c r="U18" s="473"/>
      <c r="V18" s="474"/>
      <c r="W18" s="490"/>
      <c r="X18" s="491"/>
      <c r="Y18" s="491"/>
      <c r="Z18" s="491"/>
      <c r="AA18" s="491"/>
      <c r="AB18" s="515"/>
      <c r="AC18" s="389">
        <v>79</v>
      </c>
      <c r="AD18" s="390"/>
      <c r="AE18" s="390"/>
      <c r="AF18" s="390"/>
      <c r="AG18" s="475"/>
      <c r="AH18" s="389">
        <v>78.900000000000006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5856925</v>
      </c>
      <c r="BO18" s="420"/>
      <c r="BP18" s="420"/>
      <c r="BQ18" s="420"/>
      <c r="BR18" s="420"/>
      <c r="BS18" s="420"/>
      <c r="BT18" s="420"/>
      <c r="BU18" s="421"/>
      <c r="BV18" s="419">
        <v>6026233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7896744</v>
      </c>
      <c r="BO19" s="420"/>
      <c r="BP19" s="420"/>
      <c r="BQ19" s="420"/>
      <c r="BR19" s="420"/>
      <c r="BS19" s="420"/>
      <c r="BT19" s="420"/>
      <c r="BU19" s="421"/>
      <c r="BV19" s="419">
        <v>8220774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7398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14959281</v>
      </c>
      <c r="BO22" s="449"/>
      <c r="BP22" s="449"/>
      <c r="BQ22" s="449"/>
      <c r="BR22" s="449"/>
      <c r="BS22" s="449"/>
      <c r="BT22" s="449"/>
      <c r="BU22" s="450"/>
      <c r="BV22" s="448">
        <v>15174394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12854094</v>
      </c>
      <c r="BO23" s="420"/>
      <c r="BP23" s="420"/>
      <c r="BQ23" s="420"/>
      <c r="BR23" s="420"/>
      <c r="BS23" s="420"/>
      <c r="BT23" s="420"/>
      <c r="BU23" s="421"/>
      <c r="BV23" s="419">
        <v>12928942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6640</v>
      </c>
      <c r="R24" s="373"/>
      <c r="S24" s="373"/>
      <c r="T24" s="373"/>
      <c r="U24" s="373"/>
      <c r="V24" s="374"/>
      <c r="W24" s="462"/>
      <c r="X24" s="399"/>
      <c r="Y24" s="400"/>
      <c r="Z24" s="375" t="s">
        <v>162</v>
      </c>
      <c r="AA24" s="376"/>
      <c r="AB24" s="376"/>
      <c r="AC24" s="376"/>
      <c r="AD24" s="376"/>
      <c r="AE24" s="376"/>
      <c r="AF24" s="376"/>
      <c r="AG24" s="377"/>
      <c r="AH24" s="372">
        <v>214</v>
      </c>
      <c r="AI24" s="373"/>
      <c r="AJ24" s="373"/>
      <c r="AK24" s="373"/>
      <c r="AL24" s="374"/>
      <c r="AM24" s="372">
        <v>615464</v>
      </c>
      <c r="AN24" s="373"/>
      <c r="AO24" s="373"/>
      <c r="AP24" s="373"/>
      <c r="AQ24" s="373"/>
      <c r="AR24" s="374"/>
      <c r="AS24" s="372">
        <v>2876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12042321</v>
      </c>
      <c r="BO24" s="420"/>
      <c r="BP24" s="420"/>
      <c r="BQ24" s="420"/>
      <c r="BR24" s="420"/>
      <c r="BS24" s="420"/>
      <c r="BT24" s="420"/>
      <c r="BU24" s="421"/>
      <c r="BV24" s="419">
        <v>11947219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5600</v>
      </c>
      <c r="R25" s="373"/>
      <c r="S25" s="373"/>
      <c r="T25" s="373"/>
      <c r="U25" s="373"/>
      <c r="V25" s="374"/>
      <c r="W25" s="462"/>
      <c r="X25" s="399"/>
      <c r="Y25" s="400"/>
      <c r="Z25" s="375" t="s">
        <v>165</v>
      </c>
      <c r="AA25" s="376"/>
      <c r="AB25" s="376"/>
      <c r="AC25" s="376"/>
      <c r="AD25" s="376"/>
      <c r="AE25" s="376"/>
      <c r="AF25" s="376"/>
      <c r="AG25" s="377"/>
      <c r="AH25" s="372">
        <v>62</v>
      </c>
      <c r="AI25" s="373"/>
      <c r="AJ25" s="373"/>
      <c r="AK25" s="373"/>
      <c r="AL25" s="374"/>
      <c r="AM25" s="372">
        <v>166718</v>
      </c>
      <c r="AN25" s="373"/>
      <c r="AO25" s="373"/>
      <c r="AP25" s="373"/>
      <c r="AQ25" s="373"/>
      <c r="AR25" s="374"/>
      <c r="AS25" s="372">
        <v>2689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3128557</v>
      </c>
      <c r="BO25" s="449"/>
      <c r="BP25" s="449"/>
      <c r="BQ25" s="449"/>
      <c r="BR25" s="449"/>
      <c r="BS25" s="449"/>
      <c r="BT25" s="449"/>
      <c r="BU25" s="450"/>
      <c r="BV25" s="448">
        <v>646829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5050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2700</v>
      </c>
      <c r="R27" s="373"/>
      <c r="S27" s="373"/>
      <c r="T27" s="373"/>
      <c r="U27" s="373"/>
      <c r="V27" s="374"/>
      <c r="W27" s="462"/>
      <c r="X27" s="399"/>
      <c r="Y27" s="400"/>
      <c r="Z27" s="375" t="s">
        <v>172</v>
      </c>
      <c r="AA27" s="376"/>
      <c r="AB27" s="376"/>
      <c r="AC27" s="376"/>
      <c r="AD27" s="376"/>
      <c r="AE27" s="376"/>
      <c r="AF27" s="376"/>
      <c r="AG27" s="377"/>
      <c r="AH27" s="372">
        <v>7</v>
      </c>
      <c r="AI27" s="373"/>
      <c r="AJ27" s="373"/>
      <c r="AK27" s="373"/>
      <c r="AL27" s="374"/>
      <c r="AM27" s="372">
        <v>23080</v>
      </c>
      <c r="AN27" s="373"/>
      <c r="AO27" s="373"/>
      <c r="AP27" s="373"/>
      <c r="AQ27" s="373"/>
      <c r="AR27" s="374"/>
      <c r="AS27" s="372">
        <v>3297</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2150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1482244</v>
      </c>
      <c r="BO28" s="449"/>
      <c r="BP28" s="449"/>
      <c r="BQ28" s="449"/>
      <c r="BR28" s="449"/>
      <c r="BS28" s="449"/>
      <c r="BT28" s="449"/>
      <c r="BU28" s="450"/>
      <c r="BV28" s="448">
        <v>1186085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11</v>
      </c>
      <c r="M29" s="373"/>
      <c r="N29" s="373"/>
      <c r="O29" s="373"/>
      <c r="P29" s="374"/>
      <c r="Q29" s="372">
        <v>2000</v>
      </c>
      <c r="R29" s="373"/>
      <c r="S29" s="373"/>
      <c r="T29" s="373"/>
      <c r="U29" s="373"/>
      <c r="V29" s="374"/>
      <c r="W29" s="463"/>
      <c r="X29" s="464"/>
      <c r="Y29" s="465"/>
      <c r="Z29" s="375" t="s">
        <v>178</v>
      </c>
      <c r="AA29" s="376"/>
      <c r="AB29" s="376"/>
      <c r="AC29" s="376"/>
      <c r="AD29" s="376"/>
      <c r="AE29" s="376"/>
      <c r="AF29" s="376"/>
      <c r="AG29" s="377"/>
      <c r="AH29" s="372">
        <v>221</v>
      </c>
      <c r="AI29" s="373"/>
      <c r="AJ29" s="373"/>
      <c r="AK29" s="373"/>
      <c r="AL29" s="374"/>
      <c r="AM29" s="372">
        <v>638544</v>
      </c>
      <c r="AN29" s="373"/>
      <c r="AO29" s="373"/>
      <c r="AP29" s="373"/>
      <c r="AQ29" s="373"/>
      <c r="AR29" s="374"/>
      <c r="AS29" s="372">
        <v>2889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778639</v>
      </c>
      <c r="BO29" s="420"/>
      <c r="BP29" s="420"/>
      <c r="BQ29" s="420"/>
      <c r="BR29" s="420"/>
      <c r="BS29" s="420"/>
      <c r="BT29" s="420"/>
      <c r="BU29" s="421"/>
      <c r="BV29" s="419">
        <v>710649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1767337</v>
      </c>
      <c r="BO30" s="454"/>
      <c r="BP30" s="454"/>
      <c r="BQ30" s="454"/>
      <c r="BR30" s="454"/>
      <c r="BS30" s="454"/>
      <c r="BT30" s="454"/>
      <c r="BU30" s="455"/>
      <c r="BV30" s="453">
        <v>1358482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後期高齢者医療特別会計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串本町土地開発公社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紀南地方老人福祉施設組合(普通会計)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紀南地方老人福祉施設組合(公営企業会計)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通所介護事業特別会計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串本町古座川町衛生施設事務組合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紀南学園事務組合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東牟婁郡町村新宮市老人福祉施設事務組合(普通会計)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東牟婁郡町村新宮市老人福祉施設事務組合(公営企業会計)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紀南地方児童福祉施設組合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新宮周辺広域市町村圏事務組合(普通会計)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新宮周辺広域市町村圏事務組合(公営企業会計)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fn9rz0AW3bumDk5L3PAa8i/UeoOvf62r8kylVFMBQHUJHvyd8roiEiSuc7L1Qjh8Y0N64aeT2kpYW6RTFf4Bw==" saltValue="hXUM5ZPJDdwQoHQLQ7it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U48" sqref="AU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1501477</v>
      </c>
      <c r="S5" s="674"/>
      <c r="T5" s="674"/>
      <c r="U5" s="674"/>
      <c r="V5" s="674"/>
      <c r="W5" s="674"/>
      <c r="X5" s="674"/>
      <c r="Y5" s="702"/>
      <c r="Z5" s="715">
        <v>12.4</v>
      </c>
      <c r="AA5" s="715"/>
      <c r="AB5" s="715"/>
      <c r="AC5" s="715"/>
      <c r="AD5" s="716">
        <v>1501477</v>
      </c>
      <c r="AE5" s="716"/>
      <c r="AF5" s="716"/>
      <c r="AG5" s="716"/>
      <c r="AH5" s="716"/>
      <c r="AI5" s="716"/>
      <c r="AJ5" s="716"/>
      <c r="AK5" s="716"/>
      <c r="AL5" s="703">
        <v>23.5</v>
      </c>
      <c r="AM5" s="685"/>
      <c r="AN5" s="685"/>
      <c r="AO5" s="704"/>
      <c r="AP5" s="676" t="s">
        <v>217</v>
      </c>
      <c r="AQ5" s="677"/>
      <c r="AR5" s="677"/>
      <c r="AS5" s="677"/>
      <c r="AT5" s="677"/>
      <c r="AU5" s="677"/>
      <c r="AV5" s="677"/>
      <c r="AW5" s="677"/>
      <c r="AX5" s="677"/>
      <c r="AY5" s="677"/>
      <c r="AZ5" s="677"/>
      <c r="BA5" s="677"/>
      <c r="BB5" s="677"/>
      <c r="BC5" s="677"/>
      <c r="BD5" s="677"/>
      <c r="BE5" s="677"/>
      <c r="BF5" s="678"/>
      <c r="BG5" s="621">
        <v>1476401</v>
      </c>
      <c r="BH5" s="622"/>
      <c r="BI5" s="622"/>
      <c r="BJ5" s="622"/>
      <c r="BK5" s="622"/>
      <c r="BL5" s="622"/>
      <c r="BM5" s="622"/>
      <c r="BN5" s="623"/>
      <c r="BO5" s="659">
        <v>98.3</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76342</v>
      </c>
      <c r="S6" s="622"/>
      <c r="T6" s="622"/>
      <c r="U6" s="622"/>
      <c r="V6" s="622"/>
      <c r="W6" s="622"/>
      <c r="X6" s="622"/>
      <c r="Y6" s="623"/>
      <c r="Z6" s="659">
        <v>0.6</v>
      </c>
      <c r="AA6" s="659"/>
      <c r="AB6" s="659"/>
      <c r="AC6" s="659"/>
      <c r="AD6" s="660">
        <v>76342</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1476401</v>
      </c>
      <c r="BH6" s="622"/>
      <c r="BI6" s="622"/>
      <c r="BJ6" s="622"/>
      <c r="BK6" s="622"/>
      <c r="BL6" s="622"/>
      <c r="BM6" s="622"/>
      <c r="BN6" s="623"/>
      <c r="BO6" s="659">
        <v>98.3</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81120</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81120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607</v>
      </c>
      <c r="S7" s="622"/>
      <c r="T7" s="622"/>
      <c r="U7" s="622"/>
      <c r="V7" s="622"/>
      <c r="W7" s="622"/>
      <c r="X7" s="622"/>
      <c r="Y7" s="623"/>
      <c r="Z7" s="659">
        <v>0</v>
      </c>
      <c r="AA7" s="659"/>
      <c r="AB7" s="659"/>
      <c r="AC7" s="659"/>
      <c r="AD7" s="660">
        <v>607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572616</v>
      </c>
      <c r="BH7" s="622"/>
      <c r="BI7" s="622"/>
      <c r="BJ7" s="622"/>
      <c r="BK7" s="622"/>
      <c r="BL7" s="622"/>
      <c r="BM7" s="622"/>
      <c r="BN7" s="623"/>
      <c r="BO7" s="659">
        <v>38.1</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2285462</v>
      </c>
      <c r="CS7" s="622"/>
      <c r="CT7" s="622"/>
      <c r="CU7" s="622"/>
      <c r="CV7" s="622"/>
      <c r="CW7" s="622"/>
      <c r="CX7" s="622"/>
      <c r="CY7" s="623"/>
      <c r="CZ7" s="659">
        <v>19.5</v>
      </c>
      <c r="DA7" s="659"/>
      <c r="DB7" s="659"/>
      <c r="DC7" s="659"/>
      <c r="DD7" s="627">
        <v>148157</v>
      </c>
      <c r="DE7" s="622"/>
      <c r="DF7" s="622"/>
      <c r="DG7" s="622"/>
      <c r="DH7" s="622"/>
      <c r="DI7" s="622"/>
      <c r="DJ7" s="622"/>
      <c r="DK7" s="622"/>
      <c r="DL7" s="622"/>
      <c r="DM7" s="622"/>
      <c r="DN7" s="622"/>
      <c r="DO7" s="622"/>
      <c r="DP7" s="623"/>
      <c r="DQ7" s="627">
        <v>1160316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12091</v>
      </c>
      <c r="S8" s="622"/>
      <c r="T8" s="622"/>
      <c r="U8" s="622"/>
      <c r="V8" s="622"/>
      <c r="W8" s="622"/>
      <c r="X8" s="622"/>
      <c r="Y8" s="623"/>
      <c r="Z8" s="659">
        <v>0.1</v>
      </c>
      <c r="AA8" s="659"/>
      <c r="AB8" s="659"/>
      <c r="AC8" s="659"/>
      <c r="AD8" s="660">
        <v>12091</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23085</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3133106</v>
      </c>
      <c r="CS8" s="622"/>
      <c r="CT8" s="622"/>
      <c r="CU8" s="622"/>
      <c r="CV8" s="622"/>
      <c r="CW8" s="622"/>
      <c r="CX8" s="622"/>
      <c r="CY8" s="623"/>
      <c r="CZ8" s="659">
        <v>26.7</v>
      </c>
      <c r="DA8" s="659"/>
      <c r="DB8" s="659"/>
      <c r="DC8" s="659"/>
      <c r="DD8" s="627">
        <v>15937</v>
      </c>
      <c r="DE8" s="622"/>
      <c r="DF8" s="622"/>
      <c r="DG8" s="622"/>
      <c r="DH8" s="622"/>
      <c r="DI8" s="622"/>
      <c r="DJ8" s="622"/>
      <c r="DK8" s="622"/>
      <c r="DL8" s="622"/>
      <c r="DM8" s="622"/>
      <c r="DN8" s="622"/>
      <c r="DO8" s="622"/>
      <c r="DP8" s="623"/>
      <c r="DQ8" s="627">
        <v>1965601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12078</v>
      </c>
      <c r="S9" s="622"/>
      <c r="T9" s="622"/>
      <c r="U9" s="622"/>
      <c r="V9" s="622"/>
      <c r="W9" s="622"/>
      <c r="X9" s="622"/>
      <c r="Y9" s="623"/>
      <c r="Z9" s="659">
        <v>0.1</v>
      </c>
      <c r="AA9" s="659"/>
      <c r="AB9" s="659"/>
      <c r="AC9" s="659"/>
      <c r="AD9" s="660">
        <v>12078</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487185</v>
      </c>
      <c r="BH9" s="622"/>
      <c r="BI9" s="622"/>
      <c r="BJ9" s="622"/>
      <c r="BK9" s="622"/>
      <c r="BL9" s="622"/>
      <c r="BM9" s="622"/>
      <c r="BN9" s="623"/>
      <c r="BO9" s="659">
        <v>32.4</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1429571</v>
      </c>
      <c r="CS9" s="622"/>
      <c r="CT9" s="622"/>
      <c r="CU9" s="622"/>
      <c r="CV9" s="622"/>
      <c r="CW9" s="622"/>
      <c r="CX9" s="622"/>
      <c r="CY9" s="623"/>
      <c r="CZ9" s="659">
        <v>12.2</v>
      </c>
      <c r="DA9" s="659"/>
      <c r="DB9" s="659"/>
      <c r="DC9" s="659"/>
      <c r="DD9" s="627">
        <v>32207</v>
      </c>
      <c r="DE9" s="622"/>
      <c r="DF9" s="622"/>
      <c r="DG9" s="622"/>
      <c r="DH9" s="622"/>
      <c r="DI9" s="622"/>
      <c r="DJ9" s="622"/>
      <c r="DK9" s="622"/>
      <c r="DL9" s="622"/>
      <c r="DM9" s="622"/>
      <c r="DN9" s="622"/>
      <c r="DO9" s="622"/>
      <c r="DP9" s="623"/>
      <c r="DQ9" s="627">
        <v>1192272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45608</v>
      </c>
      <c r="BH10" s="622"/>
      <c r="BI10" s="622"/>
      <c r="BJ10" s="622"/>
      <c r="BK10" s="622"/>
      <c r="BL10" s="622"/>
      <c r="BM10" s="622"/>
      <c r="BN10" s="623"/>
      <c r="BO10" s="659">
        <v>3</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353432</v>
      </c>
      <c r="S11" s="622"/>
      <c r="T11" s="622"/>
      <c r="U11" s="622"/>
      <c r="V11" s="622"/>
      <c r="W11" s="622"/>
      <c r="X11" s="622"/>
      <c r="Y11" s="623"/>
      <c r="Z11" s="624">
        <v>2.9</v>
      </c>
      <c r="AA11" s="625"/>
      <c r="AB11" s="625"/>
      <c r="AC11" s="626"/>
      <c r="AD11" s="627">
        <v>353432</v>
      </c>
      <c r="AE11" s="622"/>
      <c r="AF11" s="622"/>
      <c r="AG11" s="622"/>
      <c r="AH11" s="622"/>
      <c r="AI11" s="622"/>
      <c r="AJ11" s="622"/>
      <c r="AK11" s="623"/>
      <c r="AL11" s="624">
        <v>5.5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16738</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171410</v>
      </c>
      <c r="CS11" s="622"/>
      <c r="CT11" s="622"/>
      <c r="CU11" s="622"/>
      <c r="CV11" s="622"/>
      <c r="CW11" s="622"/>
      <c r="CX11" s="622"/>
      <c r="CY11" s="623"/>
      <c r="CZ11" s="659">
        <v>1.5</v>
      </c>
      <c r="DA11" s="659"/>
      <c r="DB11" s="659"/>
      <c r="DC11" s="659"/>
      <c r="DD11" s="627">
        <v>24666</v>
      </c>
      <c r="DE11" s="622"/>
      <c r="DF11" s="622"/>
      <c r="DG11" s="622"/>
      <c r="DH11" s="622"/>
      <c r="DI11" s="622"/>
      <c r="DJ11" s="622"/>
      <c r="DK11" s="622"/>
      <c r="DL11" s="622"/>
      <c r="DM11" s="622"/>
      <c r="DN11" s="622"/>
      <c r="DO11" s="622"/>
      <c r="DP11" s="623"/>
      <c r="DQ11" s="627">
        <v>118883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714900</v>
      </c>
      <c r="BH12" s="622"/>
      <c r="BI12" s="622"/>
      <c r="BJ12" s="622"/>
      <c r="BK12" s="622"/>
      <c r="BL12" s="622"/>
      <c r="BM12" s="622"/>
      <c r="BN12" s="623"/>
      <c r="BO12" s="659">
        <v>47.6</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332083</v>
      </c>
      <c r="CS12" s="622"/>
      <c r="CT12" s="622"/>
      <c r="CU12" s="622"/>
      <c r="CV12" s="622"/>
      <c r="CW12" s="622"/>
      <c r="CX12" s="622"/>
      <c r="CY12" s="623"/>
      <c r="CZ12" s="659">
        <v>2.8</v>
      </c>
      <c r="DA12" s="659"/>
      <c r="DB12" s="659"/>
      <c r="DC12" s="659"/>
      <c r="DD12" s="627">
        <v>5023</v>
      </c>
      <c r="DE12" s="622"/>
      <c r="DF12" s="622"/>
      <c r="DG12" s="622"/>
      <c r="DH12" s="622"/>
      <c r="DI12" s="622"/>
      <c r="DJ12" s="622"/>
      <c r="DK12" s="622"/>
      <c r="DL12" s="622"/>
      <c r="DM12" s="622"/>
      <c r="DN12" s="622"/>
      <c r="DO12" s="622"/>
      <c r="DP12" s="623"/>
      <c r="DQ12" s="627">
        <v>286364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710753</v>
      </c>
      <c r="BH13" s="622"/>
      <c r="BI13" s="622"/>
      <c r="BJ13" s="622"/>
      <c r="BK13" s="622"/>
      <c r="BL13" s="622"/>
      <c r="BM13" s="622"/>
      <c r="BN13" s="623"/>
      <c r="BO13" s="659">
        <v>47.3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652623</v>
      </c>
      <c r="CS13" s="622"/>
      <c r="CT13" s="622"/>
      <c r="CU13" s="622"/>
      <c r="CV13" s="622"/>
      <c r="CW13" s="622"/>
      <c r="CX13" s="622"/>
      <c r="CY13" s="623"/>
      <c r="CZ13" s="659">
        <v>5.6</v>
      </c>
      <c r="DA13" s="659"/>
      <c r="DB13" s="659"/>
      <c r="DC13" s="659"/>
      <c r="DD13" s="627">
        <v>386357</v>
      </c>
      <c r="DE13" s="622"/>
      <c r="DF13" s="622"/>
      <c r="DG13" s="622"/>
      <c r="DH13" s="622"/>
      <c r="DI13" s="622"/>
      <c r="DJ13" s="622"/>
      <c r="DK13" s="622"/>
      <c r="DL13" s="622"/>
      <c r="DM13" s="622"/>
      <c r="DN13" s="622"/>
      <c r="DO13" s="622"/>
      <c r="DP13" s="623"/>
      <c r="DQ13" s="627">
        <v>320132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629</v>
      </c>
      <c r="S14" s="622"/>
      <c r="T14" s="622"/>
      <c r="U14" s="622"/>
      <c r="V14" s="622"/>
      <c r="W14" s="622"/>
      <c r="X14" s="622"/>
      <c r="Y14" s="623"/>
      <c r="Z14" s="659">
        <v>0</v>
      </c>
      <c r="AA14" s="659"/>
      <c r="AB14" s="659"/>
      <c r="AC14" s="659"/>
      <c r="AD14" s="660">
        <v>629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65324</v>
      </c>
      <c r="BH14" s="622"/>
      <c r="BI14" s="622"/>
      <c r="BJ14" s="622"/>
      <c r="BK14" s="622"/>
      <c r="BL14" s="622"/>
      <c r="BM14" s="622"/>
      <c r="BN14" s="623"/>
      <c r="BO14" s="659">
        <v>4.4000000000000004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740460</v>
      </c>
      <c r="CS14" s="622"/>
      <c r="CT14" s="622"/>
      <c r="CU14" s="622"/>
      <c r="CV14" s="622"/>
      <c r="CW14" s="622"/>
      <c r="CX14" s="622"/>
      <c r="CY14" s="623"/>
      <c r="CZ14" s="659">
        <v>6.3</v>
      </c>
      <c r="DA14" s="659"/>
      <c r="DB14" s="659"/>
      <c r="DC14" s="659"/>
      <c r="DD14" s="627">
        <v>170552</v>
      </c>
      <c r="DE14" s="622"/>
      <c r="DF14" s="622"/>
      <c r="DG14" s="622"/>
      <c r="DH14" s="622"/>
      <c r="DI14" s="622"/>
      <c r="DJ14" s="622"/>
      <c r="DK14" s="622"/>
      <c r="DL14" s="622"/>
      <c r="DM14" s="622"/>
      <c r="DN14" s="622"/>
      <c r="DO14" s="622"/>
      <c r="DP14" s="623"/>
      <c r="DQ14" s="627">
        <v>406193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123561</v>
      </c>
      <c r="BH15" s="622"/>
      <c r="BI15" s="622"/>
      <c r="BJ15" s="622"/>
      <c r="BK15" s="622"/>
      <c r="BL15" s="622"/>
      <c r="BM15" s="622"/>
      <c r="BN15" s="623"/>
      <c r="BO15" s="659">
        <v>8.1999999999999993</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1314894</v>
      </c>
      <c r="CS15" s="622"/>
      <c r="CT15" s="622"/>
      <c r="CU15" s="622"/>
      <c r="CV15" s="622"/>
      <c r="CW15" s="622"/>
      <c r="CX15" s="622"/>
      <c r="CY15" s="623"/>
      <c r="CZ15" s="659">
        <v>11.2</v>
      </c>
      <c r="DA15" s="659"/>
      <c r="DB15" s="659"/>
      <c r="DC15" s="659"/>
      <c r="DD15" s="627">
        <v>448490</v>
      </c>
      <c r="DE15" s="622"/>
      <c r="DF15" s="622"/>
      <c r="DG15" s="622"/>
      <c r="DH15" s="622"/>
      <c r="DI15" s="622"/>
      <c r="DJ15" s="622"/>
      <c r="DK15" s="622"/>
      <c r="DL15" s="622"/>
      <c r="DM15" s="622"/>
      <c r="DN15" s="622"/>
      <c r="DO15" s="622"/>
      <c r="DP15" s="623"/>
      <c r="DQ15" s="627">
        <v>663910</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6810</v>
      </c>
      <c r="S16" s="622"/>
      <c r="T16" s="622"/>
      <c r="U16" s="622"/>
      <c r="V16" s="622"/>
      <c r="W16" s="622"/>
      <c r="X16" s="622"/>
      <c r="Y16" s="623"/>
      <c r="Z16" s="659">
        <v>0.1</v>
      </c>
      <c r="AA16" s="659"/>
      <c r="AB16" s="659"/>
      <c r="AC16" s="659"/>
      <c r="AD16" s="660">
        <v>6810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236072</v>
      </c>
      <c r="CS16" s="622"/>
      <c r="CT16" s="622"/>
      <c r="CU16" s="622"/>
      <c r="CV16" s="622"/>
      <c r="CW16" s="622"/>
      <c r="CX16" s="622"/>
      <c r="CY16" s="623"/>
      <c r="CZ16" s="659">
        <v>2</v>
      </c>
      <c r="DA16" s="659"/>
      <c r="DB16" s="659"/>
      <c r="DC16" s="659"/>
      <c r="DD16" s="627" t="s">
        <v>122</v>
      </c>
      <c r="DE16" s="622"/>
      <c r="DF16" s="622"/>
      <c r="DG16" s="622"/>
      <c r="DH16" s="622"/>
      <c r="DI16" s="622"/>
      <c r="DJ16" s="622"/>
      <c r="DK16" s="622"/>
      <c r="DL16" s="622"/>
      <c r="DM16" s="622"/>
      <c r="DN16" s="622"/>
      <c r="DO16" s="622"/>
      <c r="DP16" s="623"/>
      <c r="DQ16" s="627">
        <v>10130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20297</v>
      </c>
      <c r="S17" s="622"/>
      <c r="T17" s="622"/>
      <c r="U17" s="622"/>
      <c r="V17" s="622"/>
      <c r="W17" s="622"/>
      <c r="X17" s="622"/>
      <c r="Y17" s="623"/>
      <c r="Z17" s="659">
        <v>0.2</v>
      </c>
      <c r="AA17" s="659"/>
      <c r="AB17" s="659"/>
      <c r="AC17" s="659"/>
      <c r="AD17" s="660">
        <v>20297</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1348064</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1348064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6608</v>
      </c>
      <c r="S18" s="622"/>
      <c r="T18" s="622"/>
      <c r="U18" s="622"/>
      <c r="V18" s="622"/>
      <c r="W18" s="622"/>
      <c r="X18" s="622"/>
      <c r="Y18" s="623"/>
      <c r="Z18" s="659">
        <v>0.1</v>
      </c>
      <c r="AA18" s="659"/>
      <c r="AB18" s="659"/>
      <c r="AC18" s="659"/>
      <c r="AD18" s="660">
        <v>6608</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6485</v>
      </c>
      <c r="S19" s="622"/>
      <c r="T19" s="622"/>
      <c r="U19" s="622"/>
      <c r="V19" s="622"/>
      <c r="W19" s="622"/>
      <c r="X19" s="622"/>
      <c r="Y19" s="623"/>
      <c r="Z19" s="659">
        <v>0.1</v>
      </c>
      <c r="AA19" s="659"/>
      <c r="AB19" s="659"/>
      <c r="AC19" s="659"/>
      <c r="AD19" s="660">
        <v>6485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25076</v>
      </c>
      <c r="BH19" s="622"/>
      <c r="BI19" s="622"/>
      <c r="BJ19" s="622"/>
      <c r="BK19" s="622"/>
      <c r="BL19" s="622"/>
      <c r="BM19" s="622"/>
      <c r="BN19" s="623"/>
      <c r="BO19" s="659">
        <v>1.7</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123</v>
      </c>
      <c r="S20" s="622"/>
      <c r="T20" s="622"/>
      <c r="U20" s="622"/>
      <c r="V20" s="622"/>
      <c r="W20" s="622"/>
      <c r="X20" s="622"/>
      <c r="Y20" s="623"/>
      <c r="Z20" s="659">
        <v>0</v>
      </c>
      <c r="AA20" s="659"/>
      <c r="AB20" s="659"/>
      <c r="AC20" s="659"/>
      <c r="AD20" s="660">
        <v>123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25076</v>
      </c>
      <c r="BH20" s="622"/>
      <c r="BI20" s="622"/>
      <c r="BJ20" s="622"/>
      <c r="BK20" s="622"/>
      <c r="BL20" s="622"/>
      <c r="BM20" s="622"/>
      <c r="BN20" s="623"/>
      <c r="BO20" s="659">
        <v>1.7</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11724865</v>
      </c>
      <c r="CS20" s="622"/>
      <c r="CT20" s="622"/>
      <c r="CU20" s="622"/>
      <c r="CV20" s="622"/>
      <c r="CW20" s="622"/>
      <c r="CX20" s="622"/>
      <c r="CY20" s="623"/>
      <c r="CZ20" s="659">
        <v>100</v>
      </c>
      <c r="DA20" s="659"/>
      <c r="DB20" s="659"/>
      <c r="DC20" s="659"/>
      <c r="DD20" s="627">
        <v>1231389</v>
      </c>
      <c r="DE20" s="622"/>
      <c r="DF20" s="622"/>
      <c r="DG20" s="622"/>
      <c r="DH20" s="622"/>
      <c r="DI20" s="622"/>
      <c r="DJ20" s="622"/>
      <c r="DK20" s="622"/>
      <c r="DL20" s="622"/>
      <c r="DM20" s="622"/>
      <c r="DN20" s="622"/>
      <c r="DO20" s="622"/>
      <c r="DP20" s="623"/>
      <c r="DQ20" s="627">
        <v>7552985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4822766</v>
      </c>
      <c r="S21" s="622"/>
      <c r="T21" s="622"/>
      <c r="U21" s="622"/>
      <c r="V21" s="622"/>
      <c r="W21" s="622"/>
      <c r="X21" s="622"/>
      <c r="Y21" s="623"/>
      <c r="Z21" s="659">
        <v>40</v>
      </c>
      <c r="AA21" s="659"/>
      <c r="AB21" s="659"/>
      <c r="AC21" s="659"/>
      <c r="AD21" s="660">
        <v>4311040</v>
      </c>
      <c r="AE21" s="660"/>
      <c r="AF21" s="660"/>
      <c r="AG21" s="660"/>
      <c r="AH21" s="660"/>
      <c r="AI21" s="660"/>
      <c r="AJ21" s="660"/>
      <c r="AK21" s="660"/>
      <c r="AL21" s="624">
        <v>67.599999999999994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25076</v>
      </c>
      <c r="BH21" s="622"/>
      <c r="BI21" s="622"/>
      <c r="BJ21" s="622"/>
      <c r="BK21" s="622"/>
      <c r="BL21" s="622"/>
      <c r="BM21" s="622"/>
      <c r="BN21" s="623"/>
      <c r="BO21" s="659">
        <v>1.7</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4311040</v>
      </c>
      <c r="S22" s="622"/>
      <c r="T22" s="622"/>
      <c r="U22" s="622"/>
      <c r="V22" s="622"/>
      <c r="W22" s="622"/>
      <c r="X22" s="622"/>
      <c r="Y22" s="623"/>
      <c r="Z22" s="659">
        <v>35.700000000000003</v>
      </c>
      <c r="AA22" s="659"/>
      <c r="AB22" s="659"/>
      <c r="AC22" s="659"/>
      <c r="AD22" s="660">
        <v>4311040</v>
      </c>
      <c r="AE22" s="660"/>
      <c r="AF22" s="660"/>
      <c r="AG22" s="660"/>
      <c r="AH22" s="660"/>
      <c r="AI22" s="660"/>
      <c r="AJ22" s="660"/>
      <c r="AK22" s="660"/>
      <c r="AL22" s="624">
        <v>67.599999999999994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511726</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4692379</v>
      </c>
      <c r="CS24" s="674"/>
      <c r="CT24" s="674"/>
      <c r="CU24" s="674"/>
      <c r="CV24" s="674"/>
      <c r="CW24" s="674"/>
      <c r="CX24" s="674"/>
      <c r="CY24" s="702"/>
      <c r="CZ24" s="703">
        <v>40</v>
      </c>
      <c r="DA24" s="685"/>
      <c r="DB24" s="685"/>
      <c r="DC24" s="705"/>
      <c r="DD24" s="701">
        <v>3583052</v>
      </c>
      <c r="DE24" s="674"/>
      <c r="DF24" s="674"/>
      <c r="DG24" s="674"/>
      <c r="DH24" s="674"/>
      <c r="DI24" s="674"/>
      <c r="DJ24" s="674"/>
      <c r="DK24" s="702"/>
      <c r="DL24" s="701">
        <v>3326861</v>
      </c>
      <c r="DM24" s="674"/>
      <c r="DN24" s="674"/>
      <c r="DO24" s="674"/>
      <c r="DP24" s="674"/>
      <c r="DQ24" s="674"/>
      <c r="DR24" s="674"/>
      <c r="DS24" s="674"/>
      <c r="DT24" s="674"/>
      <c r="DU24" s="674"/>
      <c r="DV24" s="702"/>
      <c r="DW24" s="703">
        <v>51.9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6813137</v>
      </c>
      <c r="S25" s="622"/>
      <c r="T25" s="622"/>
      <c r="U25" s="622"/>
      <c r="V25" s="622"/>
      <c r="W25" s="622"/>
      <c r="X25" s="622"/>
      <c r="Y25" s="623"/>
      <c r="Z25" s="659">
        <v>56.5</v>
      </c>
      <c r="AA25" s="659"/>
      <c r="AB25" s="659"/>
      <c r="AC25" s="659"/>
      <c r="AD25" s="660">
        <v>6301411</v>
      </c>
      <c r="AE25" s="660"/>
      <c r="AF25" s="660"/>
      <c r="AG25" s="660"/>
      <c r="AH25" s="660"/>
      <c r="AI25" s="660"/>
      <c r="AJ25" s="660"/>
      <c r="AK25" s="660"/>
      <c r="AL25" s="624">
        <v>98.8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1966473</v>
      </c>
      <c r="CS25" s="634"/>
      <c r="CT25" s="634"/>
      <c r="CU25" s="634"/>
      <c r="CV25" s="634"/>
      <c r="CW25" s="634"/>
      <c r="CX25" s="634"/>
      <c r="CY25" s="635"/>
      <c r="CZ25" s="624">
        <v>16.8</v>
      </c>
      <c r="DA25" s="636"/>
      <c r="DB25" s="636"/>
      <c r="DC25" s="637"/>
      <c r="DD25" s="627">
        <v>1698967</v>
      </c>
      <c r="DE25" s="634"/>
      <c r="DF25" s="634"/>
      <c r="DG25" s="634"/>
      <c r="DH25" s="634"/>
      <c r="DI25" s="634"/>
      <c r="DJ25" s="634"/>
      <c r="DK25" s="635"/>
      <c r="DL25" s="627">
        <v>1658626</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754</v>
      </c>
      <c r="S26" s="622"/>
      <c r="T26" s="622"/>
      <c r="U26" s="622"/>
      <c r="V26" s="622"/>
      <c r="W26" s="622"/>
      <c r="X26" s="622"/>
      <c r="Y26" s="623"/>
      <c r="Z26" s="659">
        <v>0</v>
      </c>
      <c r="AA26" s="659"/>
      <c r="AB26" s="659"/>
      <c r="AC26" s="659"/>
      <c r="AD26" s="660">
        <v>754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1211991</v>
      </c>
      <c r="CS26" s="622"/>
      <c r="CT26" s="622"/>
      <c r="CU26" s="622"/>
      <c r="CV26" s="622"/>
      <c r="CW26" s="622"/>
      <c r="CX26" s="622"/>
      <c r="CY26" s="623"/>
      <c r="CZ26" s="624">
        <v>10.3</v>
      </c>
      <c r="DA26" s="636"/>
      <c r="DB26" s="636"/>
      <c r="DC26" s="637"/>
      <c r="DD26" s="627">
        <v>1005425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228080</v>
      </c>
      <c r="S27" s="622"/>
      <c r="T27" s="622"/>
      <c r="U27" s="622"/>
      <c r="V27" s="622"/>
      <c r="W27" s="622"/>
      <c r="X27" s="622"/>
      <c r="Y27" s="623"/>
      <c r="Z27" s="659">
        <v>1.9</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1501477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1377842</v>
      </c>
      <c r="CS27" s="634"/>
      <c r="CT27" s="634"/>
      <c r="CU27" s="634"/>
      <c r="CV27" s="634"/>
      <c r="CW27" s="634"/>
      <c r="CX27" s="634"/>
      <c r="CY27" s="635"/>
      <c r="CZ27" s="624">
        <v>11.8</v>
      </c>
      <c r="DA27" s="636"/>
      <c r="DB27" s="636"/>
      <c r="DC27" s="637"/>
      <c r="DD27" s="627">
        <v>536021</v>
      </c>
      <c r="DE27" s="634"/>
      <c r="DF27" s="634"/>
      <c r="DG27" s="634"/>
      <c r="DH27" s="634"/>
      <c r="DI27" s="634"/>
      <c r="DJ27" s="634"/>
      <c r="DK27" s="635"/>
      <c r="DL27" s="627">
        <v>320171</v>
      </c>
      <c r="DM27" s="634"/>
      <c r="DN27" s="634"/>
      <c r="DO27" s="634"/>
      <c r="DP27" s="634"/>
      <c r="DQ27" s="634"/>
      <c r="DR27" s="634"/>
      <c r="DS27" s="634"/>
      <c r="DT27" s="634"/>
      <c r="DU27" s="634"/>
      <c r="DV27" s="635"/>
      <c r="DW27" s="624">
        <v>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477302</v>
      </c>
      <c r="S28" s="622"/>
      <c r="T28" s="622"/>
      <c r="U28" s="622"/>
      <c r="V28" s="622"/>
      <c r="W28" s="622"/>
      <c r="X28" s="622"/>
      <c r="Y28" s="623"/>
      <c r="Z28" s="659">
        <v>4</v>
      </c>
      <c r="AA28" s="659"/>
      <c r="AB28" s="659"/>
      <c r="AC28" s="659"/>
      <c r="AD28" s="660">
        <v>6815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1348064</v>
      </c>
      <c r="CS28" s="622"/>
      <c r="CT28" s="622"/>
      <c r="CU28" s="622"/>
      <c r="CV28" s="622"/>
      <c r="CW28" s="622"/>
      <c r="CX28" s="622"/>
      <c r="CY28" s="623"/>
      <c r="CZ28" s="624">
        <v>11.5</v>
      </c>
      <c r="DA28" s="636"/>
      <c r="DB28" s="636"/>
      <c r="DC28" s="637"/>
      <c r="DD28" s="627">
        <v>1348064</v>
      </c>
      <c r="DE28" s="622"/>
      <c r="DF28" s="622"/>
      <c r="DG28" s="622"/>
      <c r="DH28" s="622"/>
      <c r="DI28" s="622"/>
      <c r="DJ28" s="622"/>
      <c r="DK28" s="623"/>
      <c r="DL28" s="627">
        <v>1348064</v>
      </c>
      <c r="DM28" s="622"/>
      <c r="DN28" s="622"/>
      <c r="DO28" s="622"/>
      <c r="DP28" s="622"/>
      <c r="DQ28" s="622"/>
      <c r="DR28" s="622"/>
      <c r="DS28" s="622"/>
      <c r="DT28" s="622"/>
      <c r="DU28" s="622"/>
      <c r="DV28" s="623"/>
      <c r="DW28" s="624">
        <v>21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33145</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1347924</v>
      </c>
      <c r="CS29" s="634"/>
      <c r="CT29" s="634"/>
      <c r="CU29" s="634"/>
      <c r="CV29" s="634"/>
      <c r="CW29" s="634"/>
      <c r="CX29" s="634"/>
      <c r="CY29" s="635"/>
      <c r="CZ29" s="624">
        <v>11.5</v>
      </c>
      <c r="DA29" s="636"/>
      <c r="DB29" s="636"/>
      <c r="DC29" s="637"/>
      <c r="DD29" s="627">
        <v>1347924</v>
      </c>
      <c r="DE29" s="634"/>
      <c r="DF29" s="634"/>
      <c r="DG29" s="634"/>
      <c r="DH29" s="634"/>
      <c r="DI29" s="634"/>
      <c r="DJ29" s="634"/>
      <c r="DK29" s="635"/>
      <c r="DL29" s="627">
        <v>1347924</v>
      </c>
      <c r="DM29" s="634"/>
      <c r="DN29" s="634"/>
      <c r="DO29" s="634"/>
      <c r="DP29" s="634"/>
      <c r="DQ29" s="634"/>
      <c r="DR29" s="634"/>
      <c r="DS29" s="634"/>
      <c r="DT29" s="634"/>
      <c r="DU29" s="634"/>
      <c r="DV29" s="635"/>
      <c r="DW29" s="624">
        <v>21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1565292</v>
      </c>
      <c r="S30" s="622"/>
      <c r="T30" s="622"/>
      <c r="U30" s="622"/>
      <c r="V30" s="622"/>
      <c r="W30" s="622"/>
      <c r="X30" s="622"/>
      <c r="Y30" s="623"/>
      <c r="Z30" s="659">
        <v>13</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1284579</v>
      </c>
      <c r="CS30" s="622"/>
      <c r="CT30" s="622"/>
      <c r="CU30" s="622"/>
      <c r="CV30" s="622"/>
      <c r="CW30" s="622"/>
      <c r="CX30" s="622"/>
      <c r="CY30" s="623"/>
      <c r="CZ30" s="624">
        <v>11</v>
      </c>
      <c r="DA30" s="636"/>
      <c r="DB30" s="636"/>
      <c r="DC30" s="637"/>
      <c r="DD30" s="627">
        <v>1284579</v>
      </c>
      <c r="DE30" s="622"/>
      <c r="DF30" s="622"/>
      <c r="DG30" s="622"/>
      <c r="DH30" s="622"/>
      <c r="DI30" s="622"/>
      <c r="DJ30" s="622"/>
      <c r="DK30" s="623"/>
      <c r="DL30" s="627">
        <v>1284579</v>
      </c>
      <c r="DM30" s="622"/>
      <c r="DN30" s="622"/>
      <c r="DO30" s="622"/>
      <c r="DP30" s="622"/>
      <c r="DQ30" s="622"/>
      <c r="DR30" s="622"/>
      <c r="DS30" s="622"/>
      <c r="DT30" s="622"/>
      <c r="DU30" s="622"/>
      <c r="DV30" s="623"/>
      <c r="DW30" s="624">
        <v>20.100000000000001</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6352</v>
      </c>
      <c r="S31" s="622"/>
      <c r="T31" s="622"/>
      <c r="U31" s="622"/>
      <c r="V31" s="622"/>
      <c r="W31" s="622"/>
      <c r="X31" s="622"/>
      <c r="Y31" s="623"/>
      <c r="Z31" s="659">
        <v>0.1</v>
      </c>
      <c r="AA31" s="659"/>
      <c r="AB31" s="659"/>
      <c r="AC31" s="659"/>
      <c r="AD31" s="660">
        <v>6352</v>
      </c>
      <c r="AE31" s="660"/>
      <c r="AF31" s="660"/>
      <c r="AG31" s="660"/>
      <c r="AH31" s="660"/>
      <c r="AI31" s="660"/>
      <c r="AJ31" s="660"/>
      <c r="AK31" s="660"/>
      <c r="AL31" s="624">
        <v>0.1</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97</v>
      </c>
      <c r="BN31" s="684"/>
      <c r="BO31" s="684"/>
      <c r="BP31" s="684"/>
      <c r="BQ31" s="686"/>
      <c r="BR31" s="683">
        <v>99.4</v>
      </c>
      <c r="BS31" s="684"/>
      <c r="BT31" s="684"/>
      <c r="BU31" s="684"/>
      <c r="BV31" s="684"/>
      <c r="BW31" s="684"/>
      <c r="BX31" s="685">
        <v>96.7</v>
      </c>
      <c r="BY31" s="684"/>
      <c r="BZ31" s="684"/>
      <c r="CA31" s="684"/>
      <c r="CB31" s="686"/>
      <c r="CD31" s="642"/>
      <c r="CE31" s="643"/>
      <c r="CF31" s="618" t="s">
        <v>301</v>
      </c>
      <c r="CG31" s="619"/>
      <c r="CH31" s="619"/>
      <c r="CI31" s="619"/>
      <c r="CJ31" s="619"/>
      <c r="CK31" s="619"/>
      <c r="CL31" s="619"/>
      <c r="CM31" s="619"/>
      <c r="CN31" s="619"/>
      <c r="CO31" s="619"/>
      <c r="CP31" s="619"/>
      <c r="CQ31" s="620"/>
      <c r="CR31" s="621">
        <v>63345</v>
      </c>
      <c r="CS31" s="634"/>
      <c r="CT31" s="634"/>
      <c r="CU31" s="634"/>
      <c r="CV31" s="634"/>
      <c r="CW31" s="634"/>
      <c r="CX31" s="634"/>
      <c r="CY31" s="635"/>
      <c r="CZ31" s="624">
        <v>0.5</v>
      </c>
      <c r="DA31" s="636"/>
      <c r="DB31" s="636"/>
      <c r="DC31" s="637"/>
      <c r="DD31" s="627">
        <v>63345</v>
      </c>
      <c r="DE31" s="634"/>
      <c r="DF31" s="634"/>
      <c r="DG31" s="634"/>
      <c r="DH31" s="634"/>
      <c r="DI31" s="634"/>
      <c r="DJ31" s="634"/>
      <c r="DK31" s="635"/>
      <c r="DL31" s="627">
        <v>63345</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602474</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96.7</v>
      </c>
      <c r="BN32" s="634"/>
      <c r="BO32" s="634"/>
      <c r="BP32" s="634"/>
      <c r="BQ32" s="657"/>
      <c r="BR32" s="692">
        <v>99.5</v>
      </c>
      <c r="BS32" s="634"/>
      <c r="BT32" s="634"/>
      <c r="BU32" s="634"/>
      <c r="BV32" s="634"/>
      <c r="BW32" s="634"/>
      <c r="BX32" s="625">
        <v>96.5</v>
      </c>
      <c r="BY32" s="634"/>
      <c r="BZ32" s="634"/>
      <c r="CA32" s="634"/>
      <c r="CB32" s="657"/>
      <c r="CD32" s="644"/>
      <c r="CE32" s="645"/>
      <c r="CF32" s="618" t="s">
        <v>305</v>
      </c>
      <c r="CG32" s="619"/>
      <c r="CH32" s="619"/>
      <c r="CI32" s="619"/>
      <c r="CJ32" s="619"/>
      <c r="CK32" s="619"/>
      <c r="CL32" s="619"/>
      <c r="CM32" s="619"/>
      <c r="CN32" s="619"/>
      <c r="CO32" s="619"/>
      <c r="CP32" s="619"/>
      <c r="CQ32" s="620"/>
      <c r="CR32" s="621">
        <v>140</v>
      </c>
      <c r="CS32" s="622"/>
      <c r="CT32" s="622"/>
      <c r="CU32" s="622"/>
      <c r="CV32" s="622"/>
      <c r="CW32" s="622"/>
      <c r="CX32" s="622"/>
      <c r="CY32" s="623"/>
      <c r="CZ32" s="624">
        <v>0</v>
      </c>
      <c r="DA32" s="636"/>
      <c r="DB32" s="636"/>
      <c r="DC32" s="637"/>
      <c r="DD32" s="627">
        <v>140</v>
      </c>
      <c r="DE32" s="622"/>
      <c r="DF32" s="622"/>
      <c r="DG32" s="622"/>
      <c r="DH32" s="622"/>
      <c r="DI32" s="622"/>
      <c r="DJ32" s="622"/>
      <c r="DK32" s="623"/>
      <c r="DL32" s="627">
        <v>140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87506</v>
      </c>
      <c r="S33" s="622"/>
      <c r="T33" s="622"/>
      <c r="U33" s="622"/>
      <c r="V33" s="622"/>
      <c r="W33" s="622"/>
      <c r="X33" s="622"/>
      <c r="Y33" s="623"/>
      <c r="Z33" s="659">
        <v>0.7</v>
      </c>
      <c r="AA33" s="659"/>
      <c r="AB33" s="659"/>
      <c r="AC33" s="659"/>
      <c r="AD33" s="660">
        <v>17888</v>
      </c>
      <c r="AE33" s="660"/>
      <c r="AF33" s="660"/>
      <c r="AG33" s="660"/>
      <c r="AH33" s="660"/>
      <c r="AI33" s="660"/>
      <c r="AJ33" s="660"/>
      <c r="AK33" s="660"/>
      <c r="AL33" s="624">
        <v>0.3</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99.3</v>
      </c>
      <c r="BH33" s="606"/>
      <c r="BI33" s="606"/>
      <c r="BJ33" s="606"/>
      <c r="BK33" s="606"/>
      <c r="BL33" s="606"/>
      <c r="BM33" s="652">
        <v>96.7</v>
      </c>
      <c r="BN33" s="606"/>
      <c r="BO33" s="606"/>
      <c r="BP33" s="606"/>
      <c r="BQ33" s="669"/>
      <c r="BR33" s="682">
        <v>99.4</v>
      </c>
      <c r="BS33" s="606"/>
      <c r="BT33" s="606"/>
      <c r="BU33" s="606"/>
      <c r="BV33" s="606"/>
      <c r="BW33" s="606"/>
      <c r="BX33" s="652">
        <v>96.2</v>
      </c>
      <c r="BY33" s="606"/>
      <c r="BZ33" s="606"/>
      <c r="CA33" s="606"/>
      <c r="CB33" s="669"/>
      <c r="CD33" s="618" t="s">
        <v>308</v>
      </c>
      <c r="CE33" s="619"/>
      <c r="CF33" s="619"/>
      <c r="CG33" s="619"/>
      <c r="CH33" s="619"/>
      <c r="CI33" s="619"/>
      <c r="CJ33" s="619"/>
      <c r="CK33" s="619"/>
      <c r="CL33" s="619"/>
      <c r="CM33" s="619"/>
      <c r="CN33" s="619"/>
      <c r="CO33" s="619"/>
      <c r="CP33" s="619"/>
      <c r="CQ33" s="620"/>
      <c r="CR33" s="621">
        <v>5565025</v>
      </c>
      <c r="CS33" s="634"/>
      <c r="CT33" s="634"/>
      <c r="CU33" s="634"/>
      <c r="CV33" s="634"/>
      <c r="CW33" s="634"/>
      <c r="CX33" s="634"/>
      <c r="CY33" s="635"/>
      <c r="CZ33" s="624">
        <v>47.5</v>
      </c>
      <c r="DA33" s="636"/>
      <c r="DB33" s="636"/>
      <c r="DC33" s="637"/>
      <c r="DD33" s="627">
        <v>3771383</v>
      </c>
      <c r="DE33" s="634"/>
      <c r="DF33" s="634"/>
      <c r="DG33" s="634"/>
      <c r="DH33" s="634"/>
      <c r="DI33" s="634"/>
      <c r="DJ33" s="634"/>
      <c r="DK33" s="635"/>
      <c r="DL33" s="627">
        <v>2530064</v>
      </c>
      <c r="DM33" s="634"/>
      <c r="DN33" s="634"/>
      <c r="DO33" s="634"/>
      <c r="DP33" s="634"/>
      <c r="DQ33" s="634"/>
      <c r="DR33" s="634"/>
      <c r="DS33" s="634"/>
      <c r="DT33" s="634"/>
      <c r="DU33" s="634"/>
      <c r="DV33" s="635"/>
      <c r="DW33" s="624">
        <v>39.5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538978</v>
      </c>
      <c r="S34" s="622"/>
      <c r="T34" s="622"/>
      <c r="U34" s="622"/>
      <c r="V34" s="622"/>
      <c r="W34" s="622"/>
      <c r="X34" s="622"/>
      <c r="Y34" s="623"/>
      <c r="Z34" s="659">
        <v>4.5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1851710</v>
      </c>
      <c r="CS34" s="622"/>
      <c r="CT34" s="622"/>
      <c r="CU34" s="622"/>
      <c r="CV34" s="622"/>
      <c r="CW34" s="622"/>
      <c r="CX34" s="622"/>
      <c r="CY34" s="623"/>
      <c r="CZ34" s="624">
        <v>15.8</v>
      </c>
      <c r="DA34" s="636"/>
      <c r="DB34" s="636"/>
      <c r="DC34" s="637"/>
      <c r="DD34" s="627">
        <v>1089644</v>
      </c>
      <c r="DE34" s="622"/>
      <c r="DF34" s="622"/>
      <c r="DG34" s="622"/>
      <c r="DH34" s="622"/>
      <c r="DI34" s="622"/>
      <c r="DJ34" s="622"/>
      <c r="DK34" s="623"/>
      <c r="DL34" s="627">
        <v>894104</v>
      </c>
      <c r="DM34" s="622"/>
      <c r="DN34" s="622"/>
      <c r="DO34" s="622"/>
      <c r="DP34" s="622"/>
      <c r="DQ34" s="622"/>
      <c r="DR34" s="622"/>
      <c r="DS34" s="622"/>
      <c r="DT34" s="622"/>
      <c r="DU34" s="622"/>
      <c r="DV34" s="623"/>
      <c r="DW34" s="624">
        <v>14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174526</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146385</v>
      </c>
      <c r="CS35" s="634"/>
      <c r="CT35" s="634"/>
      <c r="CU35" s="634"/>
      <c r="CV35" s="634"/>
      <c r="CW35" s="634"/>
      <c r="CX35" s="634"/>
      <c r="CY35" s="635"/>
      <c r="CZ35" s="624">
        <v>1.2</v>
      </c>
      <c r="DA35" s="636"/>
      <c r="DB35" s="636"/>
      <c r="DC35" s="637"/>
      <c r="DD35" s="627">
        <v>126444</v>
      </c>
      <c r="DE35" s="634"/>
      <c r="DF35" s="634"/>
      <c r="DG35" s="634"/>
      <c r="DH35" s="634"/>
      <c r="DI35" s="634"/>
      <c r="DJ35" s="634"/>
      <c r="DK35" s="635"/>
      <c r="DL35" s="627">
        <v>108966</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325498</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1653982</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62924</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1493374</v>
      </c>
      <c r="CS36" s="622"/>
      <c r="CT36" s="622"/>
      <c r="CU36" s="622"/>
      <c r="CV36" s="622"/>
      <c r="CW36" s="622"/>
      <c r="CX36" s="622"/>
      <c r="CY36" s="623"/>
      <c r="CZ36" s="624">
        <v>12.7</v>
      </c>
      <c r="DA36" s="636"/>
      <c r="DB36" s="636"/>
      <c r="DC36" s="637"/>
      <c r="DD36" s="627">
        <v>1255596</v>
      </c>
      <c r="DE36" s="622"/>
      <c r="DF36" s="622"/>
      <c r="DG36" s="622"/>
      <c r="DH36" s="622"/>
      <c r="DI36" s="622"/>
      <c r="DJ36" s="622"/>
      <c r="DK36" s="623"/>
      <c r="DL36" s="627">
        <v>721903</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147607</v>
      </c>
      <c r="S37" s="622"/>
      <c r="T37" s="622"/>
      <c r="U37" s="622"/>
      <c r="V37" s="622"/>
      <c r="W37" s="622"/>
      <c r="X37" s="622"/>
      <c r="Y37" s="623"/>
      <c r="Z37" s="659">
        <v>1.2</v>
      </c>
      <c r="AA37" s="659"/>
      <c r="AB37" s="659"/>
      <c r="AC37" s="659"/>
      <c r="AD37" s="660">
        <v>45700</v>
      </c>
      <c r="AE37" s="660"/>
      <c r="AF37" s="660"/>
      <c r="AG37" s="660"/>
      <c r="AH37" s="660"/>
      <c r="AI37" s="660"/>
      <c r="AJ37" s="660"/>
      <c r="AK37" s="660"/>
      <c r="AL37" s="624">
        <v>0.7</v>
      </c>
      <c r="AM37" s="625"/>
      <c r="AN37" s="625"/>
      <c r="AO37" s="661"/>
      <c r="AQ37" s="654" t="s">
        <v>320</v>
      </c>
      <c r="AR37" s="655"/>
      <c r="AS37" s="655"/>
      <c r="AT37" s="655"/>
      <c r="AU37" s="655"/>
      <c r="AV37" s="655"/>
      <c r="AW37" s="655"/>
      <c r="AX37" s="655"/>
      <c r="AY37" s="656"/>
      <c r="AZ37" s="621">
        <v>501502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-7531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468354</v>
      </c>
      <c r="CS37" s="634"/>
      <c r="CT37" s="634"/>
      <c r="CU37" s="634"/>
      <c r="CV37" s="634"/>
      <c r="CW37" s="634"/>
      <c r="CX37" s="634"/>
      <c r="CY37" s="635"/>
      <c r="CZ37" s="624">
        <v>4</v>
      </c>
      <c r="DA37" s="636"/>
      <c r="DB37" s="636"/>
      <c r="DC37" s="637"/>
      <c r="DD37" s="627">
        <v>468012</v>
      </c>
      <c r="DE37" s="634"/>
      <c r="DF37" s="634"/>
      <c r="DG37" s="634"/>
      <c r="DH37" s="634"/>
      <c r="DI37" s="634"/>
      <c r="DJ37" s="634"/>
      <c r="DK37" s="635"/>
      <c r="DL37" s="627">
        <v>365928</v>
      </c>
      <c r="DM37" s="634"/>
      <c r="DN37" s="634"/>
      <c r="DO37" s="634"/>
      <c r="DP37" s="634"/>
      <c r="DQ37" s="634"/>
      <c r="DR37" s="634"/>
      <c r="DS37" s="634"/>
      <c r="DT37" s="634"/>
      <c r="DU37" s="634"/>
      <c r="DV37" s="635"/>
      <c r="DW37" s="624">
        <v>5.7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1067973</v>
      </c>
      <c r="S38" s="622"/>
      <c r="T38" s="622"/>
      <c r="U38" s="622"/>
      <c r="V38" s="622"/>
      <c r="W38" s="622"/>
      <c r="X38" s="622"/>
      <c r="Y38" s="623"/>
      <c r="Z38" s="659">
        <v>8.8000000000000007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26996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2746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1125484</v>
      </c>
      <c r="CS38" s="622"/>
      <c r="CT38" s="622"/>
      <c r="CU38" s="622"/>
      <c r="CV38" s="622"/>
      <c r="CW38" s="622"/>
      <c r="CX38" s="622"/>
      <c r="CY38" s="623"/>
      <c r="CZ38" s="624">
        <v>9.6</v>
      </c>
      <c r="DA38" s="636"/>
      <c r="DB38" s="636"/>
      <c r="DC38" s="637"/>
      <c r="DD38" s="627">
        <v>910023</v>
      </c>
      <c r="DE38" s="622"/>
      <c r="DF38" s="622"/>
      <c r="DG38" s="622"/>
      <c r="DH38" s="622"/>
      <c r="DI38" s="622"/>
      <c r="DJ38" s="622"/>
      <c r="DK38" s="623"/>
      <c r="DL38" s="627">
        <v>805091</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7843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4042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926532</v>
      </c>
      <c r="CS39" s="634"/>
      <c r="CT39" s="634"/>
      <c r="CU39" s="634"/>
      <c r="CV39" s="634"/>
      <c r="CW39" s="634"/>
      <c r="CX39" s="634"/>
      <c r="CY39" s="635"/>
      <c r="CZ39" s="624">
        <v>7.9</v>
      </c>
      <c r="DA39" s="636"/>
      <c r="DB39" s="636"/>
      <c r="DC39" s="637"/>
      <c r="DD39" s="627">
        <v>389676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27373</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7673</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21540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12068624</v>
      </c>
      <c r="S41" s="646"/>
      <c r="T41" s="646"/>
      <c r="U41" s="646"/>
      <c r="V41" s="646"/>
      <c r="W41" s="646"/>
      <c r="X41" s="646"/>
      <c r="Y41" s="649"/>
      <c r="Z41" s="650">
        <v>100</v>
      </c>
      <c r="AA41" s="650"/>
      <c r="AB41" s="650"/>
      <c r="AC41" s="650"/>
      <c r="AD41" s="651">
        <v>6378920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254999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854969</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1467461</v>
      </c>
      <c r="CS42" s="634"/>
      <c r="CT42" s="634"/>
      <c r="CU42" s="634"/>
      <c r="CV42" s="634"/>
      <c r="CW42" s="634"/>
      <c r="CX42" s="634"/>
      <c r="CY42" s="635"/>
      <c r="CZ42" s="624">
        <v>12.5</v>
      </c>
      <c r="DA42" s="636"/>
      <c r="DB42" s="636"/>
      <c r="DC42" s="637"/>
      <c r="DD42" s="627">
        <v>198550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30052</v>
      </c>
      <c r="CS43" s="634"/>
      <c r="CT43" s="634"/>
      <c r="CU43" s="634"/>
      <c r="CV43" s="634"/>
      <c r="CW43" s="634"/>
      <c r="CX43" s="634"/>
      <c r="CY43" s="635"/>
      <c r="CZ43" s="624">
        <v>0.3</v>
      </c>
      <c r="DA43" s="636"/>
      <c r="DB43" s="636"/>
      <c r="DC43" s="637"/>
      <c r="DD43" s="627">
        <v>30052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1231389</v>
      </c>
      <c r="CS44" s="622"/>
      <c r="CT44" s="622"/>
      <c r="CU44" s="622"/>
      <c r="CV44" s="622"/>
      <c r="CW44" s="622"/>
      <c r="CX44" s="622"/>
      <c r="CY44" s="623"/>
      <c r="CZ44" s="624">
        <v>10.5</v>
      </c>
      <c r="DA44" s="625"/>
      <c r="DB44" s="625"/>
      <c r="DC44" s="626"/>
      <c r="DD44" s="627">
        <v>188420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308691</v>
      </c>
      <c r="CS45" s="634"/>
      <c r="CT45" s="634"/>
      <c r="CU45" s="634"/>
      <c r="CV45" s="634"/>
      <c r="CW45" s="634"/>
      <c r="CX45" s="634"/>
      <c r="CY45" s="635"/>
      <c r="CZ45" s="624">
        <v>2.6</v>
      </c>
      <c r="DA45" s="636"/>
      <c r="DB45" s="636"/>
      <c r="DC45" s="637"/>
      <c r="DD45" s="627">
        <v>36407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907693</v>
      </c>
      <c r="CS46" s="622"/>
      <c r="CT46" s="622"/>
      <c r="CU46" s="622"/>
      <c r="CV46" s="622"/>
      <c r="CW46" s="622"/>
      <c r="CX46" s="622"/>
      <c r="CY46" s="623"/>
      <c r="CZ46" s="624">
        <v>7.7</v>
      </c>
      <c r="DA46" s="625"/>
      <c r="DB46" s="625"/>
      <c r="DC46" s="626"/>
      <c r="DD46" s="627">
        <v>145608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236072</v>
      </c>
      <c r="CS47" s="634"/>
      <c r="CT47" s="634"/>
      <c r="CU47" s="634"/>
      <c r="CV47" s="634"/>
      <c r="CW47" s="634"/>
      <c r="CX47" s="634"/>
      <c r="CY47" s="635"/>
      <c r="CZ47" s="624">
        <v>2</v>
      </c>
      <c r="DA47" s="636"/>
      <c r="DB47" s="636"/>
      <c r="DC47" s="637"/>
      <c r="DD47" s="627">
        <v>10130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11724865</v>
      </c>
      <c r="CS49" s="606"/>
      <c r="CT49" s="606"/>
      <c r="CU49" s="606"/>
      <c r="CV49" s="606"/>
      <c r="CW49" s="606"/>
      <c r="CX49" s="606"/>
      <c r="CY49" s="607"/>
      <c r="CZ49" s="608">
        <v>100</v>
      </c>
      <c r="DA49" s="609"/>
      <c r="DB49" s="609"/>
      <c r="DC49" s="610"/>
      <c r="DD49" s="611">
        <v>7552985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aQAj9ei003IgtnnOwH+fInj0j9HFR7YWLff4xd+ISYnUy6qJvciXu3E8I/5IABYiokGanRBM6qFJnPdlETGDQ==" saltValue="9SwtmWlEm35I/jZFIVgf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48" sqref="AU48:AY4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12069</v>
      </c>
      <c r="R7" s="1103"/>
      <c r="S7" s="1103"/>
      <c r="T7" s="1103"/>
      <c r="U7" s="1103"/>
      <c r="V7" s="1103">
        <v>11725</v>
      </c>
      <c r="W7" s="1103"/>
      <c r="X7" s="1103"/>
      <c r="Y7" s="1103"/>
      <c r="Z7" s="1103"/>
      <c r="AA7" s="1103">
        <v>344</v>
      </c>
      <c r="AB7" s="1103"/>
      <c r="AC7" s="1103"/>
      <c r="AD7" s="1103"/>
      <c r="AE7" s="1104"/>
      <c r="AF7" s="1105">
        <v>326</v>
      </c>
      <c r="AG7" s="1106"/>
      <c r="AH7" s="1106"/>
      <c r="AI7" s="1106"/>
      <c r="AJ7" s="1107"/>
      <c r="AK7" s="1108">
        <v>175</v>
      </c>
      <c r="AL7" s="1109"/>
      <c r="AM7" s="1109"/>
      <c r="AN7" s="1109"/>
      <c r="AO7" s="1109"/>
      <c r="AP7" s="1109">
        <v>14959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61</v>
      </c>
      <c r="CI7" s="1097"/>
      <c r="CJ7" s="1097"/>
      <c r="CK7" s="1097"/>
      <c r="CL7" s="1098"/>
      <c r="CM7" s="1096">
        <v>2013</v>
      </c>
      <c r="CN7" s="1097"/>
      <c r="CO7" s="1097"/>
      <c r="CP7" s="1097"/>
      <c r="CQ7" s="1098"/>
      <c r="CR7" s="1096">
        <v>5</v>
      </c>
      <c r="CS7" s="1097"/>
      <c r="CT7" s="1097"/>
      <c r="CU7" s="1097"/>
      <c r="CV7" s="1098"/>
      <c r="CW7" s="1096" t="s">
        <v>553</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12069</v>
      </c>
      <c r="R23" s="1061"/>
      <c r="S23" s="1061"/>
      <c r="T23" s="1061"/>
      <c r="U23" s="1061"/>
      <c r="V23" s="1061">
        <v>11725</v>
      </c>
      <c r="W23" s="1061"/>
      <c r="X23" s="1061"/>
      <c r="Y23" s="1061"/>
      <c r="Z23" s="1061"/>
      <c r="AA23" s="1061">
        <v>344</v>
      </c>
      <c r="AB23" s="1061"/>
      <c r="AC23" s="1061"/>
      <c r="AD23" s="1061"/>
      <c r="AE23" s="1068"/>
      <c r="AF23" s="1069">
        <v>326</v>
      </c>
      <c r="AG23" s="1061"/>
      <c r="AH23" s="1061"/>
      <c r="AI23" s="1061"/>
      <c r="AJ23" s="1070"/>
      <c r="AK23" s="1071"/>
      <c r="AL23" s="1072"/>
      <c r="AM23" s="1072"/>
      <c r="AN23" s="1072"/>
      <c r="AO23" s="1072"/>
      <c r="AP23" s="1061">
        <v>14959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329</v>
      </c>
      <c r="R28" s="1051"/>
      <c r="S28" s="1051"/>
      <c r="T28" s="1051"/>
      <c r="U28" s="1051"/>
      <c r="V28" s="1051">
        <v>323</v>
      </c>
      <c r="W28" s="1051"/>
      <c r="X28" s="1051"/>
      <c r="Y28" s="1051"/>
      <c r="Z28" s="1051"/>
      <c r="AA28" s="1051">
        <v>6</v>
      </c>
      <c r="AB28" s="1051"/>
      <c r="AC28" s="1051"/>
      <c r="AD28" s="1051"/>
      <c r="AE28" s="1052"/>
      <c r="AF28" s="1053">
        <v>6</v>
      </c>
      <c r="AG28" s="1051"/>
      <c r="AH28" s="1051"/>
      <c r="AI28" s="1051"/>
      <c r="AJ28" s="1054"/>
      <c r="AK28" s="1042">
        <v>115</v>
      </c>
      <c r="AL28" s="1043"/>
      <c r="AM28" s="1043"/>
      <c r="AN28" s="1043"/>
      <c r="AO28" s="1043"/>
      <c r="AP28" s="1043" t="s">
        <v>490</v>
      </c>
      <c r="AQ28" s="1043"/>
      <c r="AR28" s="1043"/>
      <c r="AS28" s="1043"/>
      <c r="AT28" s="1043"/>
      <c r="AU28" s="1043" t="s">
        <v>553</v>
      </c>
      <c r="AV28" s="1043"/>
      <c r="AW28" s="1043"/>
      <c r="AX28" s="1043"/>
      <c r="AY28" s="1043"/>
      <c r="AZ28" s="1044" t="s">
        <v>490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2320</v>
      </c>
      <c r="R29" s="1039"/>
      <c r="S29" s="1039"/>
      <c r="T29" s="1039"/>
      <c r="U29" s="1039"/>
      <c r="V29" s="1039">
        <v>2257</v>
      </c>
      <c r="W29" s="1039"/>
      <c r="X29" s="1039"/>
      <c r="Y29" s="1039"/>
      <c r="Z29" s="1039"/>
      <c r="AA29" s="1039">
        <v>63</v>
      </c>
      <c r="AB29" s="1039"/>
      <c r="AC29" s="1039"/>
      <c r="AD29" s="1039"/>
      <c r="AE29" s="1040"/>
      <c r="AF29" s="1035">
        <v>63</v>
      </c>
      <c r="AG29" s="1036"/>
      <c r="AH29" s="1036"/>
      <c r="AI29" s="1036"/>
      <c r="AJ29" s="1037"/>
      <c r="AK29" s="980">
        <v>255</v>
      </c>
      <c r="AL29" s="971"/>
      <c r="AM29" s="971"/>
      <c r="AN29" s="971"/>
      <c r="AO29" s="971"/>
      <c r="AP29" s="971" t="s">
        <v>490</v>
      </c>
      <c r="AQ29" s="971"/>
      <c r="AR29" s="971"/>
      <c r="AS29" s="971"/>
      <c r="AT29" s="971"/>
      <c r="AU29" s="971" t="s">
        <v>553</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2867</v>
      </c>
      <c r="R30" s="1039"/>
      <c r="S30" s="1039"/>
      <c r="T30" s="1039"/>
      <c r="U30" s="1039"/>
      <c r="V30" s="1039">
        <v>2787</v>
      </c>
      <c r="W30" s="1039"/>
      <c r="X30" s="1039"/>
      <c r="Y30" s="1039"/>
      <c r="Z30" s="1039"/>
      <c r="AA30" s="1039">
        <v>80</v>
      </c>
      <c r="AB30" s="1039"/>
      <c r="AC30" s="1039"/>
      <c r="AD30" s="1039"/>
      <c r="AE30" s="1040"/>
      <c r="AF30" s="1035">
        <v>80</v>
      </c>
      <c r="AG30" s="1036"/>
      <c r="AH30" s="1036"/>
      <c r="AI30" s="1036"/>
      <c r="AJ30" s="1037"/>
      <c r="AK30" s="980">
        <v>466</v>
      </c>
      <c r="AL30" s="971"/>
      <c r="AM30" s="971"/>
      <c r="AN30" s="971"/>
      <c r="AO30" s="971"/>
      <c r="AP30" s="971" t="s">
        <v>490</v>
      </c>
      <c r="AQ30" s="971"/>
      <c r="AR30" s="971"/>
      <c r="AS30" s="971"/>
      <c r="AT30" s="971"/>
      <c r="AU30" s="971" t="s">
        <v>553</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v>
      </c>
      <c r="R31" s="1039"/>
      <c r="S31" s="1039"/>
      <c r="T31" s="1039"/>
      <c r="U31" s="1039"/>
      <c r="V31" s="1039">
        <v>7</v>
      </c>
      <c r="W31" s="1039"/>
      <c r="X31" s="1039"/>
      <c r="Y31" s="1039"/>
      <c r="Z31" s="1039"/>
      <c r="AA31" s="1039" t="s">
        <v>553</v>
      </c>
      <c r="AB31" s="1039"/>
      <c r="AC31" s="1039"/>
      <c r="AD31" s="1039"/>
      <c r="AE31" s="1040"/>
      <c r="AF31" s="1035" t="s">
        <v>122</v>
      </c>
      <c r="AG31" s="1036"/>
      <c r="AH31" s="1036"/>
      <c r="AI31" s="1036"/>
      <c r="AJ31" s="1037"/>
      <c r="AK31" s="980">
        <v>7</v>
      </c>
      <c r="AL31" s="971"/>
      <c r="AM31" s="971"/>
      <c r="AN31" s="971"/>
      <c r="AO31" s="971"/>
      <c r="AP31" s="971" t="s">
        <v>553</v>
      </c>
      <c r="AQ31" s="971"/>
      <c r="AR31" s="971"/>
      <c r="AS31" s="971"/>
      <c r="AT31" s="971"/>
      <c r="AU31" s="971" t="s">
        <v>553</v>
      </c>
      <c r="AV31" s="971"/>
      <c r="AW31" s="971"/>
      <c r="AX31" s="971"/>
      <c r="AY31" s="971"/>
      <c r="AZ31" s="1041" t="s">
        <v>490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1907</v>
      </c>
      <c r="R32" s="1039"/>
      <c r="S32" s="1039"/>
      <c r="T32" s="1039"/>
      <c r="U32" s="1039"/>
      <c r="V32" s="1039">
        <v>2138</v>
      </c>
      <c r="W32" s="1039"/>
      <c r="X32" s="1039"/>
      <c r="Y32" s="1039"/>
      <c r="Z32" s="1039"/>
      <c r="AA32" s="1039">
        <v>-231</v>
      </c>
      <c r="AB32" s="1039"/>
      <c r="AC32" s="1039"/>
      <c r="AD32" s="1039"/>
      <c r="AE32" s="1040"/>
      <c r="AF32" s="1035">
        <v>28</v>
      </c>
      <c r="AG32" s="1036"/>
      <c r="AH32" s="1036"/>
      <c r="AI32" s="1036"/>
      <c r="AJ32" s="1037"/>
      <c r="AK32" s="980">
        <v>502</v>
      </c>
      <c r="AL32" s="971"/>
      <c r="AM32" s="971"/>
      <c r="AN32" s="971"/>
      <c r="AO32" s="971"/>
      <c r="AP32" s="971">
        <v>1501</v>
      </c>
      <c r="AQ32" s="971"/>
      <c r="AR32" s="971"/>
      <c r="AS32" s="971"/>
      <c r="AT32" s="971"/>
      <c r="AU32" s="971">
        <v>1090</v>
      </c>
      <c r="AV32" s="971"/>
      <c r="AW32" s="971"/>
      <c r="AX32" s="971"/>
      <c r="AY32" s="971"/>
      <c r="AZ32" s="1041" t="s">
        <v>490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538</v>
      </c>
      <c r="R33" s="1039"/>
      <c r="S33" s="1039"/>
      <c r="T33" s="1039"/>
      <c r="U33" s="1039"/>
      <c r="V33" s="1039">
        <v>515</v>
      </c>
      <c r="W33" s="1039"/>
      <c r="X33" s="1039"/>
      <c r="Y33" s="1039"/>
      <c r="Z33" s="1039"/>
      <c r="AA33" s="1039">
        <v>23</v>
      </c>
      <c r="AB33" s="1039"/>
      <c r="AC33" s="1039"/>
      <c r="AD33" s="1039"/>
      <c r="AE33" s="1040"/>
      <c r="AF33" s="1035">
        <v>455</v>
      </c>
      <c r="AG33" s="1036"/>
      <c r="AH33" s="1036"/>
      <c r="AI33" s="1036"/>
      <c r="AJ33" s="1037"/>
      <c r="AK33" s="980">
        <v>27</v>
      </c>
      <c r="AL33" s="971"/>
      <c r="AM33" s="971"/>
      <c r="AN33" s="971"/>
      <c r="AO33" s="971"/>
      <c r="AP33" s="971">
        <v>1105</v>
      </c>
      <c r="AQ33" s="971"/>
      <c r="AR33" s="971"/>
      <c r="AS33" s="971"/>
      <c r="AT33" s="971"/>
      <c r="AU33" s="971">
        <v>304</v>
      </c>
      <c r="AV33" s="971"/>
      <c r="AW33" s="971"/>
      <c r="AX33" s="971"/>
      <c r="AY33" s="971"/>
      <c r="AZ33" s="1041" t="s">
        <v>490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56</v>
      </c>
      <c r="R34" s="1039"/>
      <c r="S34" s="1039"/>
      <c r="T34" s="1039"/>
      <c r="U34" s="1039"/>
      <c r="V34" s="1039">
        <v>59</v>
      </c>
      <c r="W34" s="1039"/>
      <c r="X34" s="1039"/>
      <c r="Y34" s="1039"/>
      <c r="Z34" s="1039"/>
      <c r="AA34" s="1039">
        <v>-3</v>
      </c>
      <c r="AB34" s="1039"/>
      <c r="AC34" s="1039"/>
      <c r="AD34" s="1039"/>
      <c r="AE34" s="1040"/>
      <c r="AF34" s="1035" t="s">
        <v>553</v>
      </c>
      <c r="AG34" s="1036"/>
      <c r="AH34" s="1036"/>
      <c r="AI34" s="1036"/>
      <c r="AJ34" s="1037"/>
      <c r="AK34" s="980">
        <v>8</v>
      </c>
      <c r="AL34" s="971"/>
      <c r="AM34" s="971"/>
      <c r="AN34" s="971"/>
      <c r="AO34" s="971"/>
      <c r="AP34" s="971">
        <v>60</v>
      </c>
      <c r="AQ34" s="971"/>
      <c r="AR34" s="971"/>
      <c r="AS34" s="971"/>
      <c r="AT34" s="971"/>
      <c r="AU34" s="971">
        <v>40</v>
      </c>
      <c r="AV34" s="971"/>
      <c r="AW34" s="971"/>
      <c r="AX34" s="971"/>
      <c r="AY34" s="971"/>
      <c r="AZ34" s="1041" t="s">
        <v>490</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632</v>
      </c>
      <c r="AG63" s="959"/>
      <c r="AH63" s="959"/>
      <c r="AI63" s="959"/>
      <c r="AJ63" s="1022"/>
      <c r="AK63" s="1023"/>
      <c r="AL63" s="963"/>
      <c r="AM63" s="963"/>
      <c r="AN63" s="963"/>
      <c r="AO63" s="963"/>
      <c r="AP63" s="959">
        <v>2666</v>
      </c>
      <c r="AQ63" s="959"/>
      <c r="AR63" s="959"/>
      <c r="AS63" s="959"/>
      <c r="AT63" s="959"/>
      <c r="AU63" s="959">
        <v>1434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560</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561</v>
      </c>
      <c r="C69" s="975"/>
      <c r="D69" s="975"/>
      <c r="E69" s="975"/>
      <c r="F69" s="975"/>
      <c r="G69" s="975"/>
      <c r="H69" s="975"/>
      <c r="I69" s="975"/>
      <c r="J69" s="975"/>
      <c r="K69" s="975"/>
      <c r="L69" s="975"/>
      <c r="M69" s="975"/>
      <c r="N69" s="975"/>
      <c r="O69" s="975"/>
      <c r="P69" s="976"/>
      <c r="Q69" s="977">
        <v>403</v>
      </c>
      <c r="R69" s="971"/>
      <c r="S69" s="971"/>
      <c r="T69" s="971"/>
      <c r="U69" s="971"/>
      <c r="V69" s="971">
        <v>365</v>
      </c>
      <c r="W69" s="971"/>
      <c r="X69" s="971"/>
      <c r="Y69" s="971"/>
      <c r="Z69" s="971"/>
      <c r="AA69" s="971">
        <v>37</v>
      </c>
      <c r="AB69" s="971"/>
      <c r="AC69" s="971"/>
      <c r="AD69" s="971"/>
      <c r="AE69" s="971"/>
      <c r="AF69" s="971">
        <v>37</v>
      </c>
      <c r="AG69" s="971"/>
      <c r="AH69" s="971"/>
      <c r="AI69" s="971"/>
      <c r="AJ69" s="971"/>
      <c r="AK69" s="971">
        <v>15</v>
      </c>
      <c r="AL69" s="971"/>
      <c r="AM69" s="971"/>
      <c r="AN69" s="971"/>
      <c r="AO69" s="971"/>
      <c r="AP69" s="971">
        <v>103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562</v>
      </c>
      <c r="C70" s="975"/>
      <c r="D70" s="975"/>
      <c r="E70" s="975"/>
      <c r="F70" s="975"/>
      <c r="G70" s="975"/>
      <c r="H70" s="975"/>
      <c r="I70" s="975"/>
      <c r="J70" s="975"/>
      <c r="K70" s="975"/>
      <c r="L70" s="975"/>
      <c r="M70" s="975"/>
      <c r="N70" s="975"/>
      <c r="O70" s="975"/>
      <c r="P70" s="976"/>
      <c r="Q70" s="977">
        <v>311</v>
      </c>
      <c r="R70" s="971"/>
      <c r="S70" s="971"/>
      <c r="T70" s="971"/>
      <c r="U70" s="971"/>
      <c r="V70" s="971">
        <v>299</v>
      </c>
      <c r="W70" s="971"/>
      <c r="X70" s="971"/>
      <c r="Y70" s="971"/>
      <c r="Z70" s="971"/>
      <c r="AA70" s="971">
        <v>13</v>
      </c>
      <c r="AB70" s="971"/>
      <c r="AC70" s="971"/>
      <c r="AD70" s="971"/>
      <c r="AE70" s="971"/>
      <c r="AF70" s="971">
        <v>13</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563</v>
      </c>
      <c r="C71" s="975"/>
      <c r="D71" s="975"/>
      <c r="E71" s="975"/>
      <c r="F71" s="975"/>
      <c r="G71" s="975"/>
      <c r="H71" s="975"/>
      <c r="I71" s="975"/>
      <c r="J71" s="975"/>
      <c r="K71" s="975"/>
      <c r="L71" s="975"/>
      <c r="M71" s="975"/>
      <c r="N71" s="975"/>
      <c r="O71" s="975"/>
      <c r="P71" s="976"/>
      <c r="Q71" s="977">
        <v>487</v>
      </c>
      <c r="R71" s="971"/>
      <c r="S71" s="971"/>
      <c r="T71" s="971"/>
      <c r="U71" s="971"/>
      <c r="V71" s="971">
        <v>478</v>
      </c>
      <c r="W71" s="971"/>
      <c r="X71" s="971"/>
      <c r="Y71" s="971"/>
      <c r="Z71" s="971"/>
      <c r="AA71" s="971">
        <v>9</v>
      </c>
      <c r="AB71" s="971"/>
      <c r="AC71" s="971"/>
      <c r="AD71" s="971"/>
      <c r="AE71" s="971"/>
      <c r="AF71" s="971">
        <v>9</v>
      </c>
      <c r="AG71" s="971"/>
      <c r="AH71" s="971"/>
      <c r="AI71" s="971"/>
      <c r="AJ71" s="971"/>
      <c r="AK71" s="971" t="s">
        <v>553</v>
      </c>
      <c r="AL71" s="971"/>
      <c r="AM71" s="971"/>
      <c r="AN71" s="971"/>
      <c r="AO71" s="971"/>
      <c r="AP71" s="971">
        <v>446</v>
      </c>
      <c r="AQ71" s="971"/>
      <c r="AR71" s="971"/>
      <c r="AS71" s="971"/>
      <c r="AT71" s="971"/>
      <c r="AU71" s="971">
        <v>376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564</v>
      </c>
      <c r="C72" s="975"/>
      <c r="D72" s="975"/>
      <c r="E72" s="975"/>
      <c r="F72" s="975"/>
      <c r="G72" s="975"/>
      <c r="H72" s="975"/>
      <c r="I72" s="975"/>
      <c r="J72" s="975"/>
      <c r="K72" s="975"/>
      <c r="L72" s="975"/>
      <c r="M72" s="975"/>
      <c r="N72" s="975"/>
      <c r="O72" s="975"/>
      <c r="P72" s="976"/>
      <c r="Q72" s="977">
        <v>237</v>
      </c>
      <c r="R72" s="971"/>
      <c r="S72" s="971"/>
      <c r="T72" s="971"/>
      <c r="U72" s="971"/>
      <c r="V72" s="971">
        <v>235</v>
      </c>
      <c r="W72" s="971"/>
      <c r="X72" s="971"/>
      <c r="Y72" s="971"/>
      <c r="Z72" s="971"/>
      <c r="AA72" s="971">
        <v>1</v>
      </c>
      <c r="AB72" s="971"/>
      <c r="AC72" s="971"/>
      <c r="AD72" s="971"/>
      <c r="AE72" s="971"/>
      <c r="AF72" s="971">
        <v>1</v>
      </c>
      <c r="AG72" s="971"/>
      <c r="AH72" s="971"/>
      <c r="AI72" s="971"/>
      <c r="AJ72" s="971"/>
      <c r="AK72" s="971">
        <v>34</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565</v>
      </c>
      <c r="C73" s="975"/>
      <c r="D73" s="975"/>
      <c r="E73" s="975"/>
      <c r="F73" s="975"/>
      <c r="G73" s="975"/>
      <c r="H73" s="975"/>
      <c r="I73" s="975"/>
      <c r="J73" s="975"/>
      <c r="K73" s="975"/>
      <c r="L73" s="975"/>
      <c r="M73" s="975"/>
      <c r="N73" s="975"/>
      <c r="O73" s="975"/>
      <c r="P73" s="976"/>
      <c r="Q73" s="977">
        <v>114</v>
      </c>
      <c r="R73" s="971"/>
      <c r="S73" s="971"/>
      <c r="T73" s="971"/>
      <c r="U73" s="971"/>
      <c r="V73" s="971">
        <v>112</v>
      </c>
      <c r="W73" s="971"/>
      <c r="X73" s="971"/>
      <c r="Y73" s="971"/>
      <c r="Z73" s="971"/>
      <c r="AA73" s="971">
        <v>1</v>
      </c>
      <c r="AB73" s="971"/>
      <c r="AC73" s="971"/>
      <c r="AD73" s="971"/>
      <c r="AE73" s="971"/>
      <c r="AF73" s="971">
        <v>1</v>
      </c>
      <c r="AG73" s="971"/>
      <c r="AH73" s="971"/>
      <c r="AI73" s="971"/>
      <c r="AJ73" s="971"/>
      <c r="AK73" s="971" t="s">
        <v>553</v>
      </c>
      <c r="AL73" s="971"/>
      <c r="AM73" s="971"/>
      <c r="AN73" s="971"/>
      <c r="AO73" s="971"/>
      <c r="AP73" s="971" t="s">
        <v>553</v>
      </c>
      <c r="AQ73" s="971"/>
      <c r="AR73" s="971"/>
      <c r="AS73" s="971"/>
      <c r="AT73" s="971"/>
      <c r="AU73" s="971" t="s">
        <v>553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566</v>
      </c>
      <c r="C74" s="975"/>
      <c r="D74" s="975"/>
      <c r="E74" s="975"/>
      <c r="F74" s="975"/>
      <c r="G74" s="975"/>
      <c r="H74" s="975"/>
      <c r="I74" s="975"/>
      <c r="J74" s="975"/>
      <c r="K74" s="975"/>
      <c r="L74" s="975"/>
      <c r="M74" s="975"/>
      <c r="N74" s="975"/>
      <c r="O74" s="975"/>
      <c r="P74" s="976"/>
      <c r="Q74" s="977">
        <v>378</v>
      </c>
      <c r="R74" s="971"/>
      <c r="S74" s="971"/>
      <c r="T74" s="971"/>
      <c r="U74" s="971"/>
      <c r="V74" s="971">
        <v>381</v>
      </c>
      <c r="W74" s="971"/>
      <c r="X74" s="971"/>
      <c r="Y74" s="971"/>
      <c r="Z74" s="971"/>
      <c r="AA74" s="971">
        <v>-1</v>
      </c>
      <c r="AB74" s="971"/>
      <c r="AC74" s="971"/>
      <c r="AD74" s="971"/>
      <c r="AE74" s="971"/>
      <c r="AF74" s="971">
        <v>-1</v>
      </c>
      <c r="AG74" s="971"/>
      <c r="AH74" s="971"/>
      <c r="AI74" s="971"/>
      <c r="AJ74" s="971"/>
      <c r="AK74" s="971" t="s">
        <v>553</v>
      </c>
      <c r="AL74" s="971"/>
      <c r="AM74" s="971"/>
      <c r="AN74" s="971"/>
      <c r="AO74" s="971"/>
      <c r="AP74" s="971">
        <v>521</v>
      </c>
      <c r="AQ74" s="971"/>
      <c r="AR74" s="971"/>
      <c r="AS74" s="971"/>
      <c r="AT74" s="971"/>
      <c r="AU74" s="971">
        <v>41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567</v>
      </c>
      <c r="C75" s="975"/>
      <c r="D75" s="975"/>
      <c r="E75" s="975"/>
      <c r="F75" s="975"/>
      <c r="G75" s="975"/>
      <c r="H75" s="975"/>
      <c r="I75" s="975"/>
      <c r="J75" s="975"/>
      <c r="K75" s="975"/>
      <c r="L75" s="975"/>
      <c r="M75" s="975"/>
      <c r="N75" s="975"/>
      <c r="O75" s="975"/>
      <c r="P75" s="976"/>
      <c r="Q75" s="978">
        <v>41</v>
      </c>
      <c r="R75" s="979"/>
      <c r="S75" s="979"/>
      <c r="T75" s="979"/>
      <c r="U75" s="980"/>
      <c r="V75" s="981">
        <v>38</v>
      </c>
      <c r="W75" s="979"/>
      <c r="X75" s="979"/>
      <c r="Y75" s="979"/>
      <c r="Z75" s="980"/>
      <c r="AA75" s="981">
        <v>3</v>
      </c>
      <c r="AB75" s="979"/>
      <c r="AC75" s="979"/>
      <c r="AD75" s="979"/>
      <c r="AE75" s="980"/>
      <c r="AF75" s="981">
        <v>3</v>
      </c>
      <c r="AG75" s="979"/>
      <c r="AH75" s="979"/>
      <c r="AI75" s="979"/>
      <c r="AJ75" s="980"/>
      <c r="AK75" s="981" t="s">
        <v>553</v>
      </c>
      <c r="AL75" s="979"/>
      <c r="AM75" s="979"/>
      <c r="AN75" s="979"/>
      <c r="AO75" s="980"/>
      <c r="AP75" s="981" t="s">
        <v>553</v>
      </c>
      <c r="AQ75" s="979"/>
      <c r="AR75" s="979"/>
      <c r="AS75" s="979"/>
      <c r="AT75" s="980"/>
      <c r="AU75" s="981" t="s">
        <v>553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568</v>
      </c>
      <c r="C76" s="975"/>
      <c r="D76" s="975"/>
      <c r="E76" s="975"/>
      <c r="F76" s="975"/>
      <c r="G76" s="975"/>
      <c r="H76" s="975"/>
      <c r="I76" s="975"/>
      <c r="J76" s="975"/>
      <c r="K76" s="975"/>
      <c r="L76" s="975"/>
      <c r="M76" s="975"/>
      <c r="N76" s="975"/>
      <c r="O76" s="975"/>
      <c r="P76" s="976"/>
      <c r="Q76" s="978">
        <v>5</v>
      </c>
      <c r="R76" s="979"/>
      <c r="S76" s="979"/>
      <c r="T76" s="979"/>
      <c r="U76" s="980"/>
      <c r="V76" s="981">
        <v>4</v>
      </c>
      <c r="W76" s="979"/>
      <c r="X76" s="979"/>
      <c r="Y76" s="979"/>
      <c r="Z76" s="980"/>
      <c r="AA76" s="981" t="s">
        <v>553</v>
      </c>
      <c r="AB76" s="979"/>
      <c r="AC76" s="979"/>
      <c r="AD76" s="979"/>
      <c r="AE76" s="980"/>
      <c r="AF76" s="981" t="s">
        <v>553</v>
      </c>
      <c r="AG76" s="979"/>
      <c r="AH76" s="979"/>
      <c r="AI76" s="979"/>
      <c r="AJ76" s="980"/>
      <c r="AK76" s="981" t="s">
        <v>553</v>
      </c>
      <c r="AL76" s="979"/>
      <c r="AM76" s="979"/>
      <c r="AN76" s="979"/>
      <c r="AO76" s="980"/>
      <c r="AP76" s="981" t="s">
        <v>553</v>
      </c>
      <c r="AQ76" s="979"/>
      <c r="AR76" s="979"/>
      <c r="AS76" s="979"/>
      <c r="AT76" s="980"/>
      <c r="AU76" s="981" t="s">
        <v>553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569</v>
      </c>
      <c r="C77" s="975"/>
      <c r="D77" s="975"/>
      <c r="E77" s="975"/>
      <c r="F77" s="975"/>
      <c r="G77" s="975"/>
      <c r="H77" s="975"/>
      <c r="I77" s="975"/>
      <c r="J77" s="975"/>
      <c r="K77" s="975"/>
      <c r="L77" s="975"/>
      <c r="M77" s="975"/>
      <c r="N77" s="975"/>
      <c r="O77" s="975"/>
      <c r="P77" s="976"/>
      <c r="Q77" s="978">
        <v>56</v>
      </c>
      <c r="R77" s="979"/>
      <c r="S77" s="979"/>
      <c r="T77" s="979"/>
      <c r="U77" s="980"/>
      <c r="V77" s="981">
        <v>62</v>
      </c>
      <c r="W77" s="979"/>
      <c r="X77" s="979"/>
      <c r="Y77" s="979"/>
      <c r="Z77" s="980"/>
      <c r="AA77" s="981">
        <v>5</v>
      </c>
      <c r="AB77" s="979"/>
      <c r="AC77" s="979"/>
      <c r="AD77" s="979"/>
      <c r="AE77" s="980"/>
      <c r="AF77" s="981">
        <v>5</v>
      </c>
      <c r="AG77" s="979"/>
      <c r="AH77" s="979"/>
      <c r="AI77" s="979"/>
      <c r="AJ77" s="980"/>
      <c r="AK77" s="981" t="s">
        <v>553</v>
      </c>
      <c r="AL77" s="979"/>
      <c r="AM77" s="979"/>
      <c r="AN77" s="979"/>
      <c r="AO77" s="980"/>
      <c r="AP77" s="981" t="s">
        <v>553</v>
      </c>
      <c r="AQ77" s="979"/>
      <c r="AR77" s="979"/>
      <c r="AS77" s="979"/>
      <c r="AT77" s="980"/>
      <c r="AU77" s="981" t="s">
        <v>553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570</v>
      </c>
      <c r="C78" s="975"/>
      <c r="D78" s="975"/>
      <c r="E78" s="975"/>
      <c r="F78" s="975"/>
      <c r="G78" s="975"/>
      <c r="H78" s="975"/>
      <c r="I78" s="975"/>
      <c r="J78" s="975"/>
      <c r="K78" s="975"/>
      <c r="L78" s="975"/>
      <c r="M78" s="975"/>
      <c r="N78" s="975"/>
      <c r="O78" s="975"/>
      <c r="P78" s="976"/>
      <c r="Q78" s="977">
        <v>116</v>
      </c>
      <c r="R78" s="971"/>
      <c r="S78" s="971"/>
      <c r="T78" s="971"/>
      <c r="U78" s="971"/>
      <c r="V78" s="971">
        <v>116</v>
      </c>
      <c r="W78" s="971"/>
      <c r="X78" s="971"/>
      <c r="Y78" s="971"/>
      <c r="Z78" s="971"/>
      <c r="AA78" s="971" t="s">
        <v>553</v>
      </c>
      <c r="AB78" s="971"/>
      <c r="AC78" s="971"/>
      <c r="AD78" s="971"/>
      <c r="AE78" s="971"/>
      <c r="AF78" s="971" t="s">
        <v>553</v>
      </c>
      <c r="AG78" s="971"/>
      <c r="AH78" s="971"/>
      <c r="AI78" s="971"/>
      <c r="AJ78" s="971"/>
      <c r="AK78" s="971" t="s">
        <v>553</v>
      </c>
      <c r="AL78" s="971"/>
      <c r="AM78" s="971"/>
      <c r="AN78" s="971"/>
      <c r="AO78" s="971"/>
      <c r="AP78" s="971" t="s">
        <v>553</v>
      </c>
      <c r="AQ78" s="971"/>
      <c r="AR78" s="971"/>
      <c r="AS78" s="971"/>
      <c r="AT78" s="971"/>
      <c r="AU78" s="971" t="s">
        <v>553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571</v>
      </c>
      <c r="C79" s="975"/>
      <c r="D79" s="975"/>
      <c r="E79" s="975"/>
      <c r="F79" s="975"/>
      <c r="G79" s="975"/>
      <c r="H79" s="975"/>
      <c r="I79" s="975"/>
      <c r="J79" s="975"/>
      <c r="K79" s="975"/>
      <c r="L79" s="975"/>
      <c r="M79" s="975"/>
      <c r="N79" s="975"/>
      <c r="O79" s="975"/>
      <c r="P79" s="976"/>
      <c r="Q79" s="977">
        <v>110</v>
      </c>
      <c r="R79" s="971"/>
      <c r="S79" s="971"/>
      <c r="T79" s="971"/>
      <c r="U79" s="971"/>
      <c r="V79" s="971">
        <v>102</v>
      </c>
      <c r="W79" s="971"/>
      <c r="X79" s="971"/>
      <c r="Y79" s="971"/>
      <c r="Z79" s="971"/>
      <c r="AA79" s="971">
        <v>8</v>
      </c>
      <c r="AB79" s="971"/>
      <c r="AC79" s="971"/>
      <c r="AD79" s="971"/>
      <c r="AE79" s="971"/>
      <c r="AF79" s="971">
        <v>8</v>
      </c>
      <c r="AG79" s="971"/>
      <c r="AH79" s="971"/>
      <c r="AI79" s="971"/>
      <c r="AJ79" s="971"/>
      <c r="AK79" s="971" t="s">
        <v>553</v>
      </c>
      <c r="AL79" s="971"/>
      <c r="AM79" s="971"/>
      <c r="AN79" s="971"/>
      <c r="AO79" s="971"/>
      <c r="AP79" s="971" t="s">
        <v>553</v>
      </c>
      <c r="AQ79" s="971"/>
      <c r="AR79" s="971"/>
      <c r="AS79" s="971"/>
      <c r="AT79" s="971"/>
      <c r="AU79" s="971" t="s">
        <v>553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572</v>
      </c>
      <c r="C80" s="975"/>
      <c r="D80" s="975"/>
      <c r="E80" s="975"/>
      <c r="F80" s="975"/>
      <c r="G80" s="975"/>
      <c r="H80" s="975"/>
      <c r="I80" s="975"/>
      <c r="J80" s="975"/>
      <c r="K80" s="975"/>
      <c r="L80" s="975"/>
      <c r="M80" s="975"/>
      <c r="N80" s="975"/>
      <c r="O80" s="975"/>
      <c r="P80" s="976"/>
      <c r="Q80" s="977">
        <v>158054</v>
      </c>
      <c r="R80" s="971"/>
      <c r="S80" s="971"/>
      <c r="T80" s="971"/>
      <c r="U80" s="971"/>
      <c r="V80" s="971">
        <v>156982</v>
      </c>
      <c r="W80" s="971"/>
      <c r="X80" s="971"/>
      <c r="Y80" s="971"/>
      <c r="Z80" s="971"/>
      <c r="AA80" s="971">
        <v>1071</v>
      </c>
      <c r="AB80" s="971"/>
      <c r="AC80" s="971"/>
      <c r="AD80" s="971"/>
      <c r="AE80" s="971"/>
      <c r="AF80" s="971">
        <v>1071</v>
      </c>
      <c r="AG80" s="971"/>
      <c r="AH80" s="971"/>
      <c r="AI80" s="971"/>
      <c r="AJ80" s="971"/>
      <c r="AK80" s="971" t="s">
        <v>553</v>
      </c>
      <c r="AL80" s="971"/>
      <c r="AM80" s="971"/>
      <c r="AN80" s="971"/>
      <c r="AO80" s="971"/>
      <c r="AP80" s="971" t="s">
        <v>553</v>
      </c>
      <c r="AQ80" s="971"/>
      <c r="AR80" s="971"/>
      <c r="AS80" s="971"/>
      <c r="AT80" s="971"/>
      <c r="AU80" s="971" t="s">
        <v>553</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573</v>
      </c>
      <c r="C81" s="975"/>
      <c r="D81" s="975"/>
      <c r="E81" s="975"/>
      <c r="F81" s="975"/>
      <c r="G81" s="975"/>
      <c r="H81" s="975"/>
      <c r="I81" s="975"/>
      <c r="J81" s="975"/>
      <c r="K81" s="975"/>
      <c r="L81" s="975"/>
      <c r="M81" s="975"/>
      <c r="N81" s="975"/>
      <c r="O81" s="975"/>
      <c r="P81" s="976"/>
      <c r="Q81" s="977">
        <v>250</v>
      </c>
      <c r="R81" s="971"/>
      <c r="S81" s="971"/>
      <c r="T81" s="971"/>
      <c r="U81" s="971"/>
      <c r="V81" s="971">
        <v>234</v>
      </c>
      <c r="W81" s="971"/>
      <c r="X81" s="971"/>
      <c r="Y81" s="971"/>
      <c r="Z81" s="971"/>
      <c r="AA81" s="971">
        <v>16</v>
      </c>
      <c r="AB81" s="971"/>
      <c r="AC81" s="971"/>
      <c r="AD81" s="971"/>
      <c r="AE81" s="971"/>
      <c r="AF81" s="971">
        <v>16</v>
      </c>
      <c r="AG81" s="971"/>
      <c r="AH81" s="971"/>
      <c r="AI81" s="971"/>
      <c r="AJ81" s="971"/>
      <c r="AK81" s="971">
        <v>23</v>
      </c>
      <c r="AL81" s="971"/>
      <c r="AM81" s="971"/>
      <c r="AN81" s="971"/>
      <c r="AO81" s="971"/>
      <c r="AP81" s="971" t="s">
        <v>553</v>
      </c>
      <c r="AQ81" s="971"/>
      <c r="AR81" s="971"/>
      <c r="AS81" s="971"/>
      <c r="AT81" s="971"/>
      <c r="AU81" s="971" t="s">
        <v>553</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574</v>
      </c>
      <c r="C82" s="975"/>
      <c r="D82" s="975"/>
      <c r="E82" s="975"/>
      <c r="F82" s="975"/>
      <c r="G82" s="975"/>
      <c r="H82" s="975"/>
      <c r="I82" s="975"/>
      <c r="J82" s="975"/>
      <c r="K82" s="975"/>
      <c r="L82" s="975"/>
      <c r="M82" s="975"/>
      <c r="N82" s="975"/>
      <c r="O82" s="975"/>
      <c r="P82" s="976"/>
      <c r="Q82" s="977">
        <v>144</v>
      </c>
      <c r="R82" s="971"/>
      <c r="S82" s="971"/>
      <c r="T82" s="971"/>
      <c r="U82" s="971"/>
      <c r="V82" s="971">
        <v>133</v>
      </c>
      <c r="W82" s="971"/>
      <c r="X82" s="971"/>
      <c r="Y82" s="971"/>
      <c r="Z82" s="971"/>
      <c r="AA82" s="971">
        <v>11</v>
      </c>
      <c r="AB82" s="971"/>
      <c r="AC82" s="971"/>
      <c r="AD82" s="971"/>
      <c r="AE82" s="971"/>
      <c r="AF82" s="971">
        <v>9</v>
      </c>
      <c r="AG82" s="971"/>
      <c r="AH82" s="971"/>
      <c r="AI82" s="971"/>
      <c r="AJ82" s="971"/>
      <c r="AK82" s="971" t="s">
        <v>553</v>
      </c>
      <c r="AL82" s="971"/>
      <c r="AM82" s="971"/>
      <c r="AN82" s="971"/>
      <c r="AO82" s="971"/>
      <c r="AP82" s="971" t="s">
        <v>553</v>
      </c>
      <c r="AQ82" s="971"/>
      <c r="AR82" s="971"/>
      <c r="AS82" s="971"/>
      <c r="AT82" s="971"/>
      <c r="AU82" s="971" t="s">
        <v>553</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1369</v>
      </c>
      <c r="AG88" s="959"/>
      <c r="AH88" s="959"/>
      <c r="AI88" s="959"/>
      <c r="AJ88" s="959"/>
      <c r="AK88" s="963"/>
      <c r="AL88" s="963"/>
      <c r="AM88" s="963"/>
      <c r="AN88" s="963"/>
      <c r="AO88" s="963"/>
      <c r="AP88" s="959">
        <v>1070</v>
      </c>
      <c r="AQ88" s="959"/>
      <c r="AR88" s="959"/>
      <c r="AS88" s="959"/>
      <c r="AT88" s="959"/>
      <c r="AU88" s="959">
        <v>417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553</v>
      </c>
      <c r="CX102" s="953"/>
      <c r="CY102" s="953"/>
      <c r="CZ102" s="953"/>
      <c r="DA102" s="954"/>
      <c r="DB102" s="952" t="s">
        <v>553</v>
      </c>
      <c r="DC102" s="953"/>
      <c r="DD102" s="953"/>
      <c r="DE102" s="953"/>
      <c r="DF102" s="954"/>
      <c r="DG102" s="952" t="s">
        <v>553</v>
      </c>
      <c r="DH102" s="953"/>
      <c r="DI102" s="953"/>
      <c r="DJ102" s="953"/>
      <c r="DK102" s="954"/>
      <c r="DL102" s="952" t="s">
        <v>553</v>
      </c>
      <c r="DM102" s="953"/>
      <c r="DN102" s="953"/>
      <c r="DO102" s="953"/>
      <c r="DP102" s="954"/>
      <c r="DQ102" s="952" t="s">
        <v>553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1356614</v>
      </c>
      <c r="AB110" s="889"/>
      <c r="AC110" s="889"/>
      <c r="AD110" s="889"/>
      <c r="AE110" s="890"/>
      <c r="AF110" s="891">
        <v>1375605</v>
      </c>
      <c r="AG110" s="889"/>
      <c r="AH110" s="889"/>
      <c r="AI110" s="889"/>
      <c r="AJ110" s="890"/>
      <c r="AK110" s="891">
        <v>1347924</v>
      </c>
      <c r="AL110" s="889"/>
      <c r="AM110" s="889"/>
      <c r="AN110" s="889"/>
      <c r="AO110" s="890"/>
      <c r="AP110" s="892">
        <v>26</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15453033</v>
      </c>
      <c r="BR110" s="842"/>
      <c r="BS110" s="842"/>
      <c r="BT110" s="842"/>
      <c r="BU110" s="842"/>
      <c r="BV110" s="842">
        <v>15174394</v>
      </c>
      <c r="BW110" s="842"/>
      <c r="BX110" s="842"/>
      <c r="BY110" s="842"/>
      <c r="BZ110" s="842"/>
      <c r="CA110" s="842">
        <v>14959281</v>
      </c>
      <c r="CB110" s="842"/>
      <c r="CC110" s="842"/>
      <c r="CD110" s="842"/>
      <c r="CE110" s="842"/>
      <c r="CF110" s="866">
        <v>288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386689</v>
      </c>
      <c r="BR111" s="817"/>
      <c r="BS111" s="817"/>
      <c r="BT111" s="817"/>
      <c r="BU111" s="817"/>
      <c r="BV111" s="817">
        <v>386689</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1572895</v>
      </c>
      <c r="BR112" s="817"/>
      <c r="BS112" s="817"/>
      <c r="BT112" s="817"/>
      <c r="BU112" s="817"/>
      <c r="BV112" s="817">
        <v>1425930</v>
      </c>
      <c r="BW112" s="817"/>
      <c r="BX112" s="817"/>
      <c r="BY112" s="817"/>
      <c r="BZ112" s="817"/>
      <c r="CA112" s="817">
        <v>1433973</v>
      </c>
      <c r="CB112" s="817"/>
      <c r="CC112" s="817"/>
      <c r="CD112" s="817"/>
      <c r="CE112" s="817"/>
      <c r="CF112" s="875">
        <v>27.6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236237</v>
      </c>
      <c r="AB113" s="919"/>
      <c r="AC113" s="919"/>
      <c r="AD113" s="919"/>
      <c r="AE113" s="920"/>
      <c r="AF113" s="921">
        <v>196182</v>
      </c>
      <c r="AG113" s="919"/>
      <c r="AH113" s="919"/>
      <c r="AI113" s="919"/>
      <c r="AJ113" s="920"/>
      <c r="AK113" s="921">
        <v>120222</v>
      </c>
      <c r="AL113" s="919"/>
      <c r="AM113" s="919"/>
      <c r="AN113" s="919"/>
      <c r="AO113" s="920"/>
      <c r="AP113" s="922">
        <v>2.2999999999999998</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582349</v>
      </c>
      <c r="BR113" s="817"/>
      <c r="BS113" s="817"/>
      <c r="BT113" s="817"/>
      <c r="BU113" s="817"/>
      <c r="BV113" s="817">
        <v>499204</v>
      </c>
      <c r="BW113" s="817"/>
      <c r="BX113" s="817"/>
      <c r="BY113" s="817"/>
      <c r="BZ113" s="817"/>
      <c r="CA113" s="817">
        <v>417722</v>
      </c>
      <c r="CB113" s="817"/>
      <c r="CC113" s="817"/>
      <c r="CD113" s="817"/>
      <c r="CE113" s="817"/>
      <c r="CF113" s="875">
        <v>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82546</v>
      </c>
      <c r="AB114" s="780"/>
      <c r="AC114" s="780"/>
      <c r="AD114" s="780"/>
      <c r="AE114" s="781"/>
      <c r="AF114" s="782">
        <v>73018</v>
      </c>
      <c r="AG114" s="780"/>
      <c r="AH114" s="780"/>
      <c r="AI114" s="780"/>
      <c r="AJ114" s="781"/>
      <c r="AK114" s="782">
        <v>82195</v>
      </c>
      <c r="AL114" s="780"/>
      <c r="AM114" s="780"/>
      <c r="AN114" s="780"/>
      <c r="AO114" s="781"/>
      <c r="AP114" s="824">
        <v>1.6</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1108468</v>
      </c>
      <c r="BR114" s="817"/>
      <c r="BS114" s="817"/>
      <c r="BT114" s="817"/>
      <c r="BU114" s="817"/>
      <c r="BV114" s="817">
        <v>1060249</v>
      </c>
      <c r="BW114" s="817"/>
      <c r="BX114" s="817"/>
      <c r="BY114" s="817"/>
      <c r="BZ114" s="817"/>
      <c r="CA114" s="817">
        <v>1202925</v>
      </c>
      <c r="CB114" s="817"/>
      <c r="CC114" s="817"/>
      <c r="CD114" s="817"/>
      <c r="CE114" s="817"/>
      <c r="CF114" s="875">
        <v>23.2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386689</v>
      </c>
      <c r="DH115" s="780"/>
      <c r="DI115" s="780"/>
      <c r="DJ115" s="780"/>
      <c r="DK115" s="781"/>
      <c r="DL115" s="782">
        <v>386689</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131</v>
      </c>
      <c r="AB116" s="780"/>
      <c r="AC116" s="780"/>
      <c r="AD116" s="780"/>
      <c r="AE116" s="781"/>
      <c r="AF116" s="782" t="s">
        <v>122</v>
      </c>
      <c r="AG116" s="780"/>
      <c r="AH116" s="780"/>
      <c r="AI116" s="780"/>
      <c r="AJ116" s="781"/>
      <c r="AK116" s="782">
        <v>140</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1675528</v>
      </c>
      <c r="AB117" s="903"/>
      <c r="AC117" s="903"/>
      <c r="AD117" s="903"/>
      <c r="AE117" s="904"/>
      <c r="AF117" s="905">
        <v>1644805</v>
      </c>
      <c r="AG117" s="903"/>
      <c r="AH117" s="903"/>
      <c r="AI117" s="903"/>
      <c r="AJ117" s="904"/>
      <c r="AK117" s="905">
        <v>1550481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19103434</v>
      </c>
      <c r="BR119" s="845"/>
      <c r="BS119" s="845"/>
      <c r="BT119" s="845"/>
      <c r="BU119" s="845"/>
      <c r="BV119" s="845">
        <v>18546466</v>
      </c>
      <c r="BW119" s="845"/>
      <c r="BX119" s="845"/>
      <c r="BY119" s="845"/>
      <c r="BZ119" s="845"/>
      <c r="CA119" s="845">
        <v>18013901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2806344</v>
      </c>
      <c r="BR120" s="842"/>
      <c r="BS120" s="842"/>
      <c r="BT120" s="842"/>
      <c r="BU120" s="842"/>
      <c r="BV120" s="842">
        <v>3130914</v>
      </c>
      <c r="BW120" s="842"/>
      <c r="BX120" s="842"/>
      <c r="BY120" s="842"/>
      <c r="BZ120" s="842"/>
      <c r="CA120" s="842">
        <v>4030573</v>
      </c>
      <c r="CB120" s="842"/>
      <c r="CC120" s="842"/>
      <c r="CD120" s="842"/>
      <c r="CE120" s="842"/>
      <c r="CF120" s="866">
        <v>77.599999999999994</v>
      </c>
      <c r="CG120" s="867"/>
      <c r="CH120" s="867"/>
      <c r="CI120" s="867"/>
      <c r="CJ120" s="867"/>
      <c r="CK120" s="868" t="s">
        <v>448</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1135192</v>
      </c>
      <c r="DH120" s="842"/>
      <c r="DI120" s="842"/>
      <c r="DJ120" s="842"/>
      <c r="DK120" s="842"/>
      <c r="DL120" s="842">
        <v>1010671</v>
      </c>
      <c r="DM120" s="842"/>
      <c r="DN120" s="842"/>
      <c r="DO120" s="842"/>
      <c r="DP120" s="842"/>
      <c r="DQ120" s="842">
        <v>1089751</v>
      </c>
      <c r="DR120" s="842"/>
      <c r="DS120" s="842"/>
      <c r="DT120" s="842"/>
      <c r="DU120" s="842"/>
      <c r="DV120" s="843">
        <v>21</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391193</v>
      </c>
      <c r="DH121" s="817"/>
      <c r="DI121" s="817"/>
      <c r="DJ121" s="817"/>
      <c r="DK121" s="817"/>
      <c r="DL121" s="817">
        <v>376797</v>
      </c>
      <c r="DM121" s="817"/>
      <c r="DN121" s="817"/>
      <c r="DO121" s="817"/>
      <c r="DP121" s="817"/>
      <c r="DQ121" s="817">
        <v>303870</v>
      </c>
      <c r="DR121" s="817"/>
      <c r="DS121" s="817"/>
      <c r="DT121" s="817"/>
      <c r="DU121" s="817"/>
      <c r="DV121" s="794">
        <v>5.9</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12091217</v>
      </c>
      <c r="BR122" s="845"/>
      <c r="BS122" s="845"/>
      <c r="BT122" s="845"/>
      <c r="BU122" s="845"/>
      <c r="BV122" s="845">
        <v>11758816</v>
      </c>
      <c r="BW122" s="845"/>
      <c r="BX122" s="845"/>
      <c r="BY122" s="845"/>
      <c r="BZ122" s="845"/>
      <c r="CA122" s="845">
        <v>11583114</v>
      </c>
      <c r="CB122" s="845"/>
      <c r="CC122" s="845"/>
      <c r="CD122" s="845"/>
      <c r="CE122" s="845"/>
      <c r="CF122" s="846">
        <v>223</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33607</v>
      </c>
      <c r="DH122" s="817"/>
      <c r="DI122" s="817"/>
      <c r="DJ122" s="817"/>
      <c r="DK122" s="817"/>
      <c r="DL122" s="817">
        <v>34274</v>
      </c>
      <c r="DM122" s="817"/>
      <c r="DN122" s="817"/>
      <c r="DO122" s="817"/>
      <c r="DP122" s="817"/>
      <c r="DQ122" s="817">
        <v>40352</v>
      </c>
      <c r="DR122" s="817"/>
      <c r="DS122" s="817"/>
      <c r="DT122" s="817"/>
      <c r="DU122" s="817"/>
      <c r="DV122" s="794">
        <v>0.8</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14897561</v>
      </c>
      <c r="BR123" s="833"/>
      <c r="BS123" s="833"/>
      <c r="BT123" s="833"/>
      <c r="BU123" s="833"/>
      <c r="BV123" s="833">
        <v>14889730</v>
      </c>
      <c r="BW123" s="833"/>
      <c r="BX123" s="833"/>
      <c r="BY123" s="833"/>
      <c r="BZ123" s="833"/>
      <c r="CA123" s="833">
        <v>15613687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78.599999999999994</v>
      </c>
      <c r="BR124" s="831"/>
      <c r="BS124" s="831"/>
      <c r="BT124" s="831"/>
      <c r="BU124" s="831"/>
      <c r="BV124" s="831">
        <v>70.7</v>
      </c>
      <c r="BW124" s="831"/>
      <c r="BX124" s="831"/>
      <c r="BY124" s="831"/>
      <c r="BZ124" s="831"/>
      <c r="CA124" s="831">
        <v>46.2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12903</v>
      </c>
      <c r="DH124" s="764"/>
      <c r="DI124" s="764"/>
      <c r="DJ124" s="764"/>
      <c r="DK124" s="765"/>
      <c r="DL124" s="766">
        <v>4188</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14.32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6444250</v>
      </c>
      <c r="AB129" s="780"/>
      <c r="AC129" s="780"/>
      <c r="AD129" s="780"/>
      <c r="AE129" s="781"/>
      <c r="AF129" s="782">
        <v>6267135</v>
      </c>
      <c r="AG129" s="780"/>
      <c r="AH129" s="780"/>
      <c r="AI129" s="780"/>
      <c r="AJ129" s="781"/>
      <c r="AK129" s="782">
        <v>6283432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19.32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1094971</v>
      </c>
      <c r="AB130" s="780"/>
      <c r="AC130" s="780"/>
      <c r="AD130" s="780"/>
      <c r="AE130" s="781"/>
      <c r="AF130" s="782">
        <v>1102167</v>
      </c>
      <c r="AG130" s="780"/>
      <c r="AH130" s="780"/>
      <c r="AI130" s="780"/>
      <c r="AJ130" s="781"/>
      <c r="AK130" s="782">
        <v>1089950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5349279</v>
      </c>
      <c r="AB131" s="764"/>
      <c r="AC131" s="764"/>
      <c r="AD131" s="764"/>
      <c r="AE131" s="765"/>
      <c r="AF131" s="766">
        <v>5164968</v>
      </c>
      <c r="AG131" s="764"/>
      <c r="AH131" s="764"/>
      <c r="AI131" s="764"/>
      <c r="AJ131" s="765"/>
      <c r="AK131" s="766">
        <v>5193482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46.2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10.852995330000001</v>
      </c>
      <c r="AB132" s="745"/>
      <c r="AC132" s="745"/>
      <c r="AD132" s="745"/>
      <c r="AE132" s="746"/>
      <c r="AF132" s="747">
        <v>10.506125109999999</v>
      </c>
      <c r="AG132" s="745"/>
      <c r="AH132" s="745"/>
      <c r="AI132" s="745"/>
      <c r="AJ132" s="746"/>
      <c r="AK132" s="747">
        <v>8.8674804300000005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11.2</v>
      </c>
      <c r="AB133" s="724"/>
      <c r="AC133" s="724"/>
      <c r="AD133" s="724"/>
      <c r="AE133" s="725"/>
      <c r="AF133" s="723">
        <v>10.9</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AMpXxFVG0sD3xE5rl1xCflUR3U+Nq1keXtzTZx9r4PJQcRhmF6h7Gy8oMw26GAY6HzbHiqeVGJmhHrSoh+OzQ==" saltValue="0RQhnBRVsOdwBgEgS8eI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U48" sqref="AU4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K3P0y2T+wNV5BZODap+D6gzCdcK2RZI+a3kIa/4TS869oWXPr2DJ4HPdoVrr5Ca8nDyVsq9C5ToescgDuJ3mw==" saltValue="pu5bIU9Lbi8jkl41Z5ZM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U48" sqref="AU4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gsJtsskrR83MY0wx+2ioM1phKPtr8qccIoBs62XJ0HN7nOa7ypEx9N70FYxiqIRyy8ZV7icKGdbQ+7cYLcjgw==" saltValue="0R0l6Bxryhb3w+MVBkAY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U48" sqref="AU4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1966473</v>
      </c>
      <c r="AP9" s="281">
        <v>137544</v>
      </c>
      <c r="AQ9" s="282">
        <v>111034</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34771</v>
      </c>
      <c r="AP10" s="284">
        <v>2432</v>
      </c>
      <c r="AQ10" s="285">
        <v>15617</v>
      </c>
      <c r="AR10" s="286">
        <v>-84.4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75668</v>
      </c>
      <c r="AP11" s="284">
        <v>5293</v>
      </c>
      <c r="AQ11" s="285">
        <v>1538</v>
      </c>
      <c r="AR11" s="286">
        <v>244.1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49048</v>
      </c>
      <c r="AP13" s="284">
        <v>3431</v>
      </c>
      <c r="AQ13" s="285">
        <v>4378</v>
      </c>
      <c r="AR13" s="286">
        <v>-21.6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30052</v>
      </c>
      <c r="AP14" s="284">
        <v>2102</v>
      </c>
      <c r="AQ14" s="285">
        <v>2499</v>
      </c>
      <c r="AR14" s="286">
        <v>-15.9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-84904</v>
      </c>
      <c r="AP15" s="284">
        <v>-5939</v>
      </c>
      <c r="AQ15" s="285">
        <v>-6867</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2071108</v>
      </c>
      <c r="AP16" s="284">
        <v>144863</v>
      </c>
      <c r="AQ16" s="285">
        <v>128199</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15.46</v>
      </c>
      <c r="AP21" s="298">
        <v>10.85</v>
      </c>
      <c r="AQ21" s="299">
        <v>4.6100000000000003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94.1</v>
      </c>
      <c r="AP22" s="303">
        <v>96.2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1347924</v>
      </c>
      <c r="AP32" s="312">
        <v>94280</v>
      </c>
      <c r="AQ32" s="313">
        <v>62185</v>
      </c>
      <c r="AR32" s="314">
        <v>51.6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120222</v>
      </c>
      <c r="AP35" s="312">
        <v>8409</v>
      </c>
      <c r="AQ35" s="313">
        <v>15497</v>
      </c>
      <c r="AR35" s="314">
        <v>-45.7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82195</v>
      </c>
      <c r="AP36" s="312">
        <v>5749</v>
      </c>
      <c r="AQ36" s="313">
        <v>3842</v>
      </c>
      <c r="AR36" s="314">
        <v>49.6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306</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140</v>
      </c>
      <c r="AP38" s="315">
        <v>10</v>
      </c>
      <c r="AQ38" s="316">
        <v>4</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490</v>
      </c>
      <c r="AP39" s="312" t="s">
        <v>490</v>
      </c>
      <c r="AQ39" s="313">
        <v>-2250</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-1089950</v>
      </c>
      <c r="AP40" s="312">
        <v>-76236</v>
      </c>
      <c r="AQ40" s="313">
        <v>-52332</v>
      </c>
      <c r="AR40" s="314">
        <v>45.7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460531</v>
      </c>
      <c r="AP41" s="312">
        <v>32212</v>
      </c>
      <c r="AQ41" s="313">
        <v>27253</v>
      </c>
      <c r="AR41" s="314">
        <v>18.2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2206336</v>
      </c>
      <c r="AN51" s="334">
        <v>139430</v>
      </c>
      <c r="AO51" s="335">
        <v>107.9</v>
      </c>
      <c r="AP51" s="336">
        <v>87464</v>
      </c>
      <c r="AQ51" s="337">
        <v>19</v>
      </c>
      <c r="AR51" s="338">
        <v>88.9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1359145</v>
      </c>
      <c r="AN52" s="342">
        <v>85891</v>
      </c>
      <c r="AO52" s="343">
        <v>115.6</v>
      </c>
      <c r="AP52" s="344">
        <v>47479</v>
      </c>
      <c r="AQ52" s="345">
        <v>10.199999999999999</v>
      </c>
      <c r="AR52" s="346">
        <v>105.4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3115849</v>
      </c>
      <c r="AN53" s="334">
        <v>201438</v>
      </c>
      <c r="AO53" s="335">
        <v>44.5</v>
      </c>
      <c r="AP53" s="336">
        <v>117234</v>
      </c>
      <c r="AQ53" s="337">
        <v>34</v>
      </c>
      <c r="AR53" s="338">
        <v>10.5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2626635</v>
      </c>
      <c r="AN54" s="342">
        <v>169811</v>
      </c>
      <c r="AO54" s="343">
        <v>97.7</v>
      </c>
      <c r="AP54" s="344">
        <v>59796</v>
      </c>
      <c r="AQ54" s="345">
        <v>25.9</v>
      </c>
      <c r="AR54" s="346">
        <v>71.8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1920702</v>
      </c>
      <c r="AN55" s="334">
        <v>126695</v>
      </c>
      <c r="AO55" s="335">
        <v>-37.1</v>
      </c>
      <c r="AP55" s="336">
        <v>97758</v>
      </c>
      <c r="AQ55" s="337">
        <v>-16.600000000000001</v>
      </c>
      <c r="AR55" s="338">
        <v>-20.5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1531911</v>
      </c>
      <c r="AN56" s="342">
        <v>101050</v>
      </c>
      <c r="AO56" s="343">
        <v>-40.5</v>
      </c>
      <c r="AP56" s="344">
        <v>45946</v>
      </c>
      <c r="AQ56" s="345">
        <v>-23.2</v>
      </c>
      <c r="AR56" s="346">
        <v>-17.3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1379758</v>
      </c>
      <c r="AN57" s="334">
        <v>93765</v>
      </c>
      <c r="AO57" s="335">
        <v>-26</v>
      </c>
      <c r="AP57" s="336">
        <v>91338</v>
      </c>
      <c r="AQ57" s="337">
        <v>-6.6</v>
      </c>
      <c r="AR57" s="338">
        <v>-19.399999999999999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985905</v>
      </c>
      <c r="AN58" s="342">
        <v>67000</v>
      </c>
      <c r="AO58" s="343">
        <v>-33.700000000000003</v>
      </c>
      <c r="AP58" s="344">
        <v>43989</v>
      </c>
      <c r="AQ58" s="345">
        <v>-4.3</v>
      </c>
      <c r="AR58" s="346">
        <v>-29.4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1231389</v>
      </c>
      <c r="AN59" s="334">
        <v>86129</v>
      </c>
      <c r="AO59" s="335">
        <v>-8.1</v>
      </c>
      <c r="AP59" s="336">
        <v>103975</v>
      </c>
      <c r="AQ59" s="337">
        <v>13.8</v>
      </c>
      <c r="AR59" s="338">
        <v>-21.9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907693</v>
      </c>
      <c r="AN60" s="342">
        <v>63488</v>
      </c>
      <c r="AO60" s="343">
        <v>-5.2</v>
      </c>
      <c r="AP60" s="344">
        <v>52698</v>
      </c>
      <c r="AQ60" s="345">
        <v>19.8</v>
      </c>
      <c r="AR60" s="346">
        <v>-25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1970807</v>
      </c>
      <c r="AN61" s="349">
        <v>129491</v>
      </c>
      <c r="AO61" s="350">
        <v>16.2</v>
      </c>
      <c r="AP61" s="351">
        <v>99554</v>
      </c>
      <c r="AQ61" s="352">
        <v>8.6999999999999993</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1482258</v>
      </c>
      <c r="AN62" s="342">
        <v>97448</v>
      </c>
      <c r="AO62" s="343">
        <v>26.8</v>
      </c>
      <c r="AP62" s="344">
        <v>49982</v>
      </c>
      <c r="AQ62" s="345">
        <v>5.7</v>
      </c>
      <c r="AR62" s="346">
        <v>21.1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KkZJ70UwUFZooNThfToaSF0NjwUAZqWATh3K2+oSMJkZpQGvQ5UHFUlDe2ayOBZQWLIfVPn6wayxDY2/9Z21w==" saltValue="pNb3AvYiOBok4TrHA4ag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AU8" sqref="AU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zPyFPeZ4X/5T8RGMi7D0aUESKzRKSfcFuvFMU2Y1aCBE6X4pjd7q8giPhuNJx7AvP4C1EBQ2L1w1JCzhDnLugg==" saltValue="bCJCzDVIYq+Nd5JTGp5V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U39" sqref="AU3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1cYPUJ4NiZN/cxeyV7d569fxCIzn3d6TXC2MFGR4LgZjM0lTyWfpumcEMxPb8FqLr6eUT0ZNQBYptMWwkZ2f5Q==" saltValue="oxQQVSQT5Y7no4HQWd18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U48" sqref="AU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14.54</v>
      </c>
      <c r="G47" s="12">
        <v>12.61</v>
      </c>
      <c r="H47" s="12">
        <v>16.899999999999999</v>
      </c>
      <c r="I47" s="12">
        <v>18.93</v>
      </c>
      <c r="J47" s="13">
        <v>23.59</v>
      </c>
    </row>
    <row r="48" spans="2:10" ht="57.75" customHeight="1" x14ac:dyDescent="0.15">
      <c r="B48" s="14"/>
      <c r="C48" s="1141" t="s">
        <v>4</v>
      </c>
      <c r="D48" s="1141"/>
      <c r="E48" s="1142"/>
      <c r="F48" s="15">
        <v>3.17</v>
      </c>
      <c r="G48" s="16">
        <v>3.92</v>
      </c>
      <c r="H48" s="16">
        <v>6.51</v>
      </c>
      <c r="I48" s="16">
        <v>3.69</v>
      </c>
      <c r="J48" s="17">
        <v>5.19</v>
      </c>
    </row>
    <row r="49" spans="2:10" ht="57.75" customHeight="1" thickBot="1" x14ac:dyDescent="0.2">
      <c r="B49" s="18"/>
      <c r="C49" s="1143" t="s">
        <v>5</v>
      </c>
      <c r="D49" s="1143"/>
      <c r="E49" s="1144"/>
      <c r="F49" s="19" t="s">
        <v>533</v>
      </c>
      <c r="G49" s="20" t="s">
        <v>534</v>
      </c>
      <c r="H49" s="20">
        <v>7.89</v>
      </c>
      <c r="I49" s="20" t="s">
        <v>535</v>
      </c>
      <c r="J49" s="21">
        <v>6.22</v>
      </c>
    </row>
    <row r="50" spans="2:10" x14ac:dyDescent="0.15"/>
  </sheetData>
  <sheetProtection algorithmName="SHA-512" hashValue="zJDt90UhFBIaLcAUkLhLyx20JTKfu2qRNTx293QQxSal00lsvxcVOGkNWm7xBz1/NrMAVR2vyKZu3Rk3sINwcg==" saltValue="Ow/5NKdOM7WbJasX5kX9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U48" sqref="AU4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12.96</v>
      </c>
      <c r="G34" s="33">
        <v>11.71</v>
      </c>
      <c r="H34" s="33">
        <v>9.33</v>
      </c>
      <c r="I34" s="33">
        <v>9.07</v>
      </c>
      <c r="J34" s="34">
        <v>7.24</v>
      </c>
      <c r="K34" s="22"/>
      <c r="L34" s="22"/>
      <c r="M34" s="22"/>
      <c r="N34" s="22"/>
      <c r="O34" s="22"/>
      <c r="P34" s="22"/>
    </row>
    <row r="35" spans="1:16" ht="39" customHeight="1" x14ac:dyDescent="0.15">
      <c r="A35" s="22"/>
      <c r="B35" s="35"/>
      <c r="C35" s="1145" t="s">
        <v>537</v>
      </c>
      <c r="D35" s="1146"/>
      <c r="E35" s="1147"/>
      <c r="F35" s="36">
        <v>2.99</v>
      </c>
      <c r="G35" s="37">
        <v>3.53</v>
      </c>
      <c r="H35" s="37">
        <v>6.11</v>
      </c>
      <c r="I35" s="37">
        <v>3.69</v>
      </c>
      <c r="J35" s="38">
        <v>5.19</v>
      </c>
      <c r="K35" s="22"/>
      <c r="L35" s="22"/>
      <c r="M35" s="22"/>
      <c r="N35" s="22"/>
      <c r="O35" s="22"/>
      <c r="P35" s="22"/>
    </row>
    <row r="36" spans="1:16" ht="39" customHeight="1" x14ac:dyDescent="0.15">
      <c r="A36" s="22"/>
      <c r="B36" s="35"/>
      <c r="C36" s="1145" t="s">
        <v>538</v>
      </c>
      <c r="D36" s="1146"/>
      <c r="E36" s="1147"/>
      <c r="F36" s="36">
        <v>0.45</v>
      </c>
      <c r="G36" s="37">
        <v>0.02</v>
      </c>
      <c r="H36" s="37">
        <v>1.36</v>
      </c>
      <c r="I36" s="37">
        <v>1.76</v>
      </c>
      <c r="J36" s="38">
        <v>1.26</v>
      </c>
      <c r="K36" s="22"/>
      <c r="L36" s="22"/>
      <c r="M36" s="22"/>
      <c r="N36" s="22"/>
      <c r="O36" s="22"/>
      <c r="P36" s="22"/>
    </row>
    <row r="37" spans="1:16" ht="39" customHeight="1" x14ac:dyDescent="0.15">
      <c r="A37" s="22"/>
      <c r="B37" s="35"/>
      <c r="C37" s="1145" t="s">
        <v>539</v>
      </c>
      <c r="D37" s="1146"/>
      <c r="E37" s="1147"/>
      <c r="F37" s="36">
        <v>1.23</v>
      </c>
      <c r="G37" s="37">
        <v>1.27</v>
      </c>
      <c r="H37" s="37">
        <v>1.45</v>
      </c>
      <c r="I37" s="37">
        <v>0.99</v>
      </c>
      <c r="J37" s="38">
        <v>1</v>
      </c>
      <c r="K37" s="22"/>
      <c r="L37" s="22"/>
      <c r="M37" s="22"/>
      <c r="N37" s="22"/>
      <c r="O37" s="22"/>
      <c r="P37" s="22"/>
    </row>
    <row r="38" spans="1:16" ht="39" customHeight="1" x14ac:dyDescent="0.15">
      <c r="A38" s="22"/>
      <c r="B38" s="35"/>
      <c r="C38" s="1145" t="s">
        <v>540</v>
      </c>
      <c r="D38" s="1146"/>
      <c r="E38" s="1147"/>
      <c r="F38" s="36" t="s">
        <v>541</v>
      </c>
      <c r="G38" s="37" t="s">
        <v>542</v>
      </c>
      <c r="H38" s="37">
        <v>0.8</v>
      </c>
      <c r="I38" s="37">
        <v>2.48</v>
      </c>
      <c r="J38" s="38">
        <v>0.45</v>
      </c>
      <c r="K38" s="22"/>
      <c r="L38" s="22"/>
      <c r="M38" s="22"/>
      <c r="N38" s="22"/>
      <c r="O38" s="22"/>
      <c r="P38" s="22"/>
    </row>
    <row r="39" spans="1:16" ht="39" customHeight="1" x14ac:dyDescent="0.15">
      <c r="A39" s="22"/>
      <c r="B39" s="35"/>
      <c r="C39" s="1145" t="s">
        <v>543</v>
      </c>
      <c r="D39" s="1146"/>
      <c r="E39" s="1147"/>
      <c r="F39" s="36">
        <v>0.08</v>
      </c>
      <c r="G39" s="37">
        <v>0.09</v>
      </c>
      <c r="H39" s="37">
        <v>0.09</v>
      </c>
      <c r="I39" s="37">
        <v>0.09</v>
      </c>
      <c r="J39" s="38">
        <v>0.1</v>
      </c>
      <c r="K39" s="22"/>
      <c r="L39" s="22"/>
      <c r="M39" s="22"/>
      <c r="N39" s="22"/>
      <c r="O39" s="22"/>
      <c r="P39" s="22"/>
    </row>
    <row r="40" spans="1:16" ht="39" customHeight="1" x14ac:dyDescent="0.15">
      <c r="A40" s="22"/>
      <c r="B40" s="35"/>
      <c r="C40" s="1145" t="s">
        <v>544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545</v>
      </c>
      <c r="D41" s="1146"/>
      <c r="E41" s="1147"/>
      <c r="F41" s="36">
        <v>0.04</v>
      </c>
      <c r="G41" s="37">
        <v>0.12</v>
      </c>
      <c r="H41" s="37">
        <v>0.02</v>
      </c>
      <c r="I41" s="37">
        <v>0.05</v>
      </c>
      <c r="J41" s="38">
        <v>0</v>
      </c>
      <c r="K41" s="22"/>
      <c r="L41" s="22"/>
      <c r="M41" s="22"/>
      <c r="N41" s="22"/>
      <c r="O41" s="22"/>
      <c r="P41" s="22"/>
    </row>
    <row r="42" spans="1:16" ht="39" customHeight="1" x14ac:dyDescent="0.15">
      <c r="A42" s="22"/>
      <c r="B42" s="39"/>
      <c r="C42" s="1145" t="s">
        <v>546</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547</v>
      </c>
      <c r="D43" s="1149"/>
      <c r="E43" s="1150"/>
      <c r="F43" s="41">
        <v>0.17</v>
      </c>
      <c r="G43" s="42">
        <v>0.38</v>
      </c>
      <c r="H43" s="42">
        <v>0.38</v>
      </c>
      <c r="I43" s="42">
        <v>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nfUsjvGEEVP2iUx8siJixRIPoHqbKEj2nP0CU4uLU7CPX4b41t5VGi6f4B4fQaxV6+JSGiF/5Nrjj0utsqglQ==" saltValue="nyEOYjFeqJUSv6ZsnGM8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AU48" sqref="A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1352</v>
      </c>
      <c r="L45" s="60">
        <v>1323</v>
      </c>
      <c r="M45" s="60">
        <v>1357</v>
      </c>
      <c r="N45" s="60">
        <v>1376</v>
      </c>
      <c r="O45" s="61">
        <v>1348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177</v>
      </c>
      <c r="L48" s="64">
        <v>194</v>
      </c>
      <c r="M48" s="64">
        <v>236</v>
      </c>
      <c r="N48" s="64">
        <v>196</v>
      </c>
      <c r="O48" s="65">
        <v>120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155</v>
      </c>
      <c r="L49" s="64">
        <v>135</v>
      </c>
      <c r="M49" s="64">
        <v>83</v>
      </c>
      <c r="N49" s="64">
        <v>73</v>
      </c>
      <c r="O49" s="65">
        <v>82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490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1140</v>
      </c>
      <c r="L52" s="64">
        <v>1075</v>
      </c>
      <c r="M52" s="64">
        <v>1095</v>
      </c>
      <c r="N52" s="64">
        <v>1103</v>
      </c>
      <c r="O52" s="65">
        <v>1090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544</v>
      </c>
      <c r="L53" s="69">
        <v>577</v>
      </c>
      <c r="M53" s="69">
        <v>581</v>
      </c>
      <c r="N53" s="69">
        <v>542</v>
      </c>
      <c r="O53" s="70">
        <v>460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Mip4EWHpMNC1OqSMToVOnhcwKY/IyDAmmaTwo5TLwZYSeJfoIATQsVMHU0DFFqZHcFJdCP2Ww3vmiJBKOSlGg==" saltValue="c2FRJ3jWRY/FF28b13le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AU48" sqref="AU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13145</v>
      </c>
      <c r="J41" s="356">
        <v>14955</v>
      </c>
      <c r="K41" s="356">
        <v>15453</v>
      </c>
      <c r="L41" s="356">
        <v>15174</v>
      </c>
      <c r="M41" s="357">
        <v>14959</v>
      </c>
    </row>
    <row r="42" spans="2:13" ht="27.75" customHeight="1" x14ac:dyDescent="0.15">
      <c r="B42" s="1186"/>
      <c r="C42" s="1187"/>
      <c r="D42" s="106"/>
      <c r="E42" s="1190" t="s">
        <v>32</v>
      </c>
      <c r="F42" s="1190"/>
      <c r="G42" s="1190"/>
      <c r="H42" s="1191"/>
      <c r="I42" s="358">
        <v>121</v>
      </c>
      <c r="J42" s="359">
        <v>387</v>
      </c>
      <c r="K42" s="359">
        <v>387</v>
      </c>
      <c r="L42" s="359">
        <v>387</v>
      </c>
      <c r="M42" s="360" t="s">
        <v>490</v>
      </c>
    </row>
    <row r="43" spans="2:13" ht="27.75" customHeight="1" x14ac:dyDescent="0.15">
      <c r="B43" s="1186"/>
      <c r="C43" s="1187"/>
      <c r="D43" s="106"/>
      <c r="E43" s="1190" t="s">
        <v>33</v>
      </c>
      <c r="F43" s="1190"/>
      <c r="G43" s="1190"/>
      <c r="H43" s="1191"/>
      <c r="I43" s="358">
        <v>1514</v>
      </c>
      <c r="J43" s="359">
        <v>1487</v>
      </c>
      <c r="K43" s="359">
        <v>1573</v>
      </c>
      <c r="L43" s="359">
        <v>1426</v>
      </c>
      <c r="M43" s="360">
        <v>1434</v>
      </c>
    </row>
    <row r="44" spans="2:13" ht="27.75" customHeight="1" x14ac:dyDescent="0.15">
      <c r="B44" s="1186"/>
      <c r="C44" s="1187"/>
      <c r="D44" s="106"/>
      <c r="E44" s="1190" t="s">
        <v>34</v>
      </c>
      <c r="F44" s="1190"/>
      <c r="G44" s="1190"/>
      <c r="H44" s="1191"/>
      <c r="I44" s="358">
        <v>809</v>
      </c>
      <c r="J44" s="359">
        <v>664</v>
      </c>
      <c r="K44" s="359">
        <v>582</v>
      </c>
      <c r="L44" s="359">
        <v>499</v>
      </c>
      <c r="M44" s="360">
        <v>418</v>
      </c>
    </row>
    <row r="45" spans="2:13" ht="27.75" customHeight="1" x14ac:dyDescent="0.15">
      <c r="B45" s="1186"/>
      <c r="C45" s="1187"/>
      <c r="D45" s="106"/>
      <c r="E45" s="1190" t="s">
        <v>35</v>
      </c>
      <c r="F45" s="1190"/>
      <c r="G45" s="1190"/>
      <c r="H45" s="1191"/>
      <c r="I45" s="358">
        <v>1262</v>
      </c>
      <c r="J45" s="359">
        <v>1088</v>
      </c>
      <c r="K45" s="359">
        <v>1108</v>
      </c>
      <c r="L45" s="359">
        <v>1060</v>
      </c>
      <c r="M45" s="360">
        <v>1203</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2892</v>
      </c>
      <c r="J50" s="359">
        <v>2591</v>
      </c>
      <c r="K50" s="359">
        <v>2806</v>
      </c>
      <c r="L50" s="359">
        <v>3131</v>
      </c>
      <c r="M50" s="360">
        <v>4031</v>
      </c>
    </row>
    <row r="51" spans="2:13" ht="27.75" customHeight="1" x14ac:dyDescent="0.15">
      <c r="B51" s="1186"/>
      <c r="C51" s="1187"/>
      <c r="D51" s="106"/>
      <c r="E51" s="1190" t="s">
        <v>42</v>
      </c>
      <c r="F51" s="1190"/>
      <c r="G51" s="1190"/>
      <c r="H51" s="1191"/>
      <c r="I51" s="358">
        <v>0</v>
      </c>
      <c r="J51" s="359" t="s">
        <v>490</v>
      </c>
      <c r="K51" s="359" t="s">
        <v>490</v>
      </c>
      <c r="L51" s="359" t="s">
        <v>490</v>
      </c>
      <c r="M51" s="360" t="s">
        <v>490</v>
      </c>
    </row>
    <row r="52" spans="2:13" ht="27.75" customHeight="1" x14ac:dyDescent="0.15">
      <c r="B52" s="1188"/>
      <c r="C52" s="1189"/>
      <c r="D52" s="106"/>
      <c r="E52" s="1190" t="s">
        <v>43</v>
      </c>
      <c r="F52" s="1190"/>
      <c r="G52" s="1190"/>
      <c r="H52" s="1191"/>
      <c r="I52" s="358">
        <v>10636</v>
      </c>
      <c r="J52" s="359">
        <v>11766</v>
      </c>
      <c r="K52" s="359">
        <v>12091</v>
      </c>
      <c r="L52" s="359">
        <v>11759</v>
      </c>
      <c r="M52" s="360">
        <v>11583</v>
      </c>
    </row>
    <row r="53" spans="2:13" ht="27.75" customHeight="1" thickBot="1" x14ac:dyDescent="0.2">
      <c r="B53" s="1192" t="s">
        <v>19</v>
      </c>
      <c r="C53" s="1193"/>
      <c r="D53" s="110"/>
      <c r="E53" s="1194" t="s">
        <v>44</v>
      </c>
      <c r="F53" s="1194"/>
      <c r="G53" s="1194"/>
      <c r="H53" s="1195"/>
      <c r="I53" s="361">
        <v>3323</v>
      </c>
      <c r="J53" s="362">
        <v>4224</v>
      </c>
      <c r="K53" s="362">
        <v>4206</v>
      </c>
      <c r="L53" s="362">
        <v>3657</v>
      </c>
      <c r="M53" s="363">
        <v>2400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C42FkLQ7ZStt1iOoOq8JMX8OSyDZqwSPB6GvFhNnJ4kZn5+Gvkoj5AfRyY5UduU+fHaTDwkTRFjRb3pj806Yg==" saltValue="Qs56wAg9lV8CfAb6lkDx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1089</v>
      </c>
      <c r="G55" s="122">
        <v>1186</v>
      </c>
      <c r="H55" s="123">
        <v>1482</v>
      </c>
    </row>
    <row r="56" spans="2:8" ht="52.5" customHeight="1" x14ac:dyDescent="0.15">
      <c r="B56" s="124"/>
      <c r="C56" s="1213" t="s">
        <v>47</v>
      </c>
      <c r="D56" s="1213"/>
      <c r="E56" s="1214"/>
      <c r="F56" s="125">
        <v>721</v>
      </c>
      <c r="G56" s="125">
        <v>711</v>
      </c>
      <c r="H56" s="126">
        <v>779</v>
      </c>
    </row>
    <row r="57" spans="2:8" ht="53.25" customHeight="1" x14ac:dyDescent="0.15">
      <c r="B57" s="124"/>
      <c r="C57" s="1215" t="s">
        <v>48</v>
      </c>
      <c r="D57" s="1215"/>
      <c r="E57" s="1216"/>
      <c r="F57" s="127">
        <v>1177</v>
      </c>
      <c r="G57" s="127">
        <v>1358</v>
      </c>
      <c r="H57" s="128">
        <v>1767</v>
      </c>
    </row>
    <row r="58" spans="2:8" ht="45.75" customHeight="1" x14ac:dyDescent="0.15">
      <c r="B58" s="129"/>
      <c r="C58" s="1203" t="s">
        <v>555</v>
      </c>
      <c r="D58" s="1204"/>
      <c r="E58" s="1205"/>
      <c r="F58" s="130">
        <v>31</v>
      </c>
      <c r="G58" s="130">
        <v>209</v>
      </c>
      <c r="H58" s="131">
        <v>493</v>
      </c>
    </row>
    <row r="59" spans="2:8" ht="45.75" customHeight="1" x14ac:dyDescent="0.15">
      <c r="B59" s="129"/>
      <c r="C59" s="1203" t="s">
        <v>556</v>
      </c>
      <c r="D59" s="1204"/>
      <c r="E59" s="1205"/>
      <c r="F59" s="130">
        <v>122</v>
      </c>
      <c r="G59" s="130">
        <v>242</v>
      </c>
      <c r="H59" s="131">
        <v>426</v>
      </c>
    </row>
    <row r="60" spans="2:8" ht="45.75" customHeight="1" x14ac:dyDescent="0.15">
      <c r="B60" s="129"/>
      <c r="C60" s="1203" t="s">
        <v>557</v>
      </c>
      <c r="D60" s="1204"/>
      <c r="E60" s="1205"/>
      <c r="F60" s="130">
        <v>471</v>
      </c>
      <c r="G60" s="130">
        <v>471</v>
      </c>
      <c r="H60" s="131">
        <v>371</v>
      </c>
    </row>
    <row r="61" spans="2:8" ht="45.75" customHeight="1" x14ac:dyDescent="0.15">
      <c r="B61" s="129"/>
      <c r="C61" s="1203" t="s">
        <v>558</v>
      </c>
      <c r="D61" s="1204"/>
      <c r="E61" s="1205"/>
      <c r="F61" s="130">
        <v>233</v>
      </c>
      <c r="G61" s="130">
        <v>233</v>
      </c>
      <c r="H61" s="131">
        <v>233</v>
      </c>
    </row>
    <row r="62" spans="2:8" ht="45.75" customHeight="1" thickBot="1" x14ac:dyDescent="0.2">
      <c r="B62" s="132"/>
      <c r="C62" s="1206" t="s">
        <v>559</v>
      </c>
      <c r="D62" s="1207"/>
      <c r="E62" s="1208"/>
      <c r="F62" s="133">
        <v>35</v>
      </c>
      <c r="G62" s="133">
        <v>39</v>
      </c>
      <c r="H62" s="134">
        <v>43</v>
      </c>
    </row>
    <row r="63" spans="2:8" ht="52.5" customHeight="1" thickBot="1" x14ac:dyDescent="0.2">
      <c r="B63" s="135"/>
      <c r="C63" s="1209" t="s">
        <v>49</v>
      </c>
      <c r="D63" s="1209"/>
      <c r="E63" s="1210"/>
      <c r="F63" s="136">
        <v>2987</v>
      </c>
      <c r="G63" s="136">
        <v>3255</v>
      </c>
      <c r="H63" s="137">
        <v>4028</v>
      </c>
    </row>
    <row r="64" spans="2:8" x14ac:dyDescent="0.15"/>
  </sheetData>
  <sheetProtection algorithmName="SHA-512" hashValue="FF//IyLDvWb/U7IoHuYv9ao2httoXwfgQxJbSs2wkAWWifEIot5SekIUTE7YNbb3eFQSL3RFhh/Ga2/Rcn/DNQ==" saltValue="0EU6lD7rzsJNzsFug0bz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139430</v>
      </c>
      <c r="E3" s="156"/>
      <c r="F3" s="157">
        <v>87464</v>
      </c>
      <c r="G3" s="158"/>
      <c r="H3" s="159"/>
    </row>
    <row r="4" spans="1:8" x14ac:dyDescent="0.15">
      <c r="A4" s="160"/>
      <c r="B4" s="161"/>
      <c r="C4" s="162"/>
      <c r="D4" s="163">
        <v>85891</v>
      </c>
      <c r="E4" s="164"/>
      <c r="F4" s="165">
        <v>47479</v>
      </c>
      <c r="G4" s="166"/>
      <c r="H4" s="167"/>
    </row>
    <row r="5" spans="1:8" x14ac:dyDescent="0.15">
      <c r="A5" s="148" t="s">
        <v>522</v>
      </c>
      <c r="B5" s="153"/>
      <c r="C5" s="154"/>
      <c r="D5" s="155">
        <v>201438</v>
      </c>
      <c r="E5" s="156"/>
      <c r="F5" s="157">
        <v>117234</v>
      </c>
      <c r="G5" s="158"/>
      <c r="H5" s="159"/>
    </row>
    <row r="6" spans="1:8" x14ac:dyDescent="0.15">
      <c r="A6" s="160"/>
      <c r="B6" s="161"/>
      <c r="C6" s="162"/>
      <c r="D6" s="163">
        <v>169811</v>
      </c>
      <c r="E6" s="164"/>
      <c r="F6" s="165">
        <v>59796</v>
      </c>
      <c r="G6" s="166"/>
      <c r="H6" s="167"/>
    </row>
    <row r="7" spans="1:8" x14ac:dyDescent="0.15">
      <c r="A7" s="148" t="s">
        <v>523</v>
      </c>
      <c r="B7" s="153"/>
      <c r="C7" s="154"/>
      <c r="D7" s="155">
        <v>126695</v>
      </c>
      <c r="E7" s="156"/>
      <c r="F7" s="157">
        <v>97758</v>
      </c>
      <c r="G7" s="158"/>
      <c r="H7" s="159"/>
    </row>
    <row r="8" spans="1:8" x14ac:dyDescent="0.15">
      <c r="A8" s="160"/>
      <c r="B8" s="161"/>
      <c r="C8" s="162"/>
      <c r="D8" s="163">
        <v>101050</v>
      </c>
      <c r="E8" s="164"/>
      <c r="F8" s="165">
        <v>45946</v>
      </c>
      <c r="G8" s="166"/>
      <c r="H8" s="167"/>
    </row>
    <row r="9" spans="1:8" x14ac:dyDescent="0.15">
      <c r="A9" s="148" t="s">
        <v>524</v>
      </c>
      <c r="B9" s="153"/>
      <c r="C9" s="154"/>
      <c r="D9" s="155">
        <v>93765</v>
      </c>
      <c r="E9" s="156"/>
      <c r="F9" s="157">
        <v>91338</v>
      </c>
      <c r="G9" s="158"/>
      <c r="H9" s="159"/>
    </row>
    <row r="10" spans="1:8" x14ac:dyDescent="0.15">
      <c r="A10" s="160"/>
      <c r="B10" s="161"/>
      <c r="C10" s="162"/>
      <c r="D10" s="163">
        <v>67000</v>
      </c>
      <c r="E10" s="164"/>
      <c r="F10" s="165">
        <v>43989</v>
      </c>
      <c r="G10" s="166"/>
      <c r="H10" s="167"/>
    </row>
    <row r="11" spans="1:8" x14ac:dyDescent="0.15">
      <c r="A11" s="148" t="s">
        <v>525</v>
      </c>
      <c r="B11" s="153"/>
      <c r="C11" s="154"/>
      <c r="D11" s="155">
        <v>86129</v>
      </c>
      <c r="E11" s="156"/>
      <c r="F11" s="157">
        <v>103975</v>
      </c>
      <c r="G11" s="158"/>
      <c r="H11" s="159"/>
    </row>
    <row r="12" spans="1:8" x14ac:dyDescent="0.15">
      <c r="A12" s="160"/>
      <c r="B12" s="161"/>
      <c r="C12" s="168"/>
      <c r="D12" s="163">
        <v>63488</v>
      </c>
      <c r="E12" s="164"/>
      <c r="F12" s="165">
        <v>52698</v>
      </c>
      <c r="G12" s="166"/>
      <c r="H12" s="167"/>
    </row>
    <row r="13" spans="1:8" x14ac:dyDescent="0.15">
      <c r="A13" s="148"/>
      <c r="B13" s="153"/>
      <c r="C13" s="169"/>
      <c r="D13" s="170">
        <v>129491</v>
      </c>
      <c r="E13" s="171"/>
      <c r="F13" s="172">
        <v>99554</v>
      </c>
      <c r="G13" s="173"/>
      <c r="H13" s="159"/>
    </row>
    <row r="14" spans="1:8" x14ac:dyDescent="0.15">
      <c r="A14" s="160"/>
      <c r="B14" s="161"/>
      <c r="C14" s="162"/>
      <c r="D14" s="163">
        <v>97448</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3.17</v>
      </c>
      <c r="C19" s="174">
        <f>ROUND(VALUE(SUBSTITUTE(実質収支比率等に係る経年分析!G$48,"▲","-")),2)</f>
        <v>3.92</v>
      </c>
      <c r="D19" s="174">
        <f>ROUND(VALUE(SUBSTITUTE(実質収支比率等に係る経年分析!H$48,"▲","-")),2)</f>
        <v>6.51</v>
      </c>
      <c r="E19" s="174">
        <f>ROUND(VALUE(SUBSTITUTE(実質収支比率等に係る経年分析!I$48,"▲","-")),2)</f>
        <v>3.69</v>
      </c>
      <c r="F19" s="174">
        <f>ROUND(VALUE(SUBSTITUTE(実質収支比率等に係る経年分析!J$48,"▲","-")),2)</f>
        <v>5.19</v>
      </c>
    </row>
    <row r="20" spans="1:11" x14ac:dyDescent="0.15">
      <c r="A20" s="174" t="s">
        <v>53</v>
      </c>
      <c r="B20" s="174">
        <f>ROUND(VALUE(SUBSTITUTE(実質収支比率等に係る経年分析!F$47,"▲","-")),2)</f>
        <v>14.54</v>
      </c>
      <c r="C20" s="174">
        <f>ROUND(VALUE(SUBSTITUTE(実質収支比率等に係る経年分析!G$47,"▲","-")),2)</f>
        <v>12.61</v>
      </c>
      <c r="D20" s="174">
        <f>ROUND(VALUE(SUBSTITUTE(実質収支比率等に係る経年分析!H$47,"▲","-")),2)</f>
        <v>16.899999999999999</v>
      </c>
      <c r="E20" s="174">
        <f>ROUND(VALUE(SUBSTITUTE(実質収支比率等に係る経年分析!I$47,"▲","-")),2)</f>
        <v>18.93</v>
      </c>
      <c r="F20" s="174">
        <f>ROUND(VALUE(SUBSTITUTE(実質収支比率等に係る経年分析!J$47,"▲","-")),2)</f>
        <v>23.59</v>
      </c>
    </row>
    <row r="21" spans="1:11" x14ac:dyDescent="0.15">
      <c r="A21" s="174" t="s">
        <v>54</v>
      </c>
      <c r="B21" s="174">
        <f>IF(ISNUMBER(VALUE(SUBSTITUTE(実質収支比率等に係る経年分析!F$49,"▲","-"))),ROUND(VALUE(SUBSTITUTE(実質収支比率等に係る経年分析!F$49,"▲","-")),2),NA())</f>
        <v>-3.14</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7.89</v>
      </c>
      <c r="E21" s="174">
        <f>IF(ISNUMBER(VALUE(SUBSTITUTE(実質収支比率等に係る経年分析!I$49,"▲","-"))),ROUND(VALUE(SUBSTITUTE(実質収支比率等に係る経年分析!I$49,"▲","-")),2),NA())</f>
        <v>-1.45</v>
      </c>
      <c r="F21" s="174">
        <f>IF(ISNUMBER(VALUE(SUBSTITUTE(実質収支比率等に係る経年分析!J$49,"▲","-"))),ROUND(VALUE(SUBSTITUTE(実質収支比率等に係る経年分析!J$49,"▲","-")),2),NA())</f>
        <v>6.22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通所介護事業特別会計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病院事業会計</v>
      </c>
      <c r="B32" s="175">
        <f>IF(ROUND(VALUE(SUBSTITUTE(連結実質赤字比率に係る赤字・黒字の構成分析!F$38,"▲", "-")), 2) &lt; 0, ABS(ROUND(VALUE(SUBSTITUTE(連結実質赤字比率に係る赤字・黒字の構成分析!F$38,"▲", "-")), 2)), NA())</f>
        <v>3.9</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1.55</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5.19</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1140</v>
      </c>
      <c r="E42" s="176"/>
      <c r="F42" s="176"/>
      <c r="G42" s="176">
        <f>'実質公債費比率（分子）の構造'!L$52</f>
        <v>1075</v>
      </c>
      <c r="H42" s="176"/>
      <c r="I42" s="176"/>
      <c r="J42" s="176">
        <f>'実質公債費比率（分子）の構造'!M$52</f>
        <v>1095</v>
      </c>
      <c r="K42" s="176"/>
      <c r="L42" s="176"/>
      <c r="M42" s="176">
        <f>'実質公債費比率（分子）の構造'!N$52</f>
        <v>1103</v>
      </c>
      <c r="N42" s="176"/>
      <c r="O42" s="176"/>
      <c r="P42" s="176">
        <f>'実質公債費比率（分子）の構造'!O$52</f>
        <v>1090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155</v>
      </c>
      <c r="C45" s="176"/>
      <c r="D45" s="176"/>
      <c r="E45" s="176">
        <f>'実質公債費比率（分子）の構造'!L$49</f>
        <v>135</v>
      </c>
      <c r="F45" s="176"/>
      <c r="G45" s="176"/>
      <c r="H45" s="176">
        <f>'実質公債費比率（分子）の構造'!M$49</f>
        <v>83</v>
      </c>
      <c r="I45" s="176"/>
      <c r="J45" s="176"/>
      <c r="K45" s="176">
        <f>'実質公債費比率（分子）の構造'!N$49</f>
        <v>73</v>
      </c>
      <c r="L45" s="176"/>
      <c r="M45" s="176"/>
      <c r="N45" s="176">
        <f>'実質公債費比率（分子）の構造'!O$49</f>
        <v>82</v>
      </c>
      <c r="O45" s="176"/>
      <c r="P45" s="176"/>
    </row>
    <row r="46" spans="1:16" x14ac:dyDescent="0.15">
      <c r="A46" s="176" t="s">
        <v>64</v>
      </c>
      <c r="B46" s="176">
        <f>'実質公債費比率（分子）の構造'!K$48</f>
        <v>177</v>
      </c>
      <c r="C46" s="176"/>
      <c r="D46" s="176"/>
      <c r="E46" s="176">
        <f>'実質公債費比率（分子）の構造'!L$48</f>
        <v>194</v>
      </c>
      <c r="F46" s="176"/>
      <c r="G46" s="176"/>
      <c r="H46" s="176">
        <f>'実質公債費比率（分子）の構造'!M$48</f>
        <v>236</v>
      </c>
      <c r="I46" s="176"/>
      <c r="J46" s="176"/>
      <c r="K46" s="176">
        <f>'実質公債費比率（分子）の構造'!N$48</f>
        <v>196</v>
      </c>
      <c r="L46" s="176"/>
      <c r="M46" s="176"/>
      <c r="N46" s="176">
        <f>'実質公債費比率（分子）の構造'!O$48</f>
        <v>120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1352</v>
      </c>
      <c r="C49" s="176"/>
      <c r="D49" s="176"/>
      <c r="E49" s="176">
        <f>'実質公債費比率（分子）の構造'!L$45</f>
        <v>1323</v>
      </c>
      <c r="F49" s="176"/>
      <c r="G49" s="176"/>
      <c r="H49" s="176">
        <f>'実質公債費比率（分子）の構造'!M$45</f>
        <v>1357</v>
      </c>
      <c r="I49" s="176"/>
      <c r="J49" s="176"/>
      <c r="K49" s="176">
        <f>'実質公債費比率（分子）の構造'!N$45</f>
        <v>1376</v>
      </c>
      <c r="L49" s="176"/>
      <c r="M49" s="176"/>
      <c r="N49" s="176">
        <f>'実質公債費比率（分子）の構造'!O$45</f>
        <v>1348</v>
      </c>
      <c r="O49" s="176"/>
      <c r="P49" s="176"/>
    </row>
    <row r="50" spans="1:16" x14ac:dyDescent="0.15">
      <c r="A50" s="176" t="s">
        <v>67</v>
      </c>
      <c r="B50" s="176" t="e">
        <f>NA()</f>
        <v>#N/A</v>
      </c>
      <c r="C50" s="176">
        <f>IF(ISNUMBER('実質公債費比率（分子）の構造'!K$53),'実質公債費比率（分子）の構造'!K$53,NA())</f>
        <v>544</v>
      </c>
      <c r="D50" s="176" t="e">
        <f>NA()</f>
        <v>#N/A</v>
      </c>
      <c r="E50" s="176" t="e">
        <f>NA()</f>
        <v>#N/A</v>
      </c>
      <c r="F50" s="176">
        <f>IF(ISNUMBER('実質公債費比率（分子）の構造'!L$53),'実質公債費比率（分子）の構造'!L$53,NA())</f>
        <v>577</v>
      </c>
      <c r="G50" s="176" t="e">
        <f>NA()</f>
        <v>#N/A</v>
      </c>
      <c r="H50" s="176" t="e">
        <f>NA()</f>
        <v>#N/A</v>
      </c>
      <c r="I50" s="176">
        <f>IF(ISNUMBER('実質公債費比率（分子）の構造'!M$53),'実質公債費比率（分子）の構造'!M$53,NA())</f>
        <v>581</v>
      </c>
      <c r="J50" s="176" t="e">
        <f>NA()</f>
        <v>#N/A</v>
      </c>
      <c r="K50" s="176" t="e">
        <f>NA()</f>
        <v>#N/A</v>
      </c>
      <c r="L50" s="176">
        <f>IF(ISNUMBER('実質公債費比率（分子）の構造'!N$53),'実質公債費比率（分子）の構造'!N$53,NA())</f>
        <v>542</v>
      </c>
      <c r="M50" s="176" t="e">
        <f>NA()</f>
        <v>#N/A</v>
      </c>
      <c r="N50" s="176" t="e">
        <f>NA()</f>
        <v>#N/A</v>
      </c>
      <c r="O50" s="176">
        <f>IF(ISNUMBER('実質公債費比率（分子）の構造'!O$53),'実質公債費比率（分子）の構造'!O$53,NA())</f>
        <v>460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10636</v>
      </c>
      <c r="E56" s="175"/>
      <c r="F56" s="175"/>
      <c r="G56" s="175">
        <f>'将来負担比率（分子）の構造'!J$52</f>
        <v>11766</v>
      </c>
      <c r="H56" s="175"/>
      <c r="I56" s="175"/>
      <c r="J56" s="175">
        <f>'将来負担比率（分子）の構造'!K$52</f>
        <v>12091</v>
      </c>
      <c r="K56" s="175"/>
      <c r="L56" s="175"/>
      <c r="M56" s="175">
        <f>'将来負担比率（分子）の構造'!L$52</f>
        <v>11759</v>
      </c>
      <c r="N56" s="175"/>
      <c r="O56" s="175"/>
      <c r="P56" s="175">
        <f>'将来負担比率（分子）の構造'!M$52</f>
        <v>11583</v>
      </c>
    </row>
    <row r="57" spans="1:16" x14ac:dyDescent="0.15">
      <c r="A57" s="175" t="s">
        <v>42</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2892</v>
      </c>
      <c r="E58" s="175"/>
      <c r="F58" s="175"/>
      <c r="G58" s="175">
        <f>'将来負担比率（分子）の構造'!J$50</f>
        <v>2591</v>
      </c>
      <c r="H58" s="175"/>
      <c r="I58" s="175"/>
      <c r="J58" s="175">
        <f>'将来負担比率（分子）の構造'!K$50</f>
        <v>2806</v>
      </c>
      <c r="K58" s="175"/>
      <c r="L58" s="175"/>
      <c r="M58" s="175">
        <f>'将来負担比率（分子）の構造'!L$50</f>
        <v>3131</v>
      </c>
      <c r="N58" s="175"/>
      <c r="O58" s="175"/>
      <c r="P58" s="175">
        <f>'将来負担比率（分子）の構造'!M$50</f>
        <v>4031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1262</v>
      </c>
      <c r="C62" s="175"/>
      <c r="D62" s="175"/>
      <c r="E62" s="175">
        <f>'将来負担比率（分子）の構造'!J$45</f>
        <v>1088</v>
      </c>
      <c r="F62" s="175"/>
      <c r="G62" s="175"/>
      <c r="H62" s="175">
        <f>'将来負担比率（分子）の構造'!K$45</f>
        <v>1108</v>
      </c>
      <c r="I62" s="175"/>
      <c r="J62" s="175"/>
      <c r="K62" s="175">
        <f>'将来負担比率（分子）の構造'!L$45</f>
        <v>1060</v>
      </c>
      <c r="L62" s="175"/>
      <c r="M62" s="175"/>
      <c r="N62" s="175">
        <f>'将来負担比率（分子）の構造'!M$45</f>
        <v>1203</v>
      </c>
      <c r="O62" s="175"/>
      <c r="P62" s="175"/>
    </row>
    <row r="63" spans="1:16" x14ac:dyDescent="0.15">
      <c r="A63" s="175" t="s">
        <v>34</v>
      </c>
      <c r="B63" s="175">
        <f>'将来負担比率（分子）の構造'!I$44</f>
        <v>809</v>
      </c>
      <c r="C63" s="175"/>
      <c r="D63" s="175"/>
      <c r="E63" s="175">
        <f>'将来負担比率（分子）の構造'!J$44</f>
        <v>664</v>
      </c>
      <c r="F63" s="175"/>
      <c r="G63" s="175"/>
      <c r="H63" s="175">
        <f>'将来負担比率（分子）の構造'!K$44</f>
        <v>582</v>
      </c>
      <c r="I63" s="175"/>
      <c r="J63" s="175"/>
      <c r="K63" s="175">
        <f>'将来負担比率（分子）の構造'!L$44</f>
        <v>499</v>
      </c>
      <c r="L63" s="175"/>
      <c r="M63" s="175"/>
      <c r="N63" s="175">
        <f>'将来負担比率（分子）の構造'!M$44</f>
        <v>418</v>
      </c>
      <c r="O63" s="175"/>
      <c r="P63" s="175"/>
    </row>
    <row r="64" spans="1:16" x14ac:dyDescent="0.15">
      <c r="A64" s="175" t="s">
        <v>33</v>
      </c>
      <c r="B64" s="175">
        <f>'将来負担比率（分子）の構造'!I$43</f>
        <v>1514</v>
      </c>
      <c r="C64" s="175"/>
      <c r="D64" s="175"/>
      <c r="E64" s="175">
        <f>'将来負担比率（分子）の構造'!J$43</f>
        <v>1487</v>
      </c>
      <c r="F64" s="175"/>
      <c r="G64" s="175"/>
      <c r="H64" s="175">
        <f>'将来負担比率（分子）の構造'!K$43</f>
        <v>1573</v>
      </c>
      <c r="I64" s="175"/>
      <c r="J64" s="175"/>
      <c r="K64" s="175">
        <f>'将来負担比率（分子）の構造'!L$43</f>
        <v>1426</v>
      </c>
      <c r="L64" s="175"/>
      <c r="M64" s="175"/>
      <c r="N64" s="175">
        <f>'将来負担比率（分子）の構造'!M$43</f>
        <v>1434</v>
      </c>
      <c r="O64" s="175"/>
      <c r="P64" s="175"/>
    </row>
    <row r="65" spans="1:16" x14ac:dyDescent="0.15">
      <c r="A65" s="175" t="s">
        <v>32</v>
      </c>
      <c r="B65" s="175">
        <f>'将来負担比率（分子）の構造'!I$42</f>
        <v>121</v>
      </c>
      <c r="C65" s="175"/>
      <c r="D65" s="175"/>
      <c r="E65" s="175">
        <f>'将来負担比率（分子）の構造'!J$42</f>
        <v>387</v>
      </c>
      <c r="F65" s="175"/>
      <c r="G65" s="175"/>
      <c r="H65" s="175">
        <f>'将来負担比率（分子）の構造'!K$42</f>
        <v>387</v>
      </c>
      <c r="I65" s="175"/>
      <c r="J65" s="175"/>
      <c r="K65" s="175">
        <f>'将来負担比率（分子）の構造'!L$42</f>
        <v>387</v>
      </c>
      <c r="L65" s="175"/>
      <c r="M65" s="175"/>
      <c r="N65" s="175" t="str">
        <f>'将来負担比率（分子）の構造'!M$42</f>
        <v>-</v>
      </c>
      <c r="O65" s="175"/>
      <c r="P65" s="175"/>
    </row>
    <row r="66" spans="1:16" x14ac:dyDescent="0.15">
      <c r="A66" s="175" t="s">
        <v>31</v>
      </c>
      <c r="B66" s="175">
        <f>'将来負担比率（分子）の構造'!I$41</f>
        <v>13145</v>
      </c>
      <c r="C66" s="175"/>
      <c r="D66" s="175"/>
      <c r="E66" s="175">
        <f>'将来負担比率（分子）の構造'!J$41</f>
        <v>14955</v>
      </c>
      <c r="F66" s="175"/>
      <c r="G66" s="175"/>
      <c r="H66" s="175">
        <f>'将来負担比率（分子）の構造'!K$41</f>
        <v>15453</v>
      </c>
      <c r="I66" s="175"/>
      <c r="J66" s="175"/>
      <c r="K66" s="175">
        <f>'将来負担比率（分子）の構造'!L$41</f>
        <v>15174</v>
      </c>
      <c r="L66" s="175"/>
      <c r="M66" s="175"/>
      <c r="N66" s="175">
        <f>'将来負担比率（分子）の構造'!M$41</f>
        <v>14959</v>
      </c>
      <c r="O66" s="175"/>
      <c r="P66" s="175"/>
    </row>
    <row r="67" spans="1:16" x14ac:dyDescent="0.15">
      <c r="A67" s="175" t="s">
        <v>71</v>
      </c>
      <c r="B67" s="175" t="e">
        <f>NA()</f>
        <v>#N/A</v>
      </c>
      <c r="C67" s="175">
        <f>IF(ISNUMBER('将来負担比率（分子）の構造'!I$53), IF('将来負担比率（分子）の構造'!I$53 &lt; 0, 0, '将来負担比率（分子）の構造'!I$53), NA())</f>
        <v>3323</v>
      </c>
      <c r="D67" s="175" t="e">
        <f>NA()</f>
        <v>#N/A</v>
      </c>
      <c r="E67" s="175" t="e">
        <f>NA()</f>
        <v>#N/A</v>
      </c>
      <c r="F67" s="175">
        <f>IF(ISNUMBER('将来負担比率（分子）の構造'!J$53), IF('将来負担比率（分子）の構造'!J$53 &lt; 0, 0, '将来負担比率（分子）の構造'!J$53), NA())</f>
        <v>4224</v>
      </c>
      <c r="G67" s="175" t="e">
        <f>NA()</f>
        <v>#N/A</v>
      </c>
      <c r="H67" s="175" t="e">
        <f>NA()</f>
        <v>#N/A</v>
      </c>
      <c r="I67" s="175">
        <f>IF(ISNUMBER('将来負担比率（分子）の構造'!K$53), IF('将来負担比率（分子）の構造'!K$53 &lt; 0, 0, '将来負担比率（分子）の構造'!K$53), NA())</f>
        <v>4206</v>
      </c>
      <c r="J67" s="175" t="e">
        <f>NA()</f>
        <v>#N/A</v>
      </c>
      <c r="K67" s="175" t="e">
        <f>NA()</f>
        <v>#N/A</v>
      </c>
      <c r="L67" s="175">
        <f>IF(ISNUMBER('将来負担比率（分子）の構造'!L$53), IF('将来負担比率（分子）の構造'!L$53 &lt; 0, 0, '将来負担比率（分子）の構造'!L$53), NA())</f>
        <v>3657</v>
      </c>
      <c r="M67" s="175" t="e">
        <f>NA()</f>
        <v>#N/A</v>
      </c>
      <c r="N67" s="175" t="e">
        <f>NA()</f>
        <v>#N/A</v>
      </c>
      <c r="O67" s="175">
        <f>IF(ISNUMBER('将来負担比率（分子）の構造'!M$53), IF('将来負担比率（分子）の構造'!M$53 &lt; 0, 0, '将来負担比率（分子）の構造'!M$53), NA())</f>
        <v>2400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1089</v>
      </c>
      <c r="C72" s="179">
        <f>基金残高に係る経年分析!G55</f>
        <v>1186</v>
      </c>
      <c r="D72" s="179">
        <f>基金残高に係る経年分析!H55</f>
        <v>1482</v>
      </c>
    </row>
    <row r="73" spans="1:16" x14ac:dyDescent="0.15">
      <c r="A73" s="178" t="s">
        <v>74</v>
      </c>
      <c r="B73" s="179">
        <f>基金残高に係る経年分析!F56</f>
        <v>721</v>
      </c>
      <c r="C73" s="179">
        <f>基金残高に係る経年分析!G56</f>
        <v>711</v>
      </c>
      <c r="D73" s="179">
        <f>基金残高に係る経年分析!H56</f>
        <v>779</v>
      </c>
    </row>
    <row r="74" spans="1:16" x14ac:dyDescent="0.15">
      <c r="A74" s="178" t="s">
        <v>75</v>
      </c>
      <c r="B74" s="179">
        <f>基金残高に係る経年分析!F57</f>
        <v>1177</v>
      </c>
      <c r="C74" s="179">
        <f>基金残高に係る経年分析!G57</f>
        <v>1358</v>
      </c>
      <c r="D74" s="179">
        <f>基金残高に係る経年分析!H57</f>
        <v>1767</v>
      </c>
    </row>
  </sheetData>
  <sheetProtection algorithmName="SHA-512" hashValue="r9ny32TPM8vbm35vBVIuWX5PCa+MFccwqdbzTjo7G1qjE33JW8MVQwLUQ3TMgUjIAMFpyOaEX0XwnOKkBtAgOw==" saltValue="mG0EML2WNB4ZCJnMGUev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2025-03-12T04:21:18Z</cp:lastPrinted>
  <dcterms:created xsi:type="dcterms:W3CDTF">2025-02-19T03:58:39Z</dcterms:created>
  <dcterms:modified xsi:type="dcterms:W3CDTF">2025-03-12T04:21:43Z</dcterms:modified>
  <cp:category/>
</cp:coreProperties>
</file>