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02_決算統計\R6年度\04 各種調査\11_財政状況資料集\03_市町村→県\"/>
    </mc:Choice>
  </mc:AlternateContent>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C34" i="10"/>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<sst xmlns="http://schemas.openxmlformats.org/spreadsheetml/2006/main" count="1152" uniqueCount="567">
  <si>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</si>
  <si>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</si>
  <si>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</si>
  <si>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</si>
  <si>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</si>
  <si>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</si>
  <si>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</si>
  <si>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</si>
  <si>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</si>
  <si>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</si>
  <si>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</si>
  <si>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</si>
  <si>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</si>
  <si>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</si>
  <si>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</si>
  <si>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</si>
  <si>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</si>
  <si>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</si>
  <si>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</si>
  <si>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</si>
  <si>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</si>
  <si>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</si>
  <si>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</si>
  <si>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</si>
  <si>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</si>
  <si>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</si>
  <si>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</si>
  <si>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</si>
  <si>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</si>
  <si>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</si>
  <si>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</si>
  <si>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</si>
  <si>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</si>
  <si>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</si>
  <si>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</si>
  <si>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</si>
  <si>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</si>
  <si>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</si>
  <si>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</si>
  <si>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</si>
  <si>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</si>
  <si>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</si>
  <si>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</si>
  <si>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</si>
  <si>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</si>
  <si>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</si>
  <si>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</si>
  <si>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</si>
  <si>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</si>
  <si>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</si>
  <si>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</si>
  <si>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</si>
  <si>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</si>
  <si>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</si>
  <si>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</si>
  <si>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</si>
  <si>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</si>
  <si>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</si>
  <si>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</si>
  <si>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</si>
  <si>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</si>
  <si>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</si>
  <si>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</si>
  <si>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</si>
  <si>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</si>
  <si>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</si>
  <si>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</si>
  <si>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</si>
  <si>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</si>
  <si>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</si>
  <si>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</si>
  <si>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</si>
  <si>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</si>
  <si>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</si>
  <si>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</si>
  <si>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</si>
  <si>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</si>
  <si>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</si>
  <si>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</si>
  <si>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</si>
  <si>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</si>
  <si>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</si>
  <si>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</si>
  <si>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</si>
  <si>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</si>
  <si>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</si>
  <si>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</si>
  <si>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</si>
  <si>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</si>
  <si>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</si>
  <si>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</si>
  <si>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</si>
  <si>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</si>
  <si>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</si>
  <si>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太地町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</si>
  <si>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</si>
  <si>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</si>
  <si>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</si>
  <si>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</si>
  <si>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</si>
  <si>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</si>
  <si>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</si>
  <si>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</si>
  <si>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</si>
  <si>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</si>
  <si>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</si>
  <si>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</si>
  <si>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</si>
  <si>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</si>
  <si>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</si>
  <si>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</si>
  <si>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</si>
  <si>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</si>
  <si>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</si>
  <si>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</si>
  <si>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</si>
  <si>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</si>
  <si>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</si>
  <si>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</si>
  <si>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</si>
  <si>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</si>
  <si>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</si>
  <si>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</si>
  <si>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</si>
  <si>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</si>
  <si>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</si>
  <si>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</si>
  <si>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</si>
  <si>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</si>
  <si>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</si>
  <si>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</si>
  <si>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</si>
  <si>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</si>
  <si>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</si>
  <si>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</si>
  <si>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</si>
  <si>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</si>
  <si>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</si>
  <si>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</si>
  <si>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</si>
  <si>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</si>
  <si>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</si>
  <si>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</si>
  <si>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</si>
  <si>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</si>
  <si>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</si>
  <si>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</si>
  <si>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</si>
  <si>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</si>
  <si>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</si>
  <si>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</si>
  <si>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</si>
  <si>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</si>
  <si>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</si>
  <si>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</si>
  <si>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</si>
  <si>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</si>
  <si>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</si>
  <si>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</si>
  <si>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</si>
  <si>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</si>
  <si>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</si>
  <si>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</si>
  <si>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</si>
  <si>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</si>
  <si>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</si>
  <si>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</si>
  <si>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</si>
  <si>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</si>
  <si>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</si>
  <si>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</si>
  <si>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</si>
  <si>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</si>
  <si>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</si>
  <si>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</si>
  <si>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</si>
  <si>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</si>
  <si>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</si>
  <si>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</si>
  <si>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</si>
  <si>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</si>
  <si>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</si>
  <si>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</si>
  <si>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</si>
  <si>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</si>
  <si>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</si>
  <si>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</si>
  <si>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</si>
  <si>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</si>
  <si>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</si>
  <si>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</si>
  <si>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</si>
  <si>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</si>
  <si>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</si>
  <si>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</si>
  <si>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</si>
  <si>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</si>
  <si>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</si>
  <si>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</si>
  <si>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</si>
  <si>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</si>
  <si>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</si>
  <si>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</si>
  <si>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和歌山県太地町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</si>
  <si>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</si>
  <si>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</si>
  <si>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</si>
  <si>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</si>
  <si>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</si>
  <si>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</si>
  <si>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</si>
  <si>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</si>
  <si>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</si>
  <si>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</si>
  <si>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</si>
  <si>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</si>
  <si>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</si>
  <si>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</si>
  <si>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</si>
  <si>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</si>
  <si>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</si>
  <si>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</si>
  <si>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</si>
  <si>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</si>
  <si>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</si>
  <si>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</si>
  <si>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</si>
  <si>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</si>
  <si>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</si>
  <si>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</si>
  <si>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</si>
  <si>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</si>
  <si>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</si>
  <si>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</si>
  <si>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</si>
  <si>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</si>
  <si>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</si>
  <si>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</si>
  <si>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</si>
  <si>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</si>
  <si>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</si>
  <si>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</si>
  <si>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</si>
  <si>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</si>
  <si>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</si>
  <si>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</si>
  <si>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</si>
  <si>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</si>
  <si>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</si>
  <si>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</si>
  <si>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</si>
  <si>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</si>
  <si>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</si>
  <si>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</si>
  <si>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</si>
  <si>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</si>
  <si>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</si>
  <si>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</si>
  <si>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</si>
  <si>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</si>
  <si>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</si>
  <si>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</si>
  <si>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</si>
  <si>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</si>
  <si>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</si>
  <si>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</si>
  <si>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</si>
  <si>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</si>
  <si>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</si>
  <si>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</si>
  <si>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</si>
  <si>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</si>
  <si>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</si>
  <si>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</si>
  <si>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</si>
  <si>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</si>
  <si>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</si>
  <si>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</si>
  <si>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</si>
  <si>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</si>
  <si>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</si>
  <si>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</si>
  <si>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</si>
  <si>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</si>
  <si>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</si>
  <si>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</si>
  <si>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</si>
  <si>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</si>
  <si>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</si>
  <si>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</si>
  <si>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</si>
  <si>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</si>
  <si>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</si>
  <si>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</si>
  <si>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</si>
  <si>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</si>
  <si>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</si>
  <si>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</si>
  <si>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</si>
  <si>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</si>
  <si>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</si>
  <si>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</si>
  <si>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</si>
  <si>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</si>
  <si>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</si>
  <si>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</si>
  <si>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</si>
  <si>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</si>
  <si>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</si>
  <si>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</si>
  <si>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</si>
  <si>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</si>
  <si>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</si>
  <si>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</si>
  <si>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</si>
  <si>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</si>
  <si>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</si>
  <si>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</si>
  <si>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</si>
  <si>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</si>
  <si>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</si>
  <si>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</si>
  <si>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</si>
  <si>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</si>
  <si>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</si>
  <si>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</si>
  <si>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</si>
  <si>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</si>
  <si>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</si>
  <si>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</si>
  <si>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</si>
  <si>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</si>
  <si>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</si>
  <si>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</si>
  <si>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</si>
  <si>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</si>
  <si>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</si>
  <si>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</si>
  <si>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</si>
  <si>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</si>
  <si>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</si>
  <si>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</si>
  <si>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</si>
  <si>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</si>
  <si>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</si>
  <si>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</si>
  <si>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</si>
  <si>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</si>
  <si>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</si>
  <si>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</si>
  <si>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</si>
  <si>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</si>
  <si>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</si>
  <si>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</si>
  <si>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和歌山県太地町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</si>
  <si>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</si>
  <si>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</si>
  <si>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</si>
  <si>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</si>
  <si>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</si>
  <si>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</si>
  <si>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</si>
  <si>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</si>
  <si>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</si>
  <si>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</si>
  <si>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</si>
  <si>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</si>
  <si>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</si>
  <si>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</si>
  <si>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</si>
  <si>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</si>
  <si>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</si>
  <si>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</si>
  <si>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</si>
  <si>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</si>
  <si>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</si>
  <si>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</si>
  <si>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</si>
  <si>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</si>
  <si>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</si>
  <si>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</si>
  <si>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</si>
  <si>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</si>
  <si>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</si>
  <si>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</si>
  <si>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</si>
  <si>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</si>
  <si>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</si>
  <si>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</si>
  <si>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</si>
  <si>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</si>
  <si>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</si>
  <si>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</si>
  <si>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都市計画公共下水道事業</t>
    <phoneticPr fontId="5"/>
  </si>
  <si>
    <t>法非適用企業</t>
    <phoneticPr fontId="5"/>
  </si>
  <si>
    <t>くじらの博物館事業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</si>
  <si>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</si>
  <si>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</si>
  <si>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</si>
  <si>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</si>
  <si>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</si>
  <si>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</si>
  <si>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</si>
  <si>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</si>
  <si>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</si>
  <si>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</si>
  <si>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</si>
  <si>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</si>
  <si>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</si>
  <si>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</si>
  <si>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</si>
  <si>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</si>
  <si>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</si>
  <si>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</si>
  <si>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</si>
  <si>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</si>
  <si>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</si>
  <si>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</si>
  <si>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</si>
  <si>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</si>
  <si>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</si>
  <si>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</si>
  <si>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</si>
  <si>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</si>
  <si>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</si>
  <si>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</si>
  <si>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</si>
  <si>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</si>
  <si>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</si>
  <si>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</si>
  <si>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</si>
  <si>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</si>
  <si>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</si>
  <si>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</si>
  <si>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</si>
  <si>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</si>
  <si>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</si>
  <si>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</si>
  <si>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</si>
  <si>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</si>
  <si>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</si>
  <si>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</si>
  <si>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</si>
  <si>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</si>
  <si>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</si>
  <si>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</si>
  <si>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</si>
  <si>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</si>
  <si>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</si>
  <si>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</si>
  <si>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</si>
  <si>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</si>
  <si>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</si>
  <si>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</si>
  <si>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</si>
  <si>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</si>
  <si>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</si>
  <si>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</si>
  <si>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</si>
  <si>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</si>
  <si>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</si>
  <si>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</si>
  <si>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</si>
  <si>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</si>
  <si>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</si>
  <si>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</si>
  <si>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</si>
  <si>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</si>
  <si>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</si>
  <si>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</si>
  <si>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</si>
  <si>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</si>
  <si>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</si>
  <si>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</si>
  <si>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</si>
  <si>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</si>
  <si>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</si>
  <si>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</si>
  <si>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</si>
  <si>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</si>
  <si>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</si>
  <si>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</si>
  <si>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</si>
  <si>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</si>
  <si>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</si>
  <si>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</si>
  <si>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</si>
  <si>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</si>
  <si>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</si>
  <si>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</si>
  <si>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</si>
  <si>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</si>
  <si>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</si>
  <si>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</si>
  <si>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</si>
  <si>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</si>
  <si>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</si>
  <si>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</si>
  <si>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</si>
  <si>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</si>
  <si>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</si>
  <si>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</si>
  <si>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</si>
  <si>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</si>
  <si>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</si>
  <si>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</si>
  <si>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</si>
  <si>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</si>
  <si>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</si>
  <si>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</si>
  <si>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</si>
  <si>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</si>
  <si>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</si>
  <si>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</si>
  <si>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</si>
  <si>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</si>
  <si>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</si>
  <si>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</si>
  <si>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</si>
  <si>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</si>
  <si>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</si>
  <si>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</si>
  <si>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</si>
  <si>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</si>
  <si>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</si>
  <si>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</si>
  <si>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</si>
  <si>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</si>
  <si>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</si>
  <si>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</si>
  <si>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</si>
  <si>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3.52</t>
  </si>
  <si>
    <t>▲ 0.04</t>
  </si>
  <si>
    <t>▲ 1.24</t>
  </si>
  <si>
    <t>水道事業</t>
  </si>
  <si>
    <t>一般会計</t>
  </si>
  <si>
    <t>くじらの博物館事業</t>
  </si>
  <si>
    <t>介護保険事業</t>
  </si>
  <si>
    <t>都市計画公共下水道事業</t>
  </si>
  <si>
    <t>国民健康保険事業</t>
  </si>
  <si>
    <t>後期高齢者医療事業</t>
  </si>
  <si>
    <t>その他会計（赤字）</t>
  </si>
  <si>
    <t>その他会計（黒字）</t>
  </si>
  <si>
    <t>R01</t>
    <phoneticPr fontId="5"/>
  </si>
  <si>
    <t>R02</t>
    <phoneticPr fontId="5"/>
  </si>
  <si>
    <t>R03</t>
    <phoneticPr fontId="5"/>
  </si>
  <si>
    <t>R04</t>
    <phoneticPr fontId="5"/>
  </si>
  <si>
    <t>R05</t>
    <phoneticPr fontId="5"/>
  </si>
  <si>
    <t>塵芥処理施設建設資金基金</t>
    <rPh sb="0" eb="2">
      <t>ジンカイ</t>
    </rPh>
    <rPh sb="2" eb="4">
      <t>ショリ</t>
    </rPh>
    <rPh sb="4" eb="6">
      <t>シセツ</t>
    </rPh>
    <rPh sb="6" eb="8">
      <t>ケンセツ</t>
    </rPh>
    <rPh sb="8" eb="10">
      <t>シキン</t>
    </rPh>
    <rPh sb="10" eb="12">
      <t>キキン</t>
    </rPh>
    <phoneticPr fontId="5"/>
  </si>
  <si>
    <t>地域福祉基金</t>
    <rPh sb="0" eb="2">
      <t>チイキ</t>
    </rPh>
    <rPh sb="2" eb="4">
      <t>フクシ</t>
    </rPh>
    <rPh sb="4" eb="6">
      <t>キキン</t>
    </rPh>
    <phoneticPr fontId="5"/>
  </si>
  <si>
    <t>福祉基金</t>
    <rPh sb="0" eb="2">
      <t>フクシ</t>
    </rPh>
    <rPh sb="2" eb="4">
      <t>キキン</t>
    </rPh>
    <phoneticPr fontId="5"/>
  </si>
  <si>
    <t>和歌山県市町村総合事務組合</t>
    <rPh sb="0" eb="4">
      <t>ワカヤマケン</t>
    </rPh>
    <rPh sb="4" eb="7">
      <t>シチョウソン</t>
    </rPh>
    <rPh sb="7" eb="9">
      <t>ソウゴウ</t>
    </rPh>
    <rPh sb="9" eb="11">
      <t>ジム</t>
    </rPh>
    <rPh sb="11" eb="12">
      <t>ク</t>
    </rPh>
    <rPh sb="12" eb="13">
      <t>ア</t>
    </rPh>
    <phoneticPr fontId="5"/>
  </si>
  <si>
    <t>紀南学園事務組合</t>
    <rPh sb="0" eb="2">
      <t>キナン</t>
    </rPh>
    <rPh sb="2" eb="4">
      <t>ガクエン</t>
    </rPh>
    <rPh sb="4" eb="6">
      <t>ジム</t>
    </rPh>
    <rPh sb="6" eb="7">
      <t>ク</t>
    </rPh>
    <rPh sb="7" eb="8">
      <t>ア</t>
    </rPh>
    <phoneticPr fontId="5"/>
  </si>
  <si>
    <t>東牟婁郡町村新宮市老人福祉施設事務組合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5"/>
  </si>
  <si>
    <t>東牟婁郡町村新宮市老人福祉施設事務組合（公営企業会計）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5"/>
  </si>
  <si>
    <t>那智勝浦町太地町環境衛生施設一部事務組合</t>
    <rPh sb="0" eb="4">
      <t>ナチカツウラ</t>
    </rPh>
    <rPh sb="4" eb="5">
      <t>マチ</t>
    </rPh>
    <rPh sb="5" eb="7">
      <t>タイジ</t>
    </rPh>
    <rPh sb="7" eb="8">
      <t>チョウ</t>
    </rPh>
    <rPh sb="8" eb="10">
      <t>カンキョウ</t>
    </rPh>
    <rPh sb="10" eb="12">
      <t>エイセイ</t>
    </rPh>
    <rPh sb="12" eb="14">
      <t>シセツ</t>
    </rPh>
    <rPh sb="14" eb="16">
      <t>イチブ</t>
    </rPh>
    <rPh sb="16" eb="18">
      <t>ジム</t>
    </rPh>
    <rPh sb="18" eb="20">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</si>
  <si>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3">
      <t>ク</t>
    </rPh>
    <rPh sb="13" eb="14">
      <t>ア</t>
    </rPh>
    <phoneticPr fontId="5"/>
  </si>
  <si>
    <t>新宮周辺広域市町村圏事務組合（公営企業会計）</t>
    <rPh sb="0" eb="2">
      <t>シングウ</t>
    </rPh>
    <rPh sb="2" eb="4">
      <t>シュウヘン</t>
    </rPh>
    <rPh sb="4" eb="6">
      <t>コウイキ</t>
    </rPh>
    <rPh sb="6" eb="9">
      <t>シチョウソン</t>
    </rPh>
    <rPh sb="9" eb="10">
      <t>ケン</t>
    </rPh>
    <rPh sb="10" eb="12">
      <t>ジム</t>
    </rPh>
    <rPh sb="12" eb="13">
      <t>ク</t>
    </rPh>
    <rPh sb="13" eb="14">
      <t>ア</t>
    </rPh>
    <rPh sb="15" eb="17">
      <t>コウエイ</t>
    </rPh>
    <rPh sb="17" eb="19">
      <t>キギョウ</t>
    </rPh>
    <rPh sb="19" eb="21">
      <t>カイケイ</t>
    </rPh>
    <phoneticPr fontId="5"/>
  </si>
  <si>
    <t>和歌山地方税回収機構</t>
    <rPh sb="0" eb="3">
      <t>ワカヤマ</t>
    </rPh>
    <rPh sb="3" eb="6">
      <t>チホウゼイ</t>
    </rPh>
    <rPh sb="6" eb="8">
      <t>カイシュウ</t>
    </rPh>
    <rPh sb="8" eb="10">
      <t>キコウ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</si>
  <si>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</si>
  <si>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</si>
  <si>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紀南環境広域施設組合</t>
    <rPh sb="0" eb="2">
      <t>キナン</t>
    </rPh>
    <rPh sb="2" eb="4">
      <t>カンキョウ</t>
    </rPh>
    <rPh sb="4" eb="6">
      <t>コウイキ</t>
    </rPh>
    <rPh sb="6" eb="8">
      <t>シセツ</t>
    </rPh>
    <rPh sb="8" eb="9">
      <t>ク</t>
    </rPh>
    <rPh sb="9" eb="10">
      <t>ア</t>
    </rPh>
    <phoneticPr fontId="5"/>
  </si>
  <si>
    <t>紀南環境衛生施設事務組合</t>
    <rPh sb="0" eb="2">
      <t>キナン</t>
    </rPh>
    <rPh sb="2" eb="4">
      <t>カンキョウ</t>
    </rPh>
    <rPh sb="4" eb="6">
      <t>エイセイ</t>
    </rPh>
    <rPh sb="6" eb="8">
      <t>シセツ</t>
    </rPh>
    <rPh sb="8" eb="10">
      <t>ジム</t>
    </rPh>
    <rPh sb="10" eb="12">
      <t>クミアイ</t>
    </rPh>
    <phoneticPr fontId="2"/>
  </si>
  <si>
    <t>太地町開発公社</t>
    <rPh sb="0" eb="3">
      <t>タイジチョウ</t>
    </rPh>
    <rPh sb="3" eb="5">
      <t>カイハツ</t>
    </rPh>
    <rPh sb="5" eb="7">
      <t>コウシャ</t>
    </rPh>
    <phoneticPr fontId="2"/>
  </si>
  <si>
    <t>-</t>
    <phoneticPr fontId="2"/>
  </si>
  <si>
    <t>ふるさと創生事業基金</t>
    <rPh sb="4" eb="6">
      <t>ソウセイ</t>
    </rPh>
    <rPh sb="6" eb="8">
      <t>ジギョウ</t>
    </rPh>
    <rPh sb="8" eb="10">
      <t>キキン</t>
    </rPh>
    <phoneticPr fontId="5"/>
  </si>
  <si>
    <t>石垣記念館運営積立基金</t>
    <rPh sb="0" eb="2">
      <t>イシガキ</t>
    </rPh>
    <rPh sb="2" eb="5">
      <t>キネンカン</t>
    </rPh>
    <rPh sb="5" eb="7">
      <t>ウンエイ</t>
    </rPh>
    <rPh sb="7" eb="9">
      <t>ツミタテ</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</si>
</sst>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0C1F-4FAA-AAE3-39CFC5FF5C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264289</c:v>
                </c:pt>
                <c:pt idx="1">
                  <c:v>309067</c:v>
                </c:pt>
                <c:pt idx="2">
                  <c:v>272088</c:v>
                </c:pt>
                <c:pt idx="3">
                  <c:v>479838</c:v>
                </c:pt>
                <c:pt idx="4">
                  <c:v>477599</c:v>
                </c:pt>
              </c:numCache>
            </c:numRef>
          </c:val>
          <c:smooth val="0"/>
          <c:extLst>
            <c:ext xmlns:c16="http://schemas.microsoft.com/office/drawing/2014/chart" uri="{C3380CC4-5D6E-409C-BE32-E72D297353CC}">
              <c16:uniqueId val="{00000001-0C1F-4FAA-AAE3-39CFC5FF5C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6.08</c:v>
                </c:pt>
                <c:pt idx="1">
                  <c:v>8.52</c:v>
                </c:pt>
                <c:pt idx="2">
                  <c:v>7.91</c:v>
                </c:pt>
                <c:pt idx="3">
                  <c:v>7.99</c:v>
                </c:pt>
                <c:pt idx="4">
                  <c:v>7.02</c:v>
                </c:pt>
              </c:numCache>
            </c:numRef>
          </c:val>
          <c:extLst>
            <c:ext xmlns:c16="http://schemas.microsoft.com/office/drawing/2014/chart" uri="{C3380CC4-5D6E-409C-BE32-E72D297353CC}">
              <c16:uniqueId val="{00000000-7237-4729-A90F-414EB3ACC6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36.75</c:v>
                </c:pt>
                <c:pt idx="1">
                  <c:v>34.950000000000003</c:v>
                </c:pt>
                <c:pt idx="2">
                  <c:v>30.33</c:v>
                </c:pt>
                <c:pt idx="3">
                  <c:v>30.79</c:v>
                </c:pt>
                <c:pt idx="4">
                  <c:v>28.35</c:v>
                </c:pt>
              </c:numCache>
            </c:numRef>
          </c:val>
          <c:extLst>
            <c:ext xmlns:c16="http://schemas.microsoft.com/office/drawing/2014/chart" uri="{C3380CC4-5D6E-409C-BE32-E72D297353CC}">
              <c16:uniqueId val="{00000001-7237-4729-A90F-414EB3ACC6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-3.52</c:v>
                </c:pt>
                <c:pt idx="1">
                  <c:v>2.74</c:v>
                </c:pt>
                <c:pt idx="2">
                  <c:v>0.52</c:v>
                </c:pt>
                <c:pt idx="3">
                  <c:v>-0.04</c:v>
                </c:pt>
                <c:pt idx="4">
                  <c:v>-1.24</c:v>
                </c:pt>
              </c:numCache>
            </c:numRef>
          </c:val>
          <c:smooth val="0"/>
          <c:extLst>
            <c:ext xmlns:c16="http://schemas.microsoft.com/office/drawing/2014/chart" uri="{C3380CC4-5D6E-409C-BE32-E72D297353CC}">
              <c16:uniqueId val="{00000002-7237-4729-A90F-414EB3ACC6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B1-4645-86A6-9CA8FB5D20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B1-4645-86A6-9CA8FB5D20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B1-4645-86A6-9CA8FB5D2099}"/>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0.41</c:v>
                </c:pt>
                <c:pt idx="2">
                  <c:v>#N/A</c:v>
                </c:pt>
                <c:pt idx="3">
                  <c:v>0.05</c:v>
                </c:pt>
                <c:pt idx="4">
                  <c:v>#N/A</c:v>
                </c:pt>
                <c:pt idx="5">
                  <c:v>0.06</c:v>
                </c:pt>
                <c:pt idx="6">
                  <c:v>#N/A</c:v>
                </c:pt>
                <c:pt idx="7">
                  <c:v>0.05</c:v>
                </c:pt>
                <c:pt idx="8">
                  <c:v>#N/A</c:v>
                </c:pt>
                <c:pt idx="9">
                  <c:v>0.05</c:v>
                </c:pt>
              </c:numCache>
            </c:numRef>
          </c:val>
          <c:extLst>
            <c:ext xmlns:c16="http://schemas.microsoft.com/office/drawing/2014/chart" uri="{C3380CC4-5D6E-409C-BE32-E72D297353CC}">
              <c16:uniqueId val="{00000003-BCB1-4645-86A6-9CA8FB5D2099}"/>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0.32</c:v>
                </c:pt>
                <c:pt idx="4">
                  <c:v>#N/A</c:v>
                </c:pt>
                <c:pt idx="5">
                  <c:v>0.52</c:v>
                </c:pt>
                <c:pt idx="6">
                  <c:v>#N/A</c:v>
                </c:pt>
                <c:pt idx="7">
                  <c:v>0.46</c:v>
                </c:pt>
                <c:pt idx="8">
                  <c:v>#N/A</c:v>
                </c:pt>
                <c:pt idx="9">
                  <c:v>0.22</c:v>
                </c:pt>
              </c:numCache>
            </c:numRef>
          </c:val>
          <c:extLst>
            <c:ext xmlns:c16="http://schemas.microsoft.com/office/drawing/2014/chart" uri="{C3380CC4-5D6E-409C-BE32-E72D297353CC}">
              <c16:uniqueId val="{00000004-BCB1-4645-86A6-9CA8FB5D2099}"/>
            </c:ext>
          </c:extLst>
        </c:ser>
        <c:ser>
          <c:idx val="5"/>
          <c:order val="5"/>
          <c:tx>
            <c:strRef>
              <c:f>データシート!$A$32</c:f>
              <c:strCache>
                <c:ptCount val="1"/>
                <c:pt idx="0">
                  <c:v>都市計画公共下水道事業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0.14000000000000001</c:v>
                </c:pt>
                <c:pt idx="4">
                  <c:v>#N/A</c:v>
                </c:pt>
                <c:pt idx="5">
                  <c:v>0.25</c:v>
                </c:pt>
                <c:pt idx="6">
                  <c:v>#N/A</c:v>
                </c:pt>
                <c:pt idx="7">
                  <c:v>0.14000000000000001</c:v>
                </c:pt>
                <c:pt idx="8">
                  <c:v>#N/A</c:v>
                </c:pt>
                <c:pt idx="9">
                  <c:v>0.75</c:v>
                </c:pt>
              </c:numCache>
            </c:numRef>
          </c:val>
          <c:extLst>
            <c:ext xmlns:c16="http://schemas.microsoft.com/office/drawing/2014/chart" uri="{C3380CC4-5D6E-409C-BE32-E72D297353CC}">
              <c16:uniqueId val="{00000005-BCB1-4645-86A6-9CA8FB5D2099}"/>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0.81</c:v>
                </c:pt>
                <c:pt idx="2">
                  <c:v>#N/A</c:v>
                </c:pt>
                <c:pt idx="3">
                  <c:v>0.37</c:v>
                </c:pt>
                <c:pt idx="4">
                  <c:v>#N/A</c:v>
                </c:pt>
                <c:pt idx="5">
                  <c:v>0.92</c:v>
                </c:pt>
                <c:pt idx="6">
                  <c:v>#N/A</c:v>
                </c:pt>
                <c:pt idx="7">
                  <c:v>1.22</c:v>
                </c:pt>
                <c:pt idx="8">
                  <c:v>#N/A</c:v>
                </c:pt>
                <c:pt idx="9">
                  <c:v>1.96</c:v>
                </c:pt>
              </c:numCache>
            </c:numRef>
          </c:val>
          <c:extLst>
            <c:ext xmlns:c16="http://schemas.microsoft.com/office/drawing/2014/chart" uri="{C3380CC4-5D6E-409C-BE32-E72D297353CC}">
              <c16:uniqueId val="{00000006-BCB1-4645-86A6-9CA8FB5D2099}"/>
            </c:ext>
          </c:extLst>
        </c:ser>
        <c:ser>
          <c:idx val="7"/>
          <c:order val="7"/>
          <c:tx>
            <c:strRef>
              <c:f>データシート!$A$34</c:f>
              <c:strCache>
                <c:ptCount val="1"/>
                <c:pt idx="0">
                  <c:v>くじらの博物館事業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11.11</c:v>
                </c:pt>
                <c:pt idx="2">
                  <c:v>#N/A</c:v>
                </c:pt>
                <c:pt idx="3">
                  <c:v>9.65</c:v>
                </c:pt>
                <c:pt idx="4">
                  <c:v>#N/A</c:v>
                </c:pt>
                <c:pt idx="5">
                  <c:v>4.72</c:v>
                </c:pt>
                <c:pt idx="6">
                  <c:v>#N/A</c:v>
                </c:pt>
                <c:pt idx="7">
                  <c:v>2.5099999999999998</c:v>
                </c:pt>
                <c:pt idx="8">
                  <c:v>#N/A</c:v>
                </c:pt>
                <c:pt idx="9">
                  <c:v>2.88</c:v>
                </c:pt>
              </c:numCache>
            </c:numRef>
          </c:val>
          <c:extLst>
            <c:ext xmlns:c16="http://schemas.microsoft.com/office/drawing/2014/chart" uri="{C3380CC4-5D6E-409C-BE32-E72D297353CC}">
              <c16:uniqueId val="{00000007-BCB1-4645-86A6-9CA8FB5D20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6.07</c:v>
                </c:pt>
                <c:pt idx="2">
                  <c:v>#N/A</c:v>
                </c:pt>
                <c:pt idx="3">
                  <c:v>8.51</c:v>
                </c:pt>
                <c:pt idx="4">
                  <c:v>#N/A</c:v>
                </c:pt>
                <c:pt idx="5">
                  <c:v>7.91</c:v>
                </c:pt>
                <c:pt idx="6">
                  <c:v>#N/A</c:v>
                </c:pt>
                <c:pt idx="7">
                  <c:v>7.98</c:v>
                </c:pt>
                <c:pt idx="8">
                  <c:v>#N/A</c:v>
                </c:pt>
                <c:pt idx="9">
                  <c:v>7.01</c:v>
                </c:pt>
              </c:numCache>
            </c:numRef>
          </c:val>
          <c:extLst>
            <c:ext xmlns:c16="http://schemas.microsoft.com/office/drawing/2014/chart" uri="{C3380CC4-5D6E-409C-BE32-E72D297353CC}">
              <c16:uniqueId val="{00000008-BCB1-4645-86A6-9CA8FB5D2099}"/>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7.93</c:v>
                </c:pt>
                <c:pt idx="2">
                  <c:v>#N/A</c:v>
                </c:pt>
                <c:pt idx="3">
                  <c:v>8.76</c:v>
                </c:pt>
                <c:pt idx="4">
                  <c:v>#N/A</c:v>
                </c:pt>
                <c:pt idx="5">
                  <c:v>8.34</c:v>
                </c:pt>
                <c:pt idx="6">
                  <c:v>#N/A</c:v>
                </c:pt>
                <c:pt idx="7">
                  <c:v>8.36</c:v>
                </c:pt>
                <c:pt idx="8">
                  <c:v>#N/A</c:v>
                </c:pt>
                <c:pt idx="9">
                  <c:v>8.56</c:v>
                </c:pt>
              </c:numCache>
            </c:numRef>
          </c:val>
          <c:extLst>
            <c:ext xmlns:c16="http://schemas.microsoft.com/office/drawing/2014/chart" uri="{C3380CC4-5D6E-409C-BE32-E72D297353CC}">
              <c16:uniqueId val="{00000009-BCB1-4645-86A6-9CA8FB5D20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214</c:v>
                </c:pt>
                <c:pt idx="5">
                  <c:v>222</c:v>
                </c:pt>
                <c:pt idx="8">
                  <c:v>272</c:v>
                </c:pt>
                <c:pt idx="11">
                  <c:v>271</c:v>
                </c:pt>
                <c:pt idx="14">
                  <c:v>329</c:v>
                </c:pt>
              </c:numCache>
            </c:numRef>
          </c:val>
          <c:extLst>
            <c:ext xmlns:c16="http://schemas.microsoft.com/office/drawing/2014/chart" uri="{C3380CC4-5D6E-409C-BE32-E72D297353CC}">
              <c16:uniqueId val="{00000000-8305-4947-A74C-27C6F90FC3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05-4947-A74C-27C6F90FC3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305-4947-A74C-27C6F90FC3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05-4947-A74C-27C6F90FC3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c:v>
                </c:pt>
                <c:pt idx="3">
                  <c:v>13</c:v>
                </c:pt>
                <c:pt idx="6">
                  <c:v>12</c:v>
                </c:pt>
                <c:pt idx="9">
                  <c:v>14</c:v>
                </c:pt>
                <c:pt idx="12">
                  <c:v>14</c:v>
                </c:pt>
              </c:numCache>
            </c:numRef>
          </c:val>
          <c:extLst>
            <c:ext xmlns:c16="http://schemas.microsoft.com/office/drawing/2014/chart" uri="{C3380CC4-5D6E-409C-BE32-E72D297353CC}">
              <c16:uniqueId val="{00000004-8305-4947-A74C-27C6F90FC3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05-4947-A74C-27C6F90FC3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05-4947-A74C-27C6F90FC3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257</c:v>
                </c:pt>
                <c:pt idx="3">
                  <c:v>275</c:v>
                </c:pt>
                <c:pt idx="6">
                  <c:v>359</c:v>
                </c:pt>
                <c:pt idx="9">
                  <c:v>392</c:v>
                </c:pt>
                <c:pt idx="12">
                  <c:v>474</c:v>
                </c:pt>
              </c:numCache>
            </c:numRef>
          </c:val>
          <c:extLst>
            <c:ext xmlns:c16="http://schemas.microsoft.com/office/drawing/2014/chart" uri="{C3380CC4-5D6E-409C-BE32-E72D297353CC}">
              <c16:uniqueId val="{00000007-8305-4947-A74C-27C6F90FC3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59</c:v>
                </c:pt>
                <c:pt idx="2">
                  <c:v>#N/A</c:v>
                </c:pt>
                <c:pt idx="3">
                  <c:v>#N/A</c:v>
                </c:pt>
                <c:pt idx="4">
                  <c:v>66</c:v>
                </c:pt>
                <c:pt idx="5">
                  <c:v>#N/A</c:v>
                </c:pt>
                <c:pt idx="6">
                  <c:v>#N/A</c:v>
                </c:pt>
                <c:pt idx="7">
                  <c:v>99</c:v>
                </c:pt>
                <c:pt idx="8">
                  <c:v>#N/A</c:v>
                </c:pt>
                <c:pt idx="9">
                  <c:v>#N/A</c:v>
                </c:pt>
                <c:pt idx="10">
                  <c:v>135</c:v>
                </c:pt>
                <c:pt idx="11">
                  <c:v>#N/A</c:v>
                </c:pt>
                <c:pt idx="12">
                  <c:v>#N/A</c:v>
                </c:pt>
                <c:pt idx="13">
                  <c:v>159</c:v>
                </c:pt>
                <c:pt idx="14">
                  <c:v>#N/A</c:v>
                </c:pt>
              </c:numCache>
            </c:numRef>
          </c:val>
          <c:smooth val="0"/>
          <c:extLst>
            <c:ext xmlns:c16="http://schemas.microsoft.com/office/drawing/2014/chart" uri="{C3380CC4-5D6E-409C-BE32-E72D297353CC}">
              <c16:uniqueId val="{00000008-8305-4947-A74C-27C6F90FC3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3056</c:v>
                </c:pt>
                <c:pt idx="5">
                  <c:v>3365</c:v>
                </c:pt>
                <c:pt idx="8">
                  <c:v>3534</c:v>
                </c:pt>
                <c:pt idx="11">
                  <c:v>3911</c:v>
                </c:pt>
                <c:pt idx="14">
                  <c:v>4310</c:v>
                </c:pt>
              </c:numCache>
            </c:numRef>
          </c:val>
          <c:extLst>
            <c:ext xmlns:c16="http://schemas.microsoft.com/office/drawing/2014/chart" uri="{C3380CC4-5D6E-409C-BE32-E72D297353CC}">
              <c16:uniqueId val="{00000000-130D-4C0F-974C-BE4E0B8EE3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30D-4C0F-974C-BE4E0B8EE3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1520</c:v>
                </c:pt>
                <c:pt idx="5">
                  <c:v>1516</c:v>
                </c:pt>
                <c:pt idx="8">
                  <c:v>1654</c:v>
                </c:pt>
                <c:pt idx="11">
                  <c:v>1801</c:v>
                </c:pt>
                <c:pt idx="14">
                  <c:v>1756</c:v>
                </c:pt>
              </c:numCache>
            </c:numRef>
          </c:val>
          <c:extLst>
            <c:ext xmlns:c16="http://schemas.microsoft.com/office/drawing/2014/chart" uri="{C3380CC4-5D6E-409C-BE32-E72D297353CC}">
              <c16:uniqueId val="{00000002-130D-4C0F-974C-BE4E0B8EE3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0D-4C0F-974C-BE4E0B8EE3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0D-4C0F-974C-BE4E0B8EE3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D-4C0F-974C-BE4E0B8EE3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513</c:v>
                </c:pt>
                <c:pt idx="3">
                  <c:v>512</c:v>
                </c:pt>
                <c:pt idx="6">
                  <c:v>509</c:v>
                </c:pt>
                <c:pt idx="9">
                  <c:v>555</c:v>
                </c:pt>
                <c:pt idx="12">
                  <c:v>468</c:v>
                </c:pt>
              </c:numCache>
            </c:numRef>
          </c:val>
          <c:extLst>
            <c:ext xmlns:c16="http://schemas.microsoft.com/office/drawing/2014/chart" uri="{C3380CC4-5D6E-409C-BE32-E72D297353CC}">
              <c16:uniqueId val="{00000006-130D-4C0F-974C-BE4E0B8EE3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c:v>
                </c:pt>
                <c:pt idx="3">
                  <c:v>93</c:v>
                </c:pt>
                <c:pt idx="6">
                  <c:v>90</c:v>
                </c:pt>
                <c:pt idx="9">
                  <c:v>86</c:v>
                </c:pt>
                <c:pt idx="12">
                  <c:v>82</c:v>
                </c:pt>
              </c:numCache>
            </c:numRef>
          </c:val>
          <c:extLst>
            <c:ext xmlns:c16="http://schemas.microsoft.com/office/drawing/2014/chart" uri="{C3380CC4-5D6E-409C-BE32-E72D297353CC}">
              <c16:uniqueId val="{00000007-130D-4C0F-974C-BE4E0B8EE3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c:v>
                </c:pt>
                <c:pt idx="3">
                  <c:v>88</c:v>
                </c:pt>
                <c:pt idx="6">
                  <c:v>89</c:v>
                </c:pt>
                <c:pt idx="9">
                  <c:v>87</c:v>
                </c:pt>
                <c:pt idx="12">
                  <c:v>119</c:v>
                </c:pt>
              </c:numCache>
            </c:numRef>
          </c:val>
          <c:extLst>
            <c:ext xmlns:c16="http://schemas.microsoft.com/office/drawing/2014/chart" uri="{C3380CC4-5D6E-409C-BE32-E72D297353CC}">
              <c16:uniqueId val="{00000008-130D-4C0F-974C-BE4E0B8EE3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30D-4C0F-974C-BE4E0B8EE3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3865</c:v>
                </c:pt>
                <c:pt idx="3">
                  <c:v>4358</c:v>
                </c:pt>
                <c:pt idx="6">
                  <c:v>4740</c:v>
                </c:pt>
                <c:pt idx="9">
                  <c:v>5250</c:v>
                </c:pt>
                <c:pt idx="12">
                  <c:v>5786</c:v>
                </c:pt>
              </c:numCache>
            </c:numRef>
          </c:val>
          <c:extLst>
            <c:ext xmlns:c16="http://schemas.microsoft.com/office/drawing/2014/chart" uri="{C3380CC4-5D6E-409C-BE32-E72D297353CC}">
              <c16:uniqueId val="{0000000A-130D-4C0F-974C-BE4E0B8EE3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c:v>
                </c:pt>
                <c:pt idx="2">
                  <c:v>#N/A</c:v>
                </c:pt>
                <c:pt idx="3">
                  <c:v>#N/A</c:v>
                </c:pt>
                <c:pt idx="4">
                  <c:v>170</c:v>
                </c:pt>
                <c:pt idx="5">
                  <c:v>#N/A</c:v>
                </c:pt>
                <c:pt idx="6">
                  <c:v>#N/A</c:v>
                </c:pt>
                <c:pt idx="7">
                  <c:v>239</c:v>
                </c:pt>
                <c:pt idx="8">
                  <c:v>#N/A</c:v>
                </c:pt>
                <c:pt idx="9">
                  <c:v>#N/A</c:v>
                </c:pt>
                <c:pt idx="10">
                  <c:v>266</c:v>
                </c:pt>
                <c:pt idx="11">
                  <c:v>#N/A</c:v>
                </c:pt>
                <c:pt idx="12">
                  <c:v>#N/A</c:v>
                </c:pt>
                <c:pt idx="13">
                  <c:v>388</c:v>
                </c:pt>
                <c:pt idx="14">
                  <c:v>#N/A</c:v>
                </c:pt>
              </c:numCache>
            </c:numRef>
          </c:val>
          <c:smooth val="0"/>
          <c:extLst>
            <c:ext xmlns:c16="http://schemas.microsoft.com/office/drawing/2014/chart" uri="{C3380CC4-5D6E-409C-BE32-E72D297353CC}">
              <c16:uniqueId val="{0000000B-130D-4C0F-974C-BE4E0B8EE3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502</c:v>
                </c:pt>
                <c:pt idx="1">
                  <c:v>502</c:v>
                </c:pt>
                <c:pt idx="2">
                  <c:v>490</c:v>
                </c:pt>
              </c:numCache>
            </c:numRef>
          </c:val>
          <c:extLst>
            <c:ext xmlns:c16="http://schemas.microsoft.com/office/drawing/2014/chart" uri="{C3380CC4-5D6E-409C-BE32-E72D297353CC}">
              <c16:uniqueId val="{00000000-EE5A-474B-9D0F-77739452D7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464</c:v>
                </c:pt>
                <c:pt idx="1">
                  <c:v>506</c:v>
                </c:pt>
                <c:pt idx="2">
                  <c:v>516</c:v>
                </c:pt>
              </c:numCache>
            </c:numRef>
          </c:val>
          <c:extLst>
            <c:ext xmlns:c16="http://schemas.microsoft.com/office/drawing/2014/chart" uri="{C3380CC4-5D6E-409C-BE32-E72D297353CC}">
              <c16:uniqueId val="{00000001-EE5A-474B-9D0F-77739452D7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621</c:v>
                </c:pt>
                <c:pt idx="1">
                  <c:v>616</c:v>
                </c:pt>
                <c:pt idx="2">
                  <c:v>572</c:v>
                </c:pt>
              </c:numCache>
            </c:numRef>
          </c:val>
          <c:extLst>
            <c:ext xmlns:c16="http://schemas.microsoft.com/office/drawing/2014/chart" uri="{C3380CC4-5D6E-409C-BE32-E72D297353CC}">
              <c16:uniqueId val="{00000002-EE5A-474B-9D0F-77739452D7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2,844
2,829
5.81
4,190,257
4,058,407
121,281
1,728,425
5,785,772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財政力指数は低下傾向である。人口減少と高齢化率の上昇が進み、町税をはじめとする自主財源の増収が実現されていない。地域経済の振興を図る施策として、まちづくりに資する事業を推進しているが、その経済効果は即効性が小さいため、財政運営の財源を交付税に頼る状況が続いている。今後は、先述の事業を財政力の向上に結びつけるとともに、税の徴収を強化し、自主財源の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平成</a:t>
          </a:r>
          <a:r>
            <a:rPr kumimoji="1" lang="en-US" altLang="ja-JP" sz="1000" b="0" i="0" baseline="0">
              <a:solidFill>
                <a:sysClr val="windowText" lastClr="000000"/>
              </a:solidFill>
              <a:effectLst/>
              <a:latin typeface="+mn-lt"/>
              <a:ea typeface="+mn-ea"/>
              <a:cs typeface="+mn-cs"/>
            </a:rPr>
            <a:t>27</a:t>
          </a:r>
          <a:r>
            <a:rPr kumimoji="1" lang="ja-JP" altLang="ja-JP" sz="1000" b="0" i="0" baseline="0">
              <a:solidFill>
                <a:sysClr val="windowText" lastClr="000000"/>
              </a:solidFill>
              <a:effectLst/>
              <a:latin typeface="+mn-lt"/>
              <a:ea typeface="+mn-ea"/>
              <a:cs typeface="+mn-cs"/>
            </a:rPr>
            <a:t>年度までは</a:t>
          </a:r>
          <a:r>
            <a:rPr kumimoji="1" lang="en-US" altLang="ja-JP" sz="1000" b="0" i="0" baseline="0">
              <a:solidFill>
                <a:sysClr val="windowText" lastClr="000000"/>
              </a:solidFill>
              <a:effectLst/>
              <a:latin typeface="+mn-lt"/>
              <a:ea typeface="+mn-ea"/>
              <a:cs typeface="+mn-cs"/>
            </a:rPr>
            <a:t>86</a:t>
          </a:r>
          <a:r>
            <a:rPr kumimoji="1" lang="ja-JP" altLang="ja-JP" sz="1000" b="0" i="0" baseline="0">
              <a:solidFill>
                <a:sysClr val="windowText" lastClr="000000"/>
              </a:solidFill>
              <a:effectLst/>
              <a:latin typeface="+mn-lt"/>
              <a:ea typeface="+mn-ea"/>
              <a:cs typeface="+mn-cs"/>
            </a:rPr>
            <a:t>％台前半で推移していたが、以降は年々上昇しており、類似団体の平均値を上回る状況が続いている。令和３年度も公債費が増加しているが、歳入面では普通交付税が増額したため、一時的に比率が改善した。令和４年度は公債費、人件費が増加するとともに、電気料の高騰等により物件費も増加した。</a:t>
          </a:r>
          <a:r>
            <a:rPr kumimoji="1" lang="ja-JP" altLang="en-US" sz="1000" b="0" i="0" baseline="0">
              <a:solidFill>
                <a:sysClr val="windowText" lastClr="000000"/>
              </a:solidFill>
              <a:effectLst/>
              <a:latin typeface="+mn-lt"/>
              <a:ea typeface="+mn-ea"/>
              <a:cs typeface="+mn-cs"/>
            </a:rPr>
            <a:t>令和５年度は、令和元年度に借り入れた過疎債の元金償還が始まるなどしてさらに公債費が増加し、比率が上昇した。</a:t>
          </a:r>
          <a:r>
            <a:rPr kumimoji="1" lang="ja-JP" altLang="ja-JP" sz="1000" b="0" i="0" baseline="0">
              <a:solidFill>
                <a:sysClr val="windowText" lastClr="000000"/>
              </a:solidFill>
              <a:effectLst/>
              <a:latin typeface="+mn-lt"/>
              <a:ea typeface="+mn-ea"/>
              <a:cs typeface="+mn-cs"/>
            </a:rPr>
            <a:t>今後も引き続き、歳入面では税徴収率の向上をはじめとする財源の確保、歳出面では事業の精査、効率化により経常経費の抑制に努める。</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133223</xdr:rowOff>
    </xdr:from>
    <xdr:to>
      <xdr:col>23</xdr:col>
      <xdr:colOff>133350</xdr:colOff>
      <xdr:row>67</xdr:row>
      <xdr:rowOff>7620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448923"/>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150241</xdr:rowOff>
    </xdr:from>
    <xdr:to>
      <xdr:col>19</xdr:col>
      <xdr:colOff>133350</xdr:colOff>
      <xdr:row>66</xdr:row>
      <xdr:rowOff>133223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94491"/>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150241</xdr:rowOff>
    </xdr:from>
    <xdr:to>
      <xdr:col>15</xdr:col>
      <xdr:colOff>82550</xdr:colOff>
      <xdr:row>66</xdr:row>
      <xdr:rowOff>77724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9449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77724</xdr:rowOff>
    </xdr:from>
    <xdr:to>
      <xdr:col>11</xdr:col>
      <xdr:colOff>31750</xdr:colOff>
      <xdr:row>66</xdr:row>
      <xdr:rowOff>152527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93424"/>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82423</xdr:rowOff>
    </xdr:from>
    <xdr:to>
      <xdr:col>19</xdr:col>
      <xdr:colOff>184150</xdr:colOff>
      <xdr:row>67</xdr:row>
      <xdr:rowOff>12573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168800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84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99441</xdr:rowOff>
    </xdr:from>
    <xdr:to>
      <xdr:col>15</xdr:col>
      <xdr:colOff>133350</xdr:colOff>
      <xdr:row>66</xdr:row>
      <xdr:rowOff>29591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14368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26924</xdr:rowOff>
    </xdr:from>
    <xdr:to>
      <xdr:col>11</xdr:col>
      <xdr:colOff>82550</xdr:colOff>
      <xdr:row>66</xdr:row>
      <xdr:rowOff>128524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113301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101727</xdr:rowOff>
    </xdr:from>
    <xdr:to>
      <xdr:col>7</xdr:col>
      <xdr:colOff>31750</xdr:colOff>
      <xdr:row>67</xdr:row>
      <xdr:rowOff>31877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16654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令和</a:t>
          </a:r>
          <a:r>
            <a:rPr kumimoji="1" lang="ja-JP" altLang="ja-JP" sz="1100" b="0" i="0" baseline="0">
              <a:solidFill>
                <a:sysClr val="windowText" lastClr="000000"/>
              </a:solidFill>
              <a:effectLst/>
              <a:latin typeface="+mn-lt"/>
              <a:ea typeface="+mn-ea"/>
              <a:cs typeface="+mn-cs"/>
            </a:rPr>
            <a:t>４年度</a:t>
          </a:r>
          <a:r>
            <a:rPr kumimoji="1" lang="ja-JP" altLang="en-US" sz="1100" b="0" i="0" baseline="0">
              <a:solidFill>
                <a:sysClr val="windowText" lastClr="000000"/>
              </a:solidFill>
              <a:effectLst/>
              <a:latin typeface="+mn-lt"/>
              <a:ea typeface="+mn-ea"/>
              <a:cs typeface="+mn-cs"/>
            </a:rPr>
            <a:t>の可燃物搬送処理委託料の計上、電気料の高騰等により物件費が大きく増加し、</a:t>
          </a:r>
          <a:r>
            <a:rPr kumimoji="1" lang="ja-JP" altLang="ja-JP" sz="1100" b="0" i="0" baseline="0">
              <a:solidFill>
                <a:sysClr val="windowText" lastClr="000000"/>
              </a:solidFill>
              <a:effectLst/>
              <a:latin typeface="+mn-lt"/>
              <a:ea typeface="+mn-ea"/>
              <a:cs typeface="+mn-cs"/>
            </a:rPr>
            <a:t>新規職員採用により人件費も増加した。</a:t>
          </a:r>
          <a:r>
            <a:rPr kumimoji="1" lang="ja-JP" altLang="en-US" sz="1100" b="0" i="0" baseline="0">
              <a:solidFill>
                <a:sysClr val="windowText" lastClr="000000"/>
              </a:solidFill>
              <a:effectLst/>
              <a:latin typeface="+mn-lt"/>
              <a:ea typeface="+mn-ea"/>
              <a:cs typeface="+mn-cs"/>
            </a:rPr>
            <a:t>令和５年度は物件費に大きな増減はなかったが、太地町多目的センター指定管理委託料が減少した。</a:t>
          </a:r>
          <a:r>
            <a:rPr kumimoji="1" lang="ja-JP" altLang="ja-JP" sz="1100" b="0" i="0" baseline="0">
              <a:solidFill>
                <a:sysClr val="windowText" lastClr="000000"/>
              </a:solidFill>
              <a:effectLst/>
              <a:latin typeface="+mn-lt"/>
              <a:ea typeface="+mn-ea"/>
              <a:cs typeface="+mn-cs"/>
            </a:rPr>
            <a:t>人口が減少していることを考えあわせると、適正な水準を保っており、今後も適正な定員・事業管理のもと、行政コストの縮減に努める。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79237</xdr:rowOff>
    </xdr:from>
    <xdr:to>
      <xdr:col>23</xdr:col>
      <xdr:colOff>133350</xdr:colOff>
      <xdr:row>81</xdr:row>
      <xdr:rowOff>80809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66687"/>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64917</xdr:rowOff>
    </xdr:from>
    <xdr:to>
      <xdr:col>19</xdr:col>
      <xdr:colOff>133350</xdr:colOff>
      <xdr:row>81</xdr:row>
      <xdr:rowOff>80809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2367"/>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53648</xdr:rowOff>
    </xdr:from>
    <xdr:to>
      <xdr:col>15</xdr:col>
      <xdr:colOff>82550</xdr:colOff>
      <xdr:row>81</xdr:row>
      <xdr:rowOff>64917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41098"/>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43303</xdr:rowOff>
    </xdr:from>
    <xdr:to>
      <xdr:col>11</xdr:col>
      <xdr:colOff>31750</xdr:colOff>
      <xdr:row>81</xdr:row>
      <xdr:rowOff>53648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30753"/>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28437</xdr:rowOff>
    </xdr:from>
    <xdr:to>
      <xdr:col>23</xdr:col>
      <xdr:colOff>184150</xdr:colOff>
      <xdr:row>81</xdr:row>
      <xdr:rowOff>130037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121164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30009</xdr:rowOff>
    </xdr:from>
    <xdr:to>
      <xdr:col>19</xdr:col>
      <xdr:colOff>184150</xdr:colOff>
      <xdr:row>81</xdr:row>
      <xdr:rowOff>131609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141786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14117</xdr:rowOff>
    </xdr:from>
    <xdr:to>
      <xdr:col>15</xdr:col>
      <xdr:colOff>133350</xdr:colOff>
      <xdr:row>81</xdr:row>
      <xdr:rowOff>115717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125894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2848</xdr:rowOff>
    </xdr:from>
    <xdr:to>
      <xdr:col>11</xdr:col>
      <xdr:colOff>82550</xdr:colOff>
      <xdr:row>81</xdr:row>
      <xdr:rowOff>104448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114625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163953</xdr:rowOff>
    </xdr:from>
    <xdr:to>
      <xdr:col>7</xdr:col>
      <xdr:colOff>31750</xdr:colOff>
      <xdr:row>81</xdr:row>
      <xdr:rowOff>94103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104280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23</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24</a:t>
          </a:r>
          <a:r>
            <a:rPr kumimoji="1" lang="ja-JP" altLang="ja-JP" sz="1100" b="0" i="0" baseline="0">
              <a:solidFill>
                <a:sysClr val="windowText" lastClr="000000"/>
              </a:solidFill>
              <a:effectLst/>
              <a:latin typeface="+mn-lt"/>
              <a:ea typeface="+mn-ea"/>
              <a:cs typeface="+mn-cs"/>
            </a:rPr>
            <a:t>年度において、東日本大震災関係の財源確保のため国家公務員給与の減額措置が実施されたことにより、ラスパイレス指数が大きく上昇した。この措置は</a:t>
          </a:r>
          <a:r>
            <a:rPr kumimoji="1" lang="en-US" altLang="ja-JP" sz="1100" b="0" i="0" baseline="0">
              <a:solidFill>
                <a:sysClr val="windowText" lastClr="000000"/>
              </a:solidFill>
              <a:effectLst/>
              <a:latin typeface="+mn-lt"/>
              <a:ea typeface="+mn-ea"/>
              <a:cs typeface="+mn-cs"/>
            </a:rPr>
            <a:t>25</a:t>
          </a:r>
          <a:r>
            <a:rPr kumimoji="1" lang="ja-JP" altLang="ja-JP" sz="1100" b="0" i="0" baseline="0">
              <a:solidFill>
                <a:sysClr val="windowText" lastClr="000000"/>
              </a:solidFill>
              <a:effectLst/>
              <a:latin typeface="+mn-lt"/>
              <a:ea typeface="+mn-ea"/>
              <a:cs typeface="+mn-cs"/>
            </a:rPr>
            <a:t>年度に元に戻されたため、指数は再び</a:t>
          </a:r>
          <a:r>
            <a:rPr kumimoji="1" lang="en-US" altLang="ja-JP" sz="1100" b="0" i="0" baseline="0">
              <a:solidFill>
                <a:sysClr val="windowText" lastClr="000000"/>
              </a:solidFill>
              <a:effectLst/>
              <a:latin typeface="+mn-lt"/>
              <a:ea typeface="+mn-ea"/>
              <a:cs typeface="+mn-cs"/>
            </a:rPr>
            <a:t>90</a:t>
          </a:r>
          <a:r>
            <a:rPr kumimoji="1" lang="ja-JP" altLang="ja-JP" sz="1100" b="0" i="0" baseline="0">
              <a:solidFill>
                <a:sysClr val="windowText" lastClr="000000"/>
              </a:solidFill>
              <a:effectLst/>
              <a:latin typeface="+mn-lt"/>
              <a:ea typeface="+mn-ea"/>
              <a:cs typeface="+mn-cs"/>
            </a:rPr>
            <a:t>％台前半に戻り、以降低い値を維持してきた。平成</a:t>
          </a:r>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年度に指数が上昇したのは、職務の級を変更（職務給５級から６級に改正）し、適用する給与月額が上昇したためである。令和２年度は職員の経験年数等の階層分布に変動があり、団体規模が小さいことも影響し指数が</a:t>
          </a:r>
          <a:r>
            <a:rPr kumimoji="1" lang="en-US" altLang="ja-JP" sz="1100" b="0" i="0" baseline="0">
              <a:solidFill>
                <a:sysClr val="windowText" lastClr="000000"/>
              </a:solidFill>
              <a:effectLst/>
              <a:latin typeface="+mn-lt"/>
              <a:ea typeface="+mn-ea"/>
              <a:cs typeface="+mn-cs"/>
            </a:rPr>
            <a:t>1.1</a:t>
          </a:r>
          <a:r>
            <a:rPr kumimoji="1" lang="ja-JP" altLang="ja-JP" sz="1100" b="0" i="0" baseline="0">
              <a:solidFill>
                <a:sysClr val="windowText" lastClr="000000"/>
              </a:solidFill>
              <a:effectLst/>
              <a:latin typeface="+mn-lt"/>
              <a:ea typeface="+mn-ea"/>
              <a:cs typeface="+mn-cs"/>
            </a:rPr>
            <a:t>上昇し、令和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年度も若干上昇した。</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19304</xdr:rowOff>
    </xdr:from>
    <xdr:to>
      <xdr:col>81</xdr:col>
      <xdr:colOff>44450</xdr:colOff>
      <xdr:row>88</xdr:row>
      <xdr:rowOff>48261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06904"/>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161798</xdr:rowOff>
    </xdr:from>
    <xdr:to>
      <xdr:col>77</xdr:col>
      <xdr:colOff>44450</xdr:colOff>
      <xdr:row>88</xdr:row>
      <xdr:rowOff>19304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7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108713</xdr:rowOff>
    </xdr:from>
    <xdr:to>
      <xdr:col>72</xdr:col>
      <xdr:colOff>203200</xdr:colOff>
      <xdr:row>87</xdr:row>
      <xdr:rowOff>161798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24863"/>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108713</xdr:rowOff>
    </xdr:from>
    <xdr:to>
      <xdr:col>68</xdr:col>
      <xdr:colOff>152400</xdr:colOff>
      <xdr:row>87</xdr:row>
      <xdr:rowOff>156972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2486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139954</xdr:rowOff>
    </xdr:from>
    <xdr:to>
      <xdr:col>77</xdr:col>
      <xdr:colOff>95250</xdr:colOff>
      <xdr:row>88</xdr:row>
      <xdr:rowOff>70104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54881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4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110998</xdr:rowOff>
    </xdr:from>
    <xdr:to>
      <xdr:col>73</xdr:col>
      <xdr:colOff>44450</xdr:colOff>
      <xdr:row>88</xdr:row>
      <xdr:rowOff>41148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25925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57913</xdr:rowOff>
    </xdr:from>
    <xdr:to>
      <xdr:col>68</xdr:col>
      <xdr:colOff>203200</xdr:colOff>
      <xdr:row>87</xdr:row>
      <xdr:rowOff>159513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106172</xdr:rowOff>
    </xdr:from>
    <xdr:to>
      <xdr:col>64</xdr:col>
      <xdr:colOff>152400</xdr:colOff>
      <xdr:row>88</xdr:row>
      <xdr:rowOff>36322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21099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年度以降増加傾向にある。人口が減少するとともに、令和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定年退職者の再任用及び</a:t>
          </a:r>
          <a:r>
            <a:rPr lang="ja-JP" altLang="ja-JP" sz="1100" b="0" i="0" baseline="0">
              <a:solidFill>
                <a:sysClr val="windowText" lastClr="000000"/>
              </a:solidFill>
              <a:effectLst/>
              <a:latin typeface="+mn-lt"/>
              <a:ea typeface="+mn-ea"/>
              <a:cs typeface="+mn-cs"/>
            </a:rPr>
            <a:t>職員</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新規採用</a:t>
          </a:r>
          <a:r>
            <a:rPr lang="ja-JP" altLang="en-US" sz="1100" b="0" i="0" baseline="0">
              <a:solidFill>
                <a:sysClr val="windowText" lastClr="000000"/>
              </a:solidFill>
              <a:effectLst/>
              <a:latin typeface="+mn-lt"/>
              <a:ea typeface="+mn-ea"/>
              <a:cs typeface="+mn-cs"/>
            </a:rPr>
            <a:t>により、</a:t>
          </a:r>
          <a:r>
            <a:rPr lang="ja-JP" altLang="ja-JP" sz="1100" b="0" i="0" baseline="0">
              <a:solidFill>
                <a:sysClr val="windowText" lastClr="000000"/>
              </a:solidFill>
              <a:effectLst/>
              <a:latin typeface="+mn-lt"/>
              <a:ea typeface="+mn-ea"/>
              <a:cs typeface="+mn-cs"/>
            </a:rPr>
            <a:t>指標が上昇した。類似団体平均と比べる</a:t>
          </a:r>
          <a:r>
            <a:rPr lang="ja-JP" altLang="en-US" sz="1100" b="0" i="0" baseline="0">
              <a:solidFill>
                <a:sysClr val="windowText" lastClr="000000"/>
              </a:solidFill>
              <a:effectLst/>
              <a:latin typeface="+mn-lt"/>
              <a:ea typeface="+mn-ea"/>
              <a:cs typeface="+mn-cs"/>
            </a:rPr>
            <a:t>と</a:t>
          </a:r>
          <a:r>
            <a:rPr lang="en-US" altLang="ja-JP" sz="1100" b="0" i="0" baseline="0">
              <a:solidFill>
                <a:sysClr val="windowText" lastClr="000000"/>
              </a:solidFill>
              <a:effectLst/>
              <a:latin typeface="+mn-lt"/>
              <a:ea typeface="+mn-ea"/>
              <a:cs typeface="+mn-cs"/>
            </a:rPr>
            <a:t>7.2</a:t>
          </a:r>
          <a:r>
            <a:rPr lang="ja-JP" altLang="ja-JP" sz="1100" b="0" i="0" baseline="0">
              <a:solidFill>
                <a:sysClr val="windowText" lastClr="000000"/>
              </a:solidFill>
              <a:effectLst/>
              <a:latin typeface="+mn-lt"/>
              <a:ea typeface="+mn-ea"/>
              <a:cs typeface="+mn-cs"/>
            </a:rPr>
            <a:t>人下回っており低い水準である。退職者数とのバランスを考慮して新規職員採用人数を調整してきたが、現時点で職員数に余裕はないため、今後は人口の減少が進むに従い、当該指標はさらに上昇すると思われる。各種業務に必要な人員を見極め、適正な人員確保及び定員管理に努め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28285</xdr:rowOff>
    </xdr:from>
    <xdr:to>
      <xdr:col>81</xdr:col>
      <xdr:colOff>44450</xdr:colOff>
      <xdr:row>59</xdr:row>
      <xdr:rowOff>39890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43835"/>
          <a:ext cx="8382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13117</xdr:rowOff>
    </xdr:from>
    <xdr:to>
      <xdr:col>77</xdr:col>
      <xdr:colOff>44450</xdr:colOff>
      <xdr:row>59</xdr:row>
      <xdr:rowOff>28285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28667"/>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8866</xdr:rowOff>
    </xdr:from>
    <xdr:to>
      <xdr:col>72</xdr:col>
      <xdr:colOff>203200</xdr:colOff>
      <xdr:row>59</xdr:row>
      <xdr:rowOff>13117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24416"/>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8866</xdr:rowOff>
    </xdr:from>
    <xdr:to>
      <xdr:col>68</xdr:col>
      <xdr:colOff>152400</xdr:colOff>
      <xdr:row>59</xdr:row>
      <xdr:rowOff>12543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124416"/>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160540</xdr:rowOff>
    </xdr:from>
    <xdr:to>
      <xdr:col>81</xdr:col>
      <xdr:colOff>95250</xdr:colOff>
      <xdr:row>59</xdr:row>
      <xdr:rowOff>90690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81817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2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148935</xdr:rowOff>
    </xdr:from>
    <xdr:to>
      <xdr:col>77</xdr:col>
      <xdr:colOff>95250</xdr:colOff>
      <xdr:row>59</xdr:row>
      <xdr:rowOff>79085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89262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61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133767</xdr:rowOff>
    </xdr:from>
    <xdr:to>
      <xdr:col>73</xdr:col>
      <xdr:colOff>44450</xdr:colOff>
      <xdr:row>59</xdr:row>
      <xdr:rowOff>63917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74094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4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129516</xdr:rowOff>
    </xdr:from>
    <xdr:to>
      <xdr:col>68</xdr:col>
      <xdr:colOff>203200</xdr:colOff>
      <xdr:row>59</xdr:row>
      <xdr:rowOff>59666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69843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133193</xdr:rowOff>
    </xdr:from>
    <xdr:to>
      <xdr:col>64</xdr:col>
      <xdr:colOff>152400</xdr:colOff>
      <xdr:row>59</xdr:row>
      <xdr:rowOff>63343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73520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4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前年度より</a:t>
          </a:r>
          <a:r>
            <a:rPr kumimoji="1" lang="en-US" altLang="ja-JP" sz="1100" b="0" i="0" baseline="0">
              <a:solidFill>
                <a:sysClr val="windowText" lastClr="000000"/>
              </a:solidFill>
              <a:effectLst/>
              <a:latin typeface="+mn-lt"/>
              <a:ea typeface="+mn-ea"/>
              <a:cs typeface="+mn-cs"/>
            </a:rPr>
            <a:t>1.9</a:t>
          </a:r>
          <a:r>
            <a:rPr kumimoji="1" lang="ja-JP" altLang="ja-JP" sz="1100" b="0" i="0" baseline="0">
              <a:solidFill>
                <a:sysClr val="windowText" lastClr="000000"/>
              </a:solidFill>
              <a:effectLst/>
              <a:latin typeface="+mn-lt"/>
              <a:ea typeface="+mn-ea"/>
              <a:cs typeface="+mn-cs"/>
            </a:rPr>
            <a:t>ポイント上昇し、類似団体平均</a:t>
          </a:r>
          <a:r>
            <a:rPr kumimoji="1" lang="ja-JP" altLang="en-US" sz="1100" b="0" i="0" baseline="0">
              <a:solidFill>
                <a:sysClr val="windowText" lastClr="000000"/>
              </a:solidFill>
              <a:effectLst/>
              <a:latin typeface="+mn-lt"/>
              <a:ea typeface="+mn-ea"/>
              <a:cs typeface="+mn-cs"/>
            </a:rPr>
            <a:t>との差が広がった</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22</a:t>
          </a:r>
          <a:r>
            <a:rPr kumimoji="1" lang="ja-JP" altLang="ja-JP" sz="1100" b="0" i="0" baseline="0">
              <a:solidFill>
                <a:sysClr val="windowText" lastClr="000000"/>
              </a:solidFill>
              <a:effectLst/>
              <a:latin typeface="+mn-lt"/>
              <a:ea typeface="+mn-ea"/>
              <a:cs typeface="+mn-cs"/>
            </a:rPr>
            <a:t>年度以降、主に過疎債を活用し、大型公共工事を実施してきた。これらの償還額が年々増加しており、少なくとも令和</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年度までこの傾向は続く見込みである。今後は、これまで以上に元金償還額が増加する時期を迎え、実質公債比率が上昇することになる。よって今後の起債を充当する事業については、補助金の活用、実施時期の調整等により、数値の抑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138006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86083"/>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156633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573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27940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930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135044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6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主に過疎対策事業債を財源にした投資的事業の実施等により、さらに指標が上昇した。償還額の増加に伴い、少なくとも令和</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年度までは上昇が続く見込みである。将来の償還額を適正に把握し、後世の負担を軽減するよう財源措置のない地方債の発行は抑制していく。また、新規事業の内容ついては精査を行い、実施時期を見極め、財政の健全性を保つ。</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136979</xdr:rowOff>
    </xdr:from>
    <xdr:to>
      <xdr:col>81</xdr:col>
      <xdr:colOff>44450</xdr:colOff>
      <xdr:row>15</xdr:row>
      <xdr:rowOff>58601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537279"/>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110550</xdr:rowOff>
    </xdr:from>
    <xdr:to>
      <xdr:col>77</xdr:col>
      <xdr:colOff>44450</xdr:colOff>
      <xdr:row>14</xdr:row>
      <xdr:rowOff>136979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510850"/>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72632</xdr:rowOff>
    </xdr:from>
    <xdr:to>
      <xdr:col>72</xdr:col>
      <xdr:colOff>203200</xdr:colOff>
      <xdr:row>14</xdr:row>
      <xdr:rowOff>110550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47293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87812</xdr:rowOff>
    </xdr:from>
    <xdr:to>
      <xdr:col>68</xdr:col>
      <xdr:colOff>152400</xdr:colOff>
      <xdr:row>14</xdr:row>
      <xdr:rowOff>72632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316662"/>
          <a:ext cx="889000" cy="1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7801</xdr:rowOff>
    </xdr:from>
    <xdr:to>
      <xdr:col>81</xdr:col>
      <xdr:colOff>95250</xdr:colOff>
      <xdr:row>15</xdr:row>
      <xdr:rowOff>109401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151328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5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86179</xdr:rowOff>
    </xdr:from>
    <xdr:to>
      <xdr:col>77</xdr:col>
      <xdr:colOff>95250</xdr:colOff>
      <xdr:row>15</xdr:row>
      <xdr:rowOff>16329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1106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72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59750</xdr:rowOff>
    </xdr:from>
    <xdr:to>
      <xdr:col>73</xdr:col>
      <xdr:colOff>44450</xdr:colOff>
      <xdr:row>14</xdr:row>
      <xdr:rowOff>161350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146127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54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21832</xdr:rowOff>
    </xdr:from>
    <xdr:to>
      <xdr:col>68</xdr:col>
      <xdr:colOff>203200</xdr:colOff>
      <xdr:row>14</xdr:row>
      <xdr:rowOff>123432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108209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0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37012</xdr:rowOff>
    </xdr:from>
    <xdr:to>
      <xdr:col>64</xdr:col>
      <xdr:colOff>152400</xdr:colOff>
      <xdr:row>13</xdr:row>
      <xdr:rowOff>138612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123389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2,844
2,829
5.81
4,190,257
4,058,407
121,281
1,728,425
5,785,772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特別職の給与改定、会計年度任用職員制度の導入などにより令和２年度は経常的な人件費が増加したが、令和３年度は前年度の管理職の退職の影響により再び比率が低下し、令和４年度は職員の新規採用（８人）等により増加に転じた。</a:t>
          </a:r>
          <a:r>
            <a:rPr kumimoji="1" lang="ja-JP" altLang="en-US" sz="1000" b="0" i="0" baseline="0">
              <a:solidFill>
                <a:sysClr val="windowText" lastClr="000000"/>
              </a:solidFill>
              <a:effectLst/>
              <a:latin typeface="+mn-lt"/>
              <a:ea typeface="+mn-ea"/>
              <a:cs typeface="+mn-cs"/>
            </a:rPr>
            <a:t>令和５年度は会計年度任用職員の増員及び給与引き上げを行ったが、一方で定年退職者の再任用により人件費は減少した。</a:t>
          </a:r>
          <a:r>
            <a:rPr kumimoji="1" lang="ja-JP" altLang="ja-JP" sz="1000" b="0" i="0" baseline="0">
              <a:solidFill>
                <a:sysClr val="windowText" lastClr="000000"/>
              </a:solidFill>
              <a:effectLst/>
              <a:latin typeface="+mn-lt"/>
              <a:ea typeface="+mn-ea"/>
              <a:cs typeface="+mn-cs"/>
            </a:rPr>
            <a:t>また、人員の補充が必要であるため今後は</a:t>
          </a:r>
          <a:r>
            <a:rPr kumimoji="1" lang="ja-JP" altLang="en-US" sz="1000" b="0" i="0" baseline="0">
              <a:solidFill>
                <a:sysClr val="windowText" lastClr="000000"/>
              </a:solidFill>
              <a:effectLst/>
              <a:latin typeface="+mn-lt"/>
              <a:ea typeface="+mn-ea"/>
              <a:cs typeface="+mn-cs"/>
            </a:rPr>
            <a:t>やや</a:t>
          </a:r>
          <a:r>
            <a:rPr kumimoji="1" lang="ja-JP" altLang="ja-JP" sz="1000" b="0" i="0" baseline="0">
              <a:solidFill>
                <a:sysClr val="windowText" lastClr="000000"/>
              </a:solidFill>
              <a:effectLst/>
              <a:latin typeface="+mn-lt"/>
              <a:ea typeface="+mn-ea"/>
              <a:cs typeface="+mn-cs"/>
            </a:rPr>
            <a:t>上昇する見込みである。</a:t>
          </a:r>
          <a:endParaRPr lang="ja-JP" altLang="ja-JP" sz="11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04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80010</xdr:rowOff>
    </xdr:from>
    <xdr:to>
      <xdr:col>11</xdr:col>
      <xdr:colOff>60325</xdr:colOff>
      <xdr:row>39</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ysClr val="windowText" lastClr="000000"/>
              </a:solidFill>
              <a:effectLst/>
              <a:latin typeface="+mn-lt"/>
              <a:ea typeface="+mn-ea"/>
              <a:cs typeface="+mn-cs"/>
            </a:rPr>
            <a:t>主な物件費は、町内じゅんかんバスの運行経費、電子計算関連経費、施設の管理経費等である。令和２年度は会計年度任用職員制度を導入したため、賃金が人件費として計上される等して物件費が減少し、令和３年度も目立った変化はなかった。令和４年度は、可燃物搬送処理委託料の計上、電気料の高騰等により指標が上昇し</a:t>
          </a:r>
          <a:r>
            <a:rPr kumimoji="1" lang="ja-JP" altLang="en-US" sz="900" b="0" i="0" baseline="0">
              <a:solidFill>
                <a:sysClr val="windowText" lastClr="000000"/>
              </a:solidFill>
              <a:effectLst/>
              <a:latin typeface="+mn-lt"/>
              <a:ea typeface="+mn-ea"/>
              <a:cs typeface="+mn-cs"/>
            </a:rPr>
            <a:t>、令和５年度は太地町多目的センター指定管理委託料</a:t>
          </a:r>
          <a:r>
            <a:rPr kumimoji="1" lang="ja-JP" altLang="en-US" sz="900" b="0" i="0" u="none" baseline="0">
              <a:solidFill>
                <a:sysClr val="windowText" lastClr="000000"/>
              </a:solidFill>
              <a:effectLst/>
              <a:latin typeface="+mn-lt"/>
              <a:ea typeface="+mn-ea"/>
              <a:cs typeface="+mn-cs"/>
            </a:rPr>
            <a:t>が減少した</a:t>
          </a:r>
          <a:r>
            <a:rPr kumimoji="1" lang="ja-JP" altLang="ja-JP" sz="900" b="0" i="0" baseline="0">
              <a:solidFill>
                <a:sysClr val="windowText" lastClr="000000"/>
              </a:solidFill>
              <a:effectLst/>
              <a:latin typeface="+mn-lt"/>
              <a:ea typeface="+mn-ea"/>
              <a:cs typeface="+mn-cs"/>
            </a:rPr>
            <a:t>。類似団体と比べて、従来は人員のうち賃金支弁者の割合が大きかったが、令和２年度に解消され差が縮小している。物件費については、日々の行政運営を行うなかで経費の点検を行い、歳出削減に努める。</a:t>
          </a:r>
          <a:endParaRPr lang="ja-JP" altLang="ja-JP" sz="105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90424</xdr:rowOff>
    </xdr:from>
    <xdr:to>
      <xdr:col>82</xdr:col>
      <xdr:colOff>107950</xdr:colOff>
      <xdr:row>18</xdr:row>
      <xdr:rowOff>136144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765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136144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988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30988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98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30988</xdr:rowOff>
    </xdr:from>
    <xdr:to>
      <xdr:col>69</xdr:col>
      <xdr:colOff>92075</xdr:colOff>
      <xdr:row>19</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1708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151638</xdr:rowOff>
    </xdr:from>
    <xdr:to>
      <xdr:col>69</xdr:col>
      <xdr:colOff>142875</xdr:colOff>
      <xdr:row>18</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66565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37338</xdr:rowOff>
    </xdr:from>
    <xdr:to>
      <xdr:col>65</xdr:col>
      <xdr:colOff>53975</xdr:colOff>
      <xdr:row>19</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123715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8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令和３年度は引き続き、就学児医療費助成事業を町単独で実施する等しながらも、一方で、前年度より障害福祉サービス費、老人福祉施設入所措置費、児童手当が減少した。令和４年度は障害福祉サービス費が増加し</a:t>
          </a:r>
          <a:r>
            <a:rPr kumimoji="1" lang="ja-JP" altLang="en-US" sz="1000" b="0" i="0" baseline="0">
              <a:solidFill>
                <a:sysClr val="windowText" lastClr="000000"/>
              </a:solidFill>
              <a:effectLst/>
              <a:latin typeface="+mn-lt"/>
              <a:ea typeface="+mn-ea"/>
              <a:cs typeface="+mn-cs"/>
            </a:rPr>
            <a:t>、令和５年度もおおよそ同様の実績となった。</a:t>
          </a:r>
          <a:r>
            <a:rPr kumimoji="1" lang="ja-JP" altLang="ja-JP" sz="1000" b="0" i="0" baseline="0">
              <a:solidFill>
                <a:sysClr val="windowText" lastClr="000000"/>
              </a:solidFill>
              <a:effectLst/>
              <a:latin typeface="+mn-lt"/>
              <a:ea typeface="+mn-ea"/>
              <a:cs typeface="+mn-cs"/>
            </a:rPr>
            <a:t>扶助費を占める事業の構成は、障害福祉サービス費等、児童手当及び老人福祉施設入所措置費が主なものである。高齢者人口の増加等により今後の扶助費は増加する見込みである。</a:t>
          </a:r>
          <a:endParaRPr lang="ja-JP" altLang="ja-JP" sz="11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令和２年度は、後期高齢者医療保険事業、介護保険事業への繰出金が増加したが、一方で塵芥処理施設の修理費等が減少し比率が改善した。令和３年度は、介護保険料の改定を行った結果、繰出金を減らすことができ、国民健康保険料も段階的に改定しているため、こちらの繰出金も削減できた。また、塵芥処理施の改修が完了し、ごみの処理方法を変更したことにより経常的にかかっていた維持修繕費を削減</a:t>
          </a:r>
          <a:r>
            <a:rPr kumimoji="1" lang="ja-JP" altLang="en-US" sz="1000" b="0" i="0" baseline="0">
              <a:solidFill>
                <a:sysClr val="windowText" lastClr="000000"/>
              </a:solidFill>
              <a:effectLst/>
              <a:latin typeface="+mn-lt"/>
              <a:ea typeface="+mn-ea"/>
              <a:cs typeface="+mn-cs"/>
            </a:rPr>
            <a:t>している。令和５年度は各保険事業会計に対する繰出金が全体的に減少している。</a:t>
          </a:r>
          <a:endParaRPr kumimoji="1" lang="en-US" altLang="ja-JP" sz="1000" b="0" i="0" baseline="0">
            <a:solidFill>
              <a:sysClr val="windowText" lastClr="000000"/>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19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5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88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03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主な補助費等は、社会福祉協議会への助成金、清掃費における一部事務組合負担金等である。令和元年度は、学校給食を無償化したため、これまであった給食費補助金が無くなる等して減少し、令和２年度は保育の措置費用、し尿処理に係る負担金等が減少した。令和３年度は太地町社会福祉協議会に対する助成金、保育措置委託料等が増額した。令和４年度は水道事業会計負担金の計上</a:t>
          </a:r>
          <a:r>
            <a:rPr kumimoji="1" lang="ja-JP" altLang="en-US" sz="1000" b="0" i="0" baseline="0">
              <a:solidFill>
                <a:sysClr val="windowText" lastClr="000000"/>
              </a:solidFill>
              <a:effectLst/>
              <a:latin typeface="+mn-lt"/>
              <a:ea typeface="+mn-ea"/>
              <a:cs typeface="+mn-cs"/>
            </a:rPr>
            <a:t>、令和５年度</a:t>
          </a:r>
          <a:r>
            <a:rPr kumimoji="1" lang="ja-JP" altLang="en-US" sz="1000" b="0" i="0" u="none" baseline="0">
              <a:solidFill>
                <a:sysClr val="windowText" lastClr="000000"/>
              </a:solidFill>
              <a:effectLst/>
              <a:latin typeface="+mn-lt"/>
              <a:ea typeface="+mn-ea"/>
              <a:cs typeface="+mn-cs"/>
            </a:rPr>
            <a:t>は姉妹都市交流に係る旅費助成金の増額等</a:t>
          </a:r>
          <a:r>
            <a:rPr kumimoji="1" lang="ja-JP" altLang="en-US" sz="1000" b="0" i="0" baseline="0">
              <a:solidFill>
                <a:sysClr val="windowText" lastClr="000000"/>
              </a:solidFill>
              <a:effectLst/>
              <a:latin typeface="+mn-lt"/>
              <a:ea typeface="+mn-ea"/>
              <a:cs typeface="+mn-cs"/>
            </a:rPr>
            <a:t>により、さらに指数が上昇した。</a:t>
          </a:r>
          <a:r>
            <a:rPr kumimoji="1" lang="ja-JP" altLang="ja-JP" sz="1000" b="0" i="0" baseline="0">
              <a:solidFill>
                <a:sysClr val="windowText" lastClr="000000"/>
              </a:solidFill>
              <a:effectLst/>
              <a:latin typeface="+mn-lt"/>
              <a:ea typeface="+mn-ea"/>
              <a:cs typeface="+mn-cs"/>
            </a:rPr>
            <a:t>今後も各種団体への補助金等を毎年見直すなど、その適正化に努める。</a:t>
          </a:r>
          <a:endParaRPr lang="ja-JP" altLang="ja-JP" sz="11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56134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0248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37846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92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上昇が続いており、類似団体平均を</a:t>
          </a:r>
          <a:r>
            <a:rPr kumimoji="1" lang="ja-JP" altLang="en-US" sz="1000" b="0" i="0" baseline="0">
              <a:solidFill>
                <a:sysClr val="windowText" lastClr="000000"/>
              </a:solidFill>
              <a:effectLst/>
              <a:latin typeface="+mn-lt"/>
              <a:ea typeface="+mn-ea"/>
              <a:cs typeface="+mn-cs"/>
            </a:rPr>
            <a:t>上回り、その差が大きくなった</a:t>
          </a:r>
          <a:r>
            <a:rPr kumimoji="1" lang="ja-JP" altLang="ja-JP" sz="1000" b="0" i="0" baseline="0">
              <a:solidFill>
                <a:sysClr val="windowText" lastClr="000000"/>
              </a:solidFill>
              <a:effectLst/>
              <a:latin typeface="+mn-lt"/>
              <a:ea typeface="+mn-ea"/>
              <a:cs typeface="+mn-cs"/>
            </a:rPr>
            <a:t>。過疎債を財源とする投資的事業を継続しながら、緊急防災・減災事業債を活用した防災対策事業を実施してきたことが</a:t>
          </a:r>
          <a:r>
            <a:rPr kumimoji="1" lang="ja-JP" altLang="en-US" sz="1000" b="0" i="0" baseline="0">
              <a:solidFill>
                <a:sysClr val="windowText" lastClr="000000"/>
              </a:solidFill>
              <a:effectLst/>
              <a:latin typeface="+mn-lt"/>
              <a:ea typeface="+mn-ea"/>
              <a:cs typeface="+mn-cs"/>
            </a:rPr>
            <a:t>主な</a:t>
          </a:r>
          <a:r>
            <a:rPr kumimoji="1" lang="ja-JP" altLang="ja-JP" sz="1000" b="0" i="0" baseline="0">
              <a:solidFill>
                <a:sysClr val="windowText" lastClr="000000"/>
              </a:solidFill>
              <a:effectLst/>
              <a:latin typeface="+mn-lt"/>
              <a:ea typeface="+mn-ea"/>
              <a:cs typeface="+mn-cs"/>
            </a:rPr>
            <a:t>要因である。前年度との比較では、利子分が</a:t>
          </a:r>
          <a:r>
            <a:rPr kumimoji="1" lang="en-US" altLang="ja-JP" sz="1000" b="0" i="0" baseline="0">
              <a:solidFill>
                <a:sysClr val="windowText" lastClr="000000"/>
              </a:solidFill>
              <a:effectLst/>
              <a:latin typeface="+mn-lt"/>
              <a:ea typeface="+mn-ea"/>
              <a:cs typeface="+mn-cs"/>
            </a:rPr>
            <a:t>3,154</a:t>
          </a:r>
          <a:r>
            <a:rPr kumimoji="1" lang="ja-JP" altLang="ja-JP" sz="1000" b="0" i="0" baseline="0">
              <a:solidFill>
                <a:sysClr val="windowText" lastClr="000000"/>
              </a:solidFill>
              <a:effectLst/>
              <a:latin typeface="+mn-lt"/>
              <a:ea typeface="+mn-ea"/>
              <a:cs typeface="+mn-cs"/>
            </a:rPr>
            <a:t>千円増加、各種大型事業に係る元金償還の開始により元金償還が</a:t>
          </a:r>
          <a:r>
            <a:rPr kumimoji="1" lang="en-US" altLang="ja-JP" sz="1000" b="0" i="0" baseline="0">
              <a:solidFill>
                <a:sysClr val="windowText" lastClr="000000"/>
              </a:solidFill>
              <a:effectLst/>
              <a:latin typeface="+mn-lt"/>
              <a:ea typeface="+mn-ea"/>
              <a:cs typeface="+mn-cs"/>
            </a:rPr>
            <a:t>79,005</a:t>
          </a:r>
          <a:r>
            <a:rPr kumimoji="1" lang="ja-JP" altLang="ja-JP" sz="1000" b="0" i="0" baseline="0">
              <a:solidFill>
                <a:sysClr val="windowText" lastClr="000000"/>
              </a:solidFill>
              <a:effectLst/>
              <a:latin typeface="+mn-lt"/>
              <a:ea typeface="+mn-ea"/>
              <a:cs typeface="+mn-cs"/>
            </a:rPr>
            <a:t>千円増額（前年度は</a:t>
          </a:r>
          <a:r>
            <a:rPr kumimoji="1" lang="en-US" altLang="ja-JP" sz="1000" b="0" i="0" baseline="0">
              <a:solidFill>
                <a:sysClr val="windowText" lastClr="000000"/>
              </a:solidFill>
              <a:effectLst/>
              <a:latin typeface="+mn-lt"/>
              <a:ea typeface="+mn-ea"/>
              <a:cs typeface="+mn-cs"/>
            </a:rPr>
            <a:t>30,260</a:t>
          </a:r>
          <a:r>
            <a:rPr kumimoji="1" lang="ja-JP" altLang="ja-JP" sz="1000" b="0" i="0" baseline="0">
              <a:solidFill>
                <a:sysClr val="windowText" lastClr="000000"/>
              </a:solidFill>
              <a:effectLst/>
              <a:latin typeface="+mn-lt"/>
              <a:ea typeface="+mn-ea"/>
              <a:cs typeface="+mn-cs"/>
            </a:rPr>
            <a:t>千円の増額）した。地方債の借り入れが集中して財政を窮迫することのないよう、事業の実施時期を調整する等して、慎重に財政運営を行っていく。</a:t>
          </a:r>
          <a:endParaRPr lang="ja-JP" altLang="ja-JP" sz="11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168911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0866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119380</xdr:rowOff>
    </xdr:from>
    <xdr:to>
      <xdr:col>19</xdr:col>
      <xdr:colOff>187325</xdr:colOff>
      <xdr:row>78</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3210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119380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2219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21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118111</xdr:rowOff>
    </xdr:from>
    <xdr:to>
      <xdr:col>24</xdr:col>
      <xdr:colOff>76200</xdr:colOff>
      <xdr:row>79</xdr:row>
      <xdr:rowOff>48261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90188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68580</xdr:rowOff>
    </xdr:from>
    <xdr:to>
      <xdr:col>15</xdr:col>
      <xdr:colOff>149225</xdr:colOff>
      <xdr:row>77</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154957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令和元年度は介護給付費に係る繰出金や、人件費の増額により比率が上昇したが、令和２年度は普通交付税の増額や、固定資産税の滞納整理により比率が下がった。令和３年度はさらに普通交付税が増額したことに加え、介護保険に係る繰出金の削減等により大きく比率が低下した。令和４年度は人件費、物件費が増加し、再び上昇した</a:t>
          </a:r>
          <a:r>
            <a:rPr kumimoji="1" lang="ja-JP" altLang="en-US" sz="1000" b="0" i="0" baseline="0">
              <a:solidFill>
                <a:sysClr val="windowText" lastClr="000000"/>
              </a:solidFill>
              <a:effectLst/>
              <a:latin typeface="+mn-lt"/>
              <a:ea typeface="+mn-ea"/>
              <a:cs typeface="+mn-cs"/>
            </a:rPr>
            <a:t>が、令和５年度は当該費用が若干減少した</a:t>
          </a:r>
          <a:r>
            <a:rPr kumimoji="1" lang="ja-JP" altLang="ja-JP" sz="1000" b="0" i="0" baseline="0">
              <a:solidFill>
                <a:sysClr val="windowText" lastClr="000000"/>
              </a:solidFill>
              <a:effectLst/>
              <a:latin typeface="+mn-lt"/>
              <a:ea typeface="+mn-ea"/>
              <a:cs typeface="+mn-cs"/>
            </a:rPr>
            <a:t>。類似団体内との比較では、公債費以外では、人件費、物件費等の比率が高くなっている。今後も各費目において数値の変動に注意し、財政の硬直化を抑制していく。</a:t>
          </a:r>
          <a:endParaRPr lang="ja-JP" altLang="ja-JP" sz="11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123734</xdr:rowOff>
    </xdr:from>
    <xdr:to>
      <xdr:col>82</xdr:col>
      <xdr:colOff>107950</xdr:colOff>
      <xdr:row>79</xdr:row>
      <xdr:rowOff>4536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9683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42092</xdr:rowOff>
    </xdr:from>
    <xdr:to>
      <xdr:col>78</xdr:col>
      <xdr:colOff>69850</xdr:colOff>
      <xdr:row>79</xdr:row>
      <xdr:rowOff>4536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15192"/>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42092</xdr:rowOff>
    </xdr:from>
    <xdr:to>
      <xdr:col>73</xdr:col>
      <xdr:colOff>180975</xdr:colOff>
      <xdr:row>79</xdr:row>
      <xdr:rowOff>89444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15192"/>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89444</xdr:rowOff>
    </xdr:from>
    <xdr:to>
      <xdr:col>69</xdr:col>
      <xdr:colOff>92075</xdr:colOff>
      <xdr:row>80</xdr:row>
      <xdr:rowOff>15966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63399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72934</xdr:rowOff>
    </xdr:from>
    <xdr:to>
      <xdr:col>82</xdr:col>
      <xdr:colOff>158750</xdr:colOff>
      <xdr:row>79</xdr:row>
      <xdr:rowOff>3084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45011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125186</xdr:rowOff>
    </xdr:from>
    <xdr:to>
      <xdr:col>78</xdr:col>
      <xdr:colOff>120650</xdr:colOff>
      <xdr:row>79</xdr:row>
      <xdr:rowOff>55336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40113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8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162742</xdr:rowOff>
    </xdr:from>
    <xdr:to>
      <xdr:col>74</xdr:col>
      <xdr:colOff>31750</xdr:colOff>
      <xdr:row>78</xdr:row>
      <xdr:rowOff>92892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77669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38644</xdr:rowOff>
    </xdr:from>
    <xdr:to>
      <xdr:col>69</xdr:col>
      <xdr:colOff>142875</xdr:colOff>
      <xdr:row>79</xdr:row>
      <xdr:rowOff>140244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125021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136616</xdr:rowOff>
    </xdr:from>
    <xdr:to>
      <xdr:col>65</xdr:col>
      <xdr:colOff>53975</xdr:colOff>
      <xdr:row>80</xdr:row>
      <xdr:rowOff>66766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51543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6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54511</xdr:rowOff>
    </xdr:from>
    <xdr:to>
      <xdr:col>29</xdr:col>
      <xdr:colOff>127000</xdr:colOff>
      <xdr:row>19</xdr:row>
      <xdr:rowOff>66593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359686"/>
          <a:ext cx="647700" cy="12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66593</xdr:rowOff>
    </xdr:from>
    <xdr:to>
      <xdr:col>26</xdr:col>
      <xdr:colOff>50800</xdr:colOff>
      <xdr:row>19</xdr:row>
      <xdr:rowOff>86330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371768"/>
          <a:ext cx="698500" cy="1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82961</xdr:rowOff>
    </xdr:from>
    <xdr:to>
      <xdr:col>22</xdr:col>
      <xdr:colOff>114300</xdr:colOff>
      <xdr:row>19</xdr:row>
      <xdr:rowOff>86330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3606800" y="3388136"/>
          <a:ext cx="698500" cy="3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82961</xdr:rowOff>
    </xdr:from>
    <xdr:to>
      <xdr:col>18</xdr:col>
      <xdr:colOff>177800</xdr:colOff>
      <xdr:row>19</xdr:row>
      <xdr:rowOff>94433</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388136"/>
          <a:ext cx="698500" cy="11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3711</xdr:rowOff>
    </xdr:from>
    <xdr:to>
      <xdr:col>29</xdr:col>
      <xdr:colOff>177800</xdr:colOff>
      <xdr:row>19</xdr:row>
      <xdr:rowOff>105311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30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147238</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8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15793</xdr:rowOff>
    </xdr:from>
    <xdr:to>
      <xdr:col>26</xdr:col>
      <xdr:colOff>101600</xdr:colOff>
      <xdr:row>19</xdr:row>
      <xdr:rowOff>117393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32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102170</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4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35530</xdr:rowOff>
    </xdr:from>
    <xdr:to>
      <xdr:col>22</xdr:col>
      <xdr:colOff>165100</xdr:colOff>
      <xdr:row>19</xdr:row>
      <xdr:rowOff>137130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34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121907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42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32161</xdr:rowOff>
    </xdr:from>
    <xdr:to>
      <xdr:col>19</xdr:col>
      <xdr:colOff>38100</xdr:colOff>
      <xdr:row>19</xdr:row>
      <xdr:rowOff>133761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3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118538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42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43633</xdr:rowOff>
    </xdr:from>
    <xdr:to>
      <xdr:col>15</xdr:col>
      <xdr:colOff>101600</xdr:colOff>
      <xdr:row>19</xdr:row>
      <xdr:rowOff>145233</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4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130010</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4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9591</xdr:rowOff>
    </xdr:from>
    <xdr:to>
      <xdr:col>29</xdr:col>
      <xdr:colOff>127000</xdr:colOff>
      <xdr:row>36</xdr:row>
      <xdr:rowOff>44438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62841"/>
          <a:ext cx="647700" cy="34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44438</xdr:rowOff>
    </xdr:from>
    <xdr:to>
      <xdr:col>26</xdr:col>
      <xdr:colOff>50800</xdr:colOff>
      <xdr:row>36</xdr:row>
      <xdr:rowOff>92638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97688"/>
          <a:ext cx="698500" cy="48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92638</xdr:rowOff>
    </xdr:from>
    <xdr:to>
      <xdr:col>22</xdr:col>
      <xdr:colOff>114300</xdr:colOff>
      <xdr:row>36</xdr:row>
      <xdr:rowOff>137809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45888"/>
          <a:ext cx="698500" cy="4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137809</xdr:rowOff>
    </xdr:from>
    <xdr:to>
      <xdr:col>18</xdr:col>
      <xdr:colOff>177800</xdr:colOff>
      <xdr:row>36</xdr:row>
      <xdr:rowOff>149182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91059"/>
          <a:ext cx="698500" cy="11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301691</xdr:rowOff>
    </xdr:from>
    <xdr:to>
      <xdr:col>29</xdr:col>
      <xdr:colOff>177800</xdr:colOff>
      <xdr:row>36</xdr:row>
      <xdr:rowOff>60391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1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273768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8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336538</xdr:rowOff>
    </xdr:from>
    <xdr:to>
      <xdr:col>26</xdr:col>
      <xdr:colOff>101600</xdr:colOff>
      <xdr:row>36</xdr:row>
      <xdr:rowOff>95238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46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80015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3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41838</xdr:rowOff>
    </xdr:from>
    <xdr:to>
      <xdr:col>22</xdr:col>
      <xdr:colOff>165100</xdr:colOff>
      <xdr:row>36</xdr:row>
      <xdr:rowOff>143438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9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128215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8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87009</xdr:rowOff>
    </xdr:from>
    <xdr:to>
      <xdr:col>19</xdr:col>
      <xdr:colOff>38100</xdr:colOff>
      <xdr:row>37</xdr:row>
      <xdr:rowOff>17159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4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2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98382</xdr:rowOff>
    </xdr:from>
    <xdr:to>
      <xdr:col>15</xdr:col>
      <xdr:colOff>101600</xdr:colOff>
      <xdr:row>37</xdr:row>
      <xdr:rowOff>28532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5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13309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3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2,844
2,829
5.81
4,190,257
4,058,407
121,281
1,728,425
5,785,772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102680</xdr:rowOff>
    </xdr:from>
    <xdr:to>
      <xdr:col>24</xdr:col>
      <xdr:colOff>63500</xdr:colOff>
      <xdr:row>37</xdr:row>
      <xdr:rowOff>109989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46330"/>
          <a:ext cx="838200" cy="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109989</xdr:rowOff>
    </xdr:from>
    <xdr:to>
      <xdr:col>19</xdr:col>
      <xdr:colOff>177800</xdr:colOff>
      <xdr:row>37</xdr:row>
      <xdr:rowOff>137174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53639"/>
          <a:ext cx="889000" cy="2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129630</xdr:rowOff>
    </xdr:from>
    <xdr:to>
      <xdr:col>15</xdr:col>
      <xdr:colOff>50800</xdr:colOff>
      <xdr:row>37</xdr:row>
      <xdr:rowOff>137174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47328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129630</xdr:rowOff>
    </xdr:from>
    <xdr:to>
      <xdr:col>10</xdr:col>
      <xdr:colOff>114300</xdr:colOff>
      <xdr:row>38</xdr:row>
      <xdr:rowOff>24360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73280"/>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51880</xdr:rowOff>
    </xdr:from>
    <xdr:to>
      <xdr:col>24</xdr:col>
      <xdr:colOff>114300</xdr:colOff>
      <xdr:row>37</xdr:row>
      <xdr:rowOff>153480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30307</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7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59189</xdr:rowOff>
    </xdr:from>
    <xdr:to>
      <xdr:col>20</xdr:col>
      <xdr:colOff>38100</xdr:colOff>
      <xdr:row>37</xdr:row>
      <xdr:rowOff>160789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151916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86374</xdr:rowOff>
    </xdr:from>
    <xdr:to>
      <xdr:col>15</xdr:col>
      <xdr:colOff>101600</xdr:colOff>
      <xdr:row>38</xdr:row>
      <xdr:rowOff>16524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7651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2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78830</xdr:rowOff>
    </xdr:from>
    <xdr:to>
      <xdr:col>10</xdr:col>
      <xdr:colOff>165100</xdr:colOff>
      <xdr:row>38</xdr:row>
      <xdr:rowOff>8980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145010</xdr:rowOff>
    </xdr:from>
    <xdr:to>
      <xdr:col>6</xdr:col>
      <xdr:colOff>38100</xdr:colOff>
      <xdr:row>38</xdr:row>
      <xdr:rowOff>75160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66287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8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67873</xdr:rowOff>
    </xdr:from>
    <xdr:to>
      <xdr:col>24</xdr:col>
      <xdr:colOff>63500</xdr:colOff>
      <xdr:row>57</xdr:row>
      <xdr:rowOff>75929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40523"/>
          <a:ext cx="8382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67873</xdr:rowOff>
    </xdr:from>
    <xdr:to>
      <xdr:col>19</xdr:col>
      <xdr:colOff>177800</xdr:colOff>
      <xdr:row>57</xdr:row>
      <xdr:rowOff>85960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40523"/>
          <a:ext cx="889000" cy="1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85960</xdr:rowOff>
    </xdr:from>
    <xdr:to>
      <xdr:col>15</xdr:col>
      <xdr:colOff>50800</xdr:colOff>
      <xdr:row>57</xdr:row>
      <xdr:rowOff>102796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58610"/>
          <a:ext cx="889000" cy="1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94648</xdr:rowOff>
    </xdr:from>
    <xdr:to>
      <xdr:col>10</xdr:col>
      <xdr:colOff>114300</xdr:colOff>
      <xdr:row>57</xdr:row>
      <xdr:rowOff>102796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67298"/>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25129</xdr:rowOff>
    </xdr:from>
    <xdr:to>
      <xdr:col>24</xdr:col>
      <xdr:colOff>114300</xdr:colOff>
      <xdr:row>57</xdr:row>
      <xdr:rowOff>126729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17073</xdr:rowOff>
    </xdr:from>
    <xdr:to>
      <xdr:col>20</xdr:col>
      <xdr:colOff>38100</xdr:colOff>
      <xdr:row>57</xdr:row>
      <xdr:rowOff>118673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8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109800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8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35160</xdr:rowOff>
    </xdr:from>
    <xdr:to>
      <xdr:col>15</xdr:col>
      <xdr:colOff>101600</xdr:colOff>
      <xdr:row>57</xdr:row>
      <xdr:rowOff>136760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127887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0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51996</xdr:rowOff>
    </xdr:from>
    <xdr:to>
      <xdr:col>10</xdr:col>
      <xdr:colOff>165100</xdr:colOff>
      <xdr:row>57</xdr:row>
      <xdr:rowOff>153596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144723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1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43848</xdr:rowOff>
    </xdr:from>
    <xdr:to>
      <xdr:col>6</xdr:col>
      <xdr:colOff>38100</xdr:colOff>
      <xdr:row>57</xdr:row>
      <xdr:rowOff>145448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136575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109734</xdr:rowOff>
    </xdr:from>
    <xdr:to>
      <xdr:col>24</xdr:col>
      <xdr:colOff>63500</xdr:colOff>
      <xdr:row>78</xdr:row>
      <xdr:rowOff>114998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2834"/>
          <a:ext cx="838200" cy="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93312</xdr:rowOff>
    </xdr:from>
    <xdr:to>
      <xdr:col>19</xdr:col>
      <xdr:colOff>177800</xdr:colOff>
      <xdr:row>78</xdr:row>
      <xdr:rowOff>114998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66412"/>
          <a:ext cx="889000" cy="2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93312</xdr:rowOff>
    </xdr:from>
    <xdr:to>
      <xdr:col>15</xdr:col>
      <xdr:colOff>50800</xdr:colOff>
      <xdr:row>78</xdr:row>
      <xdr:rowOff>95986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6412"/>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85088</xdr:rowOff>
    </xdr:from>
    <xdr:to>
      <xdr:col>10</xdr:col>
      <xdr:colOff>114300</xdr:colOff>
      <xdr:row>78</xdr:row>
      <xdr:rowOff>95986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58188"/>
          <a:ext cx="889000" cy="1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58934</xdr:rowOff>
    </xdr:from>
    <xdr:to>
      <xdr:col>24</xdr:col>
      <xdr:colOff>114300</xdr:colOff>
      <xdr:row>78</xdr:row>
      <xdr:rowOff>160534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145311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64198</xdr:rowOff>
    </xdr:from>
    <xdr:to>
      <xdr:col>20</xdr:col>
      <xdr:colOff>38100</xdr:colOff>
      <xdr:row>78</xdr:row>
      <xdr:rowOff>165798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156925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42512</xdr:rowOff>
    </xdr:from>
    <xdr:to>
      <xdr:col>15</xdr:col>
      <xdr:colOff>101600</xdr:colOff>
      <xdr:row>78</xdr:row>
      <xdr:rowOff>144112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135239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50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45186</xdr:rowOff>
    </xdr:from>
    <xdr:to>
      <xdr:col>10</xdr:col>
      <xdr:colOff>165100</xdr:colOff>
      <xdr:row>78</xdr:row>
      <xdr:rowOff>146786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137913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34288</xdr:rowOff>
    </xdr:from>
    <xdr:to>
      <xdr:col>6</xdr:col>
      <xdr:colOff>38100</xdr:colOff>
      <xdr:row>78</xdr:row>
      <xdr:rowOff>135888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127015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5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71135</xdr:rowOff>
    </xdr:from>
    <xdr:to>
      <xdr:col>24</xdr:col>
      <xdr:colOff>63500</xdr:colOff>
      <xdr:row>96</xdr:row>
      <xdr:rowOff>91398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530335"/>
          <a:ext cx="8382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67912</xdr:rowOff>
    </xdr:from>
    <xdr:to>
      <xdr:col>19</xdr:col>
      <xdr:colOff>177800</xdr:colOff>
      <xdr:row>96</xdr:row>
      <xdr:rowOff>91398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527112"/>
          <a:ext cx="889000" cy="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67912</xdr:rowOff>
    </xdr:from>
    <xdr:to>
      <xdr:col>15</xdr:col>
      <xdr:colOff>50800</xdr:colOff>
      <xdr:row>96</xdr:row>
      <xdr:rowOff>127051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527112"/>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123858</xdr:rowOff>
    </xdr:from>
    <xdr:to>
      <xdr:col>10</xdr:col>
      <xdr:colOff>114300</xdr:colOff>
      <xdr:row>96</xdr:row>
      <xdr:rowOff>127051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583058"/>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20335</xdr:rowOff>
    </xdr:from>
    <xdr:to>
      <xdr:col>24</xdr:col>
      <xdr:colOff>114300</xdr:colOff>
      <xdr:row>96</xdr:row>
      <xdr:rowOff>121935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170212</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5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40598</xdr:rowOff>
    </xdr:from>
    <xdr:to>
      <xdr:col>20</xdr:col>
      <xdr:colOff>38100</xdr:colOff>
      <xdr:row>96</xdr:row>
      <xdr:rowOff>142198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9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133325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9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17112</xdr:rowOff>
    </xdr:from>
    <xdr:to>
      <xdr:col>15</xdr:col>
      <xdr:colOff>101600</xdr:colOff>
      <xdr:row>96</xdr:row>
      <xdr:rowOff>118712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109839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76251</xdr:rowOff>
    </xdr:from>
    <xdr:to>
      <xdr:col>10</xdr:col>
      <xdr:colOff>165100</xdr:colOff>
      <xdr:row>97</xdr:row>
      <xdr:rowOff>6401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168978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73058</xdr:rowOff>
    </xdr:from>
    <xdr:to>
      <xdr:col>6</xdr:col>
      <xdr:colOff>38100</xdr:colOff>
      <xdr:row>97</xdr:row>
      <xdr:rowOff>3208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165785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2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62333</xdr:rowOff>
    </xdr:from>
    <xdr:to>
      <xdr:col>55</xdr:col>
      <xdr:colOff>0</xdr:colOff>
      <xdr:row>38</xdr:row>
      <xdr:rowOff>65925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577433"/>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65925</xdr:rowOff>
    </xdr:from>
    <xdr:to>
      <xdr:col>50</xdr:col>
      <xdr:colOff>114300</xdr:colOff>
      <xdr:row>38</xdr:row>
      <xdr:rowOff>66847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581025"/>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167791</xdr:rowOff>
    </xdr:from>
    <xdr:to>
      <xdr:col>45</xdr:col>
      <xdr:colOff>177800</xdr:colOff>
      <xdr:row>38</xdr:row>
      <xdr:rowOff>66847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511441"/>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167791</xdr:rowOff>
    </xdr:from>
    <xdr:to>
      <xdr:col>41</xdr:col>
      <xdr:colOff>50800</xdr:colOff>
      <xdr:row>38</xdr:row>
      <xdr:rowOff>95300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511441"/>
          <a:ext cx="889000" cy="9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11533</xdr:rowOff>
    </xdr:from>
    <xdr:to>
      <xdr:col>55</xdr:col>
      <xdr:colOff>50800</xdr:colOff>
      <xdr:row>38</xdr:row>
      <xdr:rowOff>113133</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5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97910</xdr:rowOff>
    </xdr:from>
    <xdr:ext cx="534377"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4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15125</xdr:rowOff>
    </xdr:from>
    <xdr:to>
      <xdr:col>50</xdr:col>
      <xdr:colOff>165100</xdr:colOff>
      <xdr:row>38</xdr:row>
      <xdr:rowOff>116725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5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107852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6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16047</xdr:rowOff>
    </xdr:from>
    <xdr:to>
      <xdr:col>46</xdr:col>
      <xdr:colOff>38100</xdr:colOff>
      <xdr:row>38</xdr:row>
      <xdr:rowOff>117647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53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108774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6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116991</xdr:rowOff>
    </xdr:from>
    <xdr:to>
      <xdr:col>41</xdr:col>
      <xdr:colOff>101600</xdr:colOff>
      <xdr:row>38</xdr:row>
      <xdr:rowOff>47141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4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38268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55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44500</xdr:rowOff>
    </xdr:from>
    <xdr:to>
      <xdr:col>36</xdr:col>
      <xdr:colOff>165100</xdr:colOff>
      <xdr:row>38</xdr:row>
      <xdr:rowOff>146100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5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137227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30009</xdr:rowOff>
    </xdr:from>
    <xdr:to>
      <xdr:col>55</xdr:col>
      <xdr:colOff>0</xdr:colOff>
      <xdr:row>58</xdr:row>
      <xdr:rowOff>30521</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74109"/>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30009</xdr:rowOff>
    </xdr:from>
    <xdr:to>
      <xdr:col>50</xdr:col>
      <xdr:colOff>114300</xdr:colOff>
      <xdr:row>58</xdr:row>
      <xdr:rowOff>77501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974109"/>
          <a:ext cx="8890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69047</xdr:rowOff>
    </xdr:from>
    <xdr:to>
      <xdr:col>45</xdr:col>
      <xdr:colOff>177800</xdr:colOff>
      <xdr:row>58</xdr:row>
      <xdr:rowOff>77501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10013147"/>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69047</xdr:rowOff>
    </xdr:from>
    <xdr:to>
      <xdr:col>41</xdr:col>
      <xdr:colOff>50800</xdr:colOff>
      <xdr:row>58</xdr:row>
      <xdr:rowOff>79284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13147"/>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151171</xdr:rowOff>
    </xdr:from>
    <xdr:to>
      <xdr:col>55</xdr:col>
      <xdr:colOff>50800</xdr:colOff>
      <xdr:row>58</xdr:row>
      <xdr:rowOff>81321</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110548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1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150659</xdr:rowOff>
    </xdr:from>
    <xdr:to>
      <xdr:col>50</xdr:col>
      <xdr:colOff>165100</xdr:colOff>
      <xdr:row>58</xdr:row>
      <xdr:rowOff>80809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2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97336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69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26701</xdr:rowOff>
    </xdr:from>
    <xdr:to>
      <xdr:col>46</xdr:col>
      <xdr:colOff>38100</xdr:colOff>
      <xdr:row>58</xdr:row>
      <xdr:rowOff>128301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119428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18247</xdr:rowOff>
    </xdr:from>
    <xdr:to>
      <xdr:col>41</xdr:col>
      <xdr:colOff>101600</xdr:colOff>
      <xdr:row>58</xdr:row>
      <xdr:rowOff>119847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6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110974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5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28484</xdr:rowOff>
    </xdr:from>
    <xdr:to>
      <xdr:col>36</xdr:col>
      <xdr:colOff>165100</xdr:colOff>
      <xdr:row>58</xdr:row>
      <xdr:rowOff>130084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121211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97033</xdr:rowOff>
    </xdr:from>
    <xdr:to>
      <xdr:col>55</xdr:col>
      <xdr:colOff>0</xdr:colOff>
      <xdr:row>76</xdr:row>
      <xdr:rowOff>154854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127233"/>
          <a:ext cx="838200" cy="5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97033</xdr:rowOff>
    </xdr:from>
    <xdr:to>
      <xdr:col>50</xdr:col>
      <xdr:colOff>114300</xdr:colOff>
      <xdr:row>78</xdr:row>
      <xdr:rowOff>6474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127233"/>
          <a:ext cx="889000" cy="2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148794</xdr:rowOff>
    </xdr:from>
    <xdr:to>
      <xdr:col>45</xdr:col>
      <xdr:colOff>177800</xdr:colOff>
      <xdr:row>78</xdr:row>
      <xdr:rowOff>6474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50444"/>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148794</xdr:rowOff>
    </xdr:from>
    <xdr:to>
      <xdr:col>41</xdr:col>
      <xdr:colOff>50800</xdr:colOff>
      <xdr:row>77</xdr:row>
      <xdr:rowOff>157217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50444"/>
          <a:ext cx="889000" cy="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104054</xdr:rowOff>
    </xdr:from>
    <xdr:to>
      <xdr:col>55</xdr:col>
      <xdr:colOff>50800</xdr:colOff>
      <xdr:row>77</xdr:row>
      <xdr:rowOff>34204</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13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126931</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98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46233</xdr:rowOff>
    </xdr:from>
    <xdr:to>
      <xdr:col>50</xdr:col>
      <xdr:colOff>165100</xdr:colOff>
      <xdr:row>76</xdr:row>
      <xdr:rowOff>147833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0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164359</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85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127124</xdr:rowOff>
    </xdr:from>
    <xdr:to>
      <xdr:col>46</xdr:col>
      <xdr:colOff>38100</xdr:colOff>
      <xdr:row>78</xdr:row>
      <xdr:rowOff>57274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73801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1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97994</xdr:rowOff>
    </xdr:from>
    <xdr:to>
      <xdr:col>41</xdr:col>
      <xdr:colOff>101600</xdr:colOff>
      <xdr:row>78</xdr:row>
      <xdr:rowOff>28144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44671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7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106417</xdr:rowOff>
    </xdr:from>
    <xdr:to>
      <xdr:col>36</xdr:col>
      <xdr:colOff>165100</xdr:colOff>
      <xdr:row>78</xdr:row>
      <xdr:rowOff>36567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53094</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8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120579</xdr:rowOff>
    </xdr:from>
    <xdr:to>
      <xdr:col>55</xdr:col>
      <xdr:colOff>0</xdr:colOff>
      <xdr:row>98</xdr:row>
      <xdr:rowOff>127899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22679"/>
          <a:ext cx="8382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115849</xdr:rowOff>
    </xdr:from>
    <xdr:to>
      <xdr:col>50</xdr:col>
      <xdr:colOff>114300</xdr:colOff>
      <xdr:row>98</xdr:row>
      <xdr:rowOff>127899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17949"/>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115849</xdr:rowOff>
    </xdr:from>
    <xdr:to>
      <xdr:col>45</xdr:col>
      <xdr:colOff>177800</xdr:colOff>
      <xdr:row>98</xdr:row>
      <xdr:rowOff>130668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17949"/>
          <a:ext cx="889000" cy="1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126454</xdr:rowOff>
    </xdr:from>
    <xdr:to>
      <xdr:col>41</xdr:col>
      <xdr:colOff>50800</xdr:colOff>
      <xdr:row>98</xdr:row>
      <xdr:rowOff>130668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928554"/>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69779</xdr:rowOff>
    </xdr:from>
    <xdr:to>
      <xdr:col>55</xdr:col>
      <xdr:colOff>50800</xdr:colOff>
      <xdr:row>98</xdr:row>
      <xdr:rowOff>171379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77099</xdr:rowOff>
    </xdr:from>
    <xdr:to>
      <xdr:col>50</xdr:col>
      <xdr:colOff>165100</xdr:colOff>
      <xdr:row>99</xdr:row>
      <xdr:rowOff>7249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169826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65049</xdr:rowOff>
    </xdr:from>
    <xdr:to>
      <xdr:col>46</xdr:col>
      <xdr:colOff>38100</xdr:colOff>
      <xdr:row>98</xdr:row>
      <xdr:rowOff>166649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157776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5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79868</xdr:rowOff>
    </xdr:from>
    <xdr:to>
      <xdr:col>41</xdr:col>
      <xdr:colOff>101600</xdr:colOff>
      <xdr:row>99</xdr:row>
      <xdr:rowOff>10018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75654</xdr:rowOff>
    </xdr:from>
    <xdr:to>
      <xdr:col>36</xdr:col>
      <xdr:colOff>165100</xdr:colOff>
      <xdr:row>99</xdr:row>
      <xdr:rowOff>5804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168381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7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36194</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22744"/>
          <a:ext cx="8382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156844</xdr:rowOff>
    </xdr:from>
    <xdr:to>
      <xdr:col>85</xdr:col>
      <xdr:colOff>177800</xdr:colOff>
      <xdr:row>39</xdr:row>
      <xdr:rowOff>86994</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71771</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69768</xdr:rowOff>
    </xdr:from>
    <xdr:to>
      <xdr:col>85</xdr:col>
      <xdr:colOff>127000</xdr:colOff>
      <xdr:row>77</xdr:row>
      <xdr:rowOff>129329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71418"/>
          <a:ext cx="838200" cy="5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129329</xdr:rowOff>
    </xdr:from>
    <xdr:to>
      <xdr:col>81</xdr:col>
      <xdr:colOff>50800</xdr:colOff>
      <xdr:row>77</xdr:row>
      <xdr:rowOff>154530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30979"/>
          <a:ext cx="889000" cy="2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154530</xdr:rowOff>
    </xdr:from>
    <xdr:to>
      <xdr:col>76</xdr:col>
      <xdr:colOff>114300</xdr:colOff>
      <xdr:row>78</xdr:row>
      <xdr:rowOff>41726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56180"/>
          <a:ext cx="889000" cy="5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41726</xdr:rowOff>
    </xdr:from>
    <xdr:to>
      <xdr:col>71</xdr:col>
      <xdr:colOff>177800</xdr:colOff>
      <xdr:row>78</xdr:row>
      <xdr:rowOff>56355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414826"/>
          <a:ext cx="889000" cy="1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18968</xdr:rowOff>
    </xdr:from>
    <xdr:to>
      <xdr:col>85</xdr:col>
      <xdr:colOff>177800</xdr:colOff>
      <xdr:row>77</xdr:row>
      <xdr:rowOff>120568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168845</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1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78529</xdr:rowOff>
    </xdr:from>
    <xdr:to>
      <xdr:col>81</xdr:col>
      <xdr:colOff>101600</xdr:colOff>
      <xdr:row>78</xdr:row>
      <xdr:rowOff>8679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171256</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7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103730</xdr:rowOff>
    </xdr:from>
    <xdr:to>
      <xdr:col>76</xdr:col>
      <xdr:colOff>165100</xdr:colOff>
      <xdr:row>78</xdr:row>
      <xdr:rowOff>33880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25007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9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162376</xdr:rowOff>
    </xdr:from>
    <xdr:to>
      <xdr:col>72</xdr:col>
      <xdr:colOff>38100</xdr:colOff>
      <xdr:row>78</xdr:row>
      <xdr:rowOff>92526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83653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4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5555</xdr:rowOff>
    </xdr:from>
    <xdr:to>
      <xdr:col>67</xdr:col>
      <xdr:colOff>101600</xdr:colOff>
      <xdr:row>78</xdr:row>
      <xdr:rowOff>107155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98282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47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40182</xdr:rowOff>
    </xdr:from>
    <xdr:to>
      <xdr:col>85</xdr:col>
      <xdr:colOff>127000</xdr:colOff>
      <xdr:row>98</xdr:row>
      <xdr:rowOff>54983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42282"/>
          <a:ext cx="8382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162647</xdr:rowOff>
    </xdr:from>
    <xdr:to>
      <xdr:col>81</xdr:col>
      <xdr:colOff>50800</xdr:colOff>
      <xdr:row>98</xdr:row>
      <xdr:rowOff>40182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793297"/>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162647</xdr:rowOff>
    </xdr:from>
    <xdr:to>
      <xdr:col>76</xdr:col>
      <xdr:colOff>114300</xdr:colOff>
      <xdr:row>98</xdr:row>
      <xdr:rowOff>63753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93297"/>
          <a:ext cx="889000" cy="7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63753</xdr:rowOff>
    </xdr:from>
    <xdr:to>
      <xdr:col>71</xdr:col>
      <xdr:colOff>177800</xdr:colOff>
      <xdr:row>98</xdr:row>
      <xdr:rowOff>110272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865853"/>
          <a:ext cx="889000" cy="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4183</xdr:rowOff>
    </xdr:from>
    <xdr:to>
      <xdr:col>85</xdr:col>
      <xdr:colOff>177800</xdr:colOff>
      <xdr:row>98</xdr:row>
      <xdr:rowOff>105783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27060</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5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160832</xdr:rowOff>
    </xdr:from>
    <xdr:to>
      <xdr:col>81</xdr:col>
      <xdr:colOff>101600</xdr:colOff>
      <xdr:row>98</xdr:row>
      <xdr:rowOff>90982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82109</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88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111847</xdr:rowOff>
    </xdr:from>
    <xdr:to>
      <xdr:col>76</xdr:col>
      <xdr:colOff>165100</xdr:colOff>
      <xdr:row>98</xdr:row>
      <xdr:rowOff>41997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33124</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83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12953</xdr:rowOff>
    </xdr:from>
    <xdr:to>
      <xdr:col>72</xdr:col>
      <xdr:colOff>38100</xdr:colOff>
      <xdr:row>98</xdr:row>
      <xdr:rowOff>114553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131080</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9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59472</xdr:rowOff>
    </xdr:from>
    <xdr:to>
      <xdr:col>67</xdr:col>
      <xdr:colOff>101600</xdr:colOff>
      <xdr:row>98</xdr:row>
      <xdr:rowOff>161072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152199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52212</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38762"/>
          <a:ext cx="889000" cy="4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165728</xdr:rowOff>
    </xdr:from>
    <xdr:to>
      <xdr:col>107</xdr:col>
      <xdr:colOff>50800</xdr:colOff>
      <xdr:row>39</xdr:row>
      <xdr:rowOff>52212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509378"/>
          <a:ext cx="889000" cy="22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125740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81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86730</xdr:rowOff>
    </xdr:from>
    <xdr:to>
      <xdr:col>102</xdr:col>
      <xdr:colOff>114300</xdr:colOff>
      <xdr:row>37</xdr:row>
      <xdr:rowOff>165728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430380"/>
          <a:ext cx="889000" cy="7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121821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80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120482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8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1412</xdr:rowOff>
    </xdr:from>
    <xdr:to>
      <xdr:col>107</xdr:col>
      <xdr:colOff>101600</xdr:colOff>
      <xdr:row>39</xdr:row>
      <xdr:rowOff>103012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119539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6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114928</xdr:rowOff>
    </xdr:from>
    <xdr:to>
      <xdr:col>102</xdr:col>
      <xdr:colOff>165100</xdr:colOff>
      <xdr:row>38</xdr:row>
      <xdr:rowOff>45078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4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61605</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278111" y="62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35930</xdr:rowOff>
    </xdr:from>
    <xdr:to>
      <xdr:col>98</xdr:col>
      <xdr:colOff>38100</xdr:colOff>
      <xdr:row>37</xdr:row>
      <xdr:rowOff>137530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37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154057</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389111" y="615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171138</xdr:rowOff>
    </xdr:from>
    <xdr:to>
      <xdr:col>116</xdr:col>
      <xdr:colOff>63500</xdr:colOff>
      <xdr:row>78</xdr:row>
      <xdr:rowOff>11012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372788"/>
          <a:ext cx="8382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162316</xdr:rowOff>
    </xdr:from>
    <xdr:to>
      <xdr:col>111</xdr:col>
      <xdr:colOff>177800</xdr:colOff>
      <xdr:row>77</xdr:row>
      <xdr:rowOff>171138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363966"/>
          <a:ext cx="889000" cy="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88860</xdr:rowOff>
    </xdr:from>
    <xdr:to>
      <xdr:col>107</xdr:col>
      <xdr:colOff>50800</xdr:colOff>
      <xdr:row>77</xdr:row>
      <xdr:rowOff>162316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90510"/>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88860</xdr:rowOff>
    </xdr:from>
    <xdr:to>
      <xdr:col>102</xdr:col>
      <xdr:colOff>114300</xdr:colOff>
      <xdr:row>78</xdr:row>
      <xdr:rowOff>33401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90510"/>
          <a:ext cx="889000" cy="1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131662</xdr:rowOff>
    </xdr:from>
    <xdr:to>
      <xdr:col>116</xdr:col>
      <xdr:colOff>114300</xdr:colOff>
      <xdr:row>78</xdr:row>
      <xdr:rowOff>61812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3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110089</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3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120338</xdr:rowOff>
    </xdr:from>
    <xdr:to>
      <xdr:col>112</xdr:col>
      <xdr:colOff>38100</xdr:colOff>
      <xdr:row>78</xdr:row>
      <xdr:rowOff>50488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3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41615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4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111516</xdr:rowOff>
    </xdr:from>
    <xdr:to>
      <xdr:col>107</xdr:col>
      <xdr:colOff>101600</xdr:colOff>
      <xdr:row>78</xdr:row>
      <xdr:rowOff>41666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3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32793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4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38060</xdr:rowOff>
    </xdr:from>
    <xdr:to>
      <xdr:col>102</xdr:col>
      <xdr:colOff>165100</xdr:colOff>
      <xdr:row>77</xdr:row>
      <xdr:rowOff>139660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130787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33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154051</xdr:rowOff>
    </xdr:from>
    <xdr:to>
      <xdr:col>98</xdr:col>
      <xdr:colOff>38100</xdr:colOff>
      <xdr:row>78</xdr:row>
      <xdr:rowOff>84201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75328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4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歳出合計は令和</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4,084,455</a:t>
          </a:r>
          <a:r>
            <a:rPr lang="ja-JP" altLang="ja-JP" sz="1100" b="0" i="0" baseline="0">
              <a:solidFill>
                <a:sysClr val="windowText" lastClr="000000"/>
              </a:solidFill>
              <a:effectLst/>
              <a:latin typeface="+mn-lt"/>
              <a:ea typeface="+mn-ea"/>
              <a:cs typeface="+mn-cs"/>
            </a:rPr>
            <a:t>千円に対して、令和</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4,085,407</a:t>
          </a:r>
          <a:r>
            <a:rPr lang="ja-JP" altLang="ja-JP" sz="1100" b="0" i="0" baseline="0">
              <a:solidFill>
                <a:sysClr val="windowText" lastClr="000000"/>
              </a:solidFill>
              <a:effectLst/>
              <a:latin typeface="+mn-lt"/>
              <a:ea typeface="+mn-ea"/>
              <a:cs typeface="+mn-cs"/>
            </a:rPr>
            <a:t>千円となり、</a:t>
          </a:r>
          <a:r>
            <a:rPr lang="en-US" altLang="ja-JP" sz="1100" b="0" i="0" baseline="0">
              <a:solidFill>
                <a:sysClr val="windowText" lastClr="000000"/>
              </a:solidFill>
              <a:effectLst/>
              <a:latin typeface="+mn-lt"/>
              <a:ea typeface="+mn-ea"/>
              <a:cs typeface="+mn-cs"/>
            </a:rPr>
            <a:t>26,048</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した。</a:t>
          </a:r>
          <a:r>
            <a:rPr lang="ja-JP" altLang="en-US" sz="1100" b="0" i="0" baseline="0">
              <a:solidFill>
                <a:sysClr val="windowText" lastClr="000000"/>
              </a:solidFill>
              <a:effectLst/>
              <a:latin typeface="+mn-lt"/>
              <a:ea typeface="+mn-ea"/>
              <a:cs typeface="+mn-cs"/>
            </a:rPr>
            <a:t>令和４年度に</a:t>
          </a:r>
          <a:r>
            <a:rPr lang="ja-JP" altLang="ja-JP" sz="1100" b="0" i="0" baseline="0">
              <a:solidFill>
                <a:sysClr val="windowText" lastClr="000000"/>
              </a:solidFill>
              <a:effectLst/>
              <a:latin typeface="+mn-lt"/>
              <a:ea typeface="+mn-ea"/>
              <a:cs typeface="+mn-cs"/>
            </a:rPr>
            <a:t>「国際鯨類施設整備事業」（新規普通建設費）を約</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億円を計上、令和５年度も約</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億円を計上した</a:t>
          </a:r>
          <a:r>
            <a:rPr lang="ja-JP" altLang="en-US" sz="1100" b="0" i="0" baseline="0">
              <a:solidFill>
                <a:sysClr val="windowText" lastClr="000000"/>
              </a:solidFill>
              <a:effectLst/>
              <a:latin typeface="+mn-lt"/>
              <a:ea typeface="+mn-ea"/>
              <a:cs typeface="+mn-cs"/>
            </a:rPr>
            <a:t>ことが主な増減要因である</a:t>
          </a:r>
          <a:r>
            <a:rPr lang="ja-JP" altLang="ja-JP" sz="1100" b="0" i="0" baseline="0">
              <a:solidFill>
                <a:sysClr val="windowText" lastClr="000000"/>
              </a:solidFill>
              <a:effectLst/>
              <a:latin typeface="+mn-lt"/>
              <a:ea typeface="+mn-ea"/>
              <a:cs typeface="+mn-cs"/>
            </a:rPr>
            <a:t>。人件費は、</a:t>
          </a:r>
          <a:r>
            <a:rPr lang="ja-JP" altLang="en-US" sz="1100" b="0" i="0" baseline="0">
              <a:solidFill>
                <a:sysClr val="windowText" lastClr="000000"/>
              </a:solidFill>
              <a:effectLst/>
              <a:latin typeface="+mn-lt"/>
              <a:ea typeface="+mn-ea"/>
              <a:cs typeface="+mn-cs"/>
            </a:rPr>
            <a:t>令和４年度に</a:t>
          </a:r>
          <a:r>
            <a:rPr lang="ja-JP" altLang="ja-JP" sz="1100" b="0" i="0" baseline="0">
              <a:solidFill>
                <a:sysClr val="windowText" lastClr="000000"/>
              </a:solidFill>
              <a:effectLst/>
              <a:latin typeface="+mn-lt"/>
              <a:ea typeface="+mn-ea"/>
              <a:cs typeface="+mn-cs"/>
            </a:rPr>
            <a:t>職員の新規採用（８人）及び、議員の期末手当の支給開始により増加</a:t>
          </a:r>
          <a:r>
            <a:rPr lang="ja-JP" altLang="en-US" sz="1100" b="0" i="0" baseline="0">
              <a:solidFill>
                <a:sysClr val="windowText" lastClr="000000"/>
              </a:solidFill>
              <a:effectLst/>
              <a:latin typeface="+mn-lt"/>
              <a:ea typeface="+mn-ea"/>
              <a:cs typeface="+mn-cs"/>
            </a:rPr>
            <a:t>、令和５年度は会計年度任用職員の増員及び給与の引き上げ等により若干増加</a:t>
          </a:r>
          <a:r>
            <a:rPr lang="ja-JP" altLang="ja-JP" sz="1100" b="0" i="0" baseline="0">
              <a:solidFill>
                <a:sysClr val="windowText" lastClr="000000"/>
              </a:solidFill>
              <a:effectLst/>
              <a:latin typeface="+mn-lt"/>
              <a:ea typeface="+mn-ea"/>
              <a:cs typeface="+mn-cs"/>
            </a:rPr>
            <a:t>した。物件費は、ふるさと納税業務の委託を、令和３年度に本格化させたことにより、令和４年度は委託料が</a:t>
          </a:r>
          <a:r>
            <a:rPr lang="en-US" altLang="ja-JP" sz="1100" b="0" i="0" baseline="0">
              <a:solidFill>
                <a:sysClr val="windowText" lastClr="000000"/>
              </a:solidFill>
              <a:effectLst/>
              <a:latin typeface="+mn-lt"/>
              <a:ea typeface="+mn-ea"/>
              <a:cs typeface="+mn-cs"/>
            </a:rPr>
            <a:t>22,947</a:t>
          </a:r>
          <a:r>
            <a:rPr lang="ja-JP" altLang="ja-JP" sz="1100" b="0" i="0" baseline="0">
              <a:solidFill>
                <a:sysClr val="windowText" lastClr="000000"/>
              </a:solidFill>
              <a:effectLst/>
              <a:latin typeface="+mn-lt"/>
              <a:ea typeface="+mn-ea"/>
              <a:cs typeface="+mn-cs"/>
            </a:rPr>
            <a:t>千円増加し</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（寄附額の実績に応じて委託料を決定する）</a:t>
          </a:r>
          <a:r>
            <a:rPr lang="ja-JP" altLang="en-US" sz="1100" b="0" i="0" baseline="0">
              <a:solidFill>
                <a:sysClr val="windowText" lastClr="000000"/>
              </a:solidFill>
              <a:effectLst/>
              <a:latin typeface="+mn-lt"/>
              <a:ea typeface="+mn-ea"/>
              <a:cs typeface="+mn-cs"/>
            </a:rPr>
            <a:t>令和５年度は寄付金額の減少に伴い委託料も減額となった</a:t>
          </a:r>
          <a:r>
            <a:rPr lang="ja-JP" altLang="ja-JP" sz="1100" b="0" i="0" baseline="0">
              <a:solidFill>
                <a:sysClr val="windowText" lastClr="000000"/>
              </a:solidFill>
              <a:effectLst/>
              <a:latin typeface="+mn-lt"/>
              <a:ea typeface="+mn-ea"/>
              <a:cs typeface="+mn-cs"/>
            </a:rPr>
            <a:t>。補助費等は、住民税非課税世帯等臨時特別</a:t>
          </a:r>
          <a:r>
            <a:rPr lang="ja-JP" altLang="en-US" sz="1100" b="0" i="0" baseline="0">
              <a:solidFill>
                <a:sysClr val="windowText" lastClr="000000"/>
              </a:solidFill>
              <a:effectLst/>
              <a:latin typeface="+mn-lt"/>
              <a:ea typeface="+mn-ea"/>
              <a:cs typeface="+mn-cs"/>
            </a:rPr>
            <a:t>給付金を支出したため増加した。</a:t>
          </a:r>
          <a:r>
            <a:rPr lang="ja-JP" altLang="ja-JP" sz="1100" b="0" i="0" baseline="0">
              <a:solidFill>
                <a:sysClr val="windowText" lastClr="000000"/>
              </a:solidFill>
              <a:effectLst/>
              <a:latin typeface="+mn-lt"/>
              <a:ea typeface="+mn-ea"/>
              <a:cs typeface="+mn-cs"/>
            </a:rPr>
            <a:t>投資的経費では、先述の「国際鯨類施設整備事業」により普通建設費（新規整備）</a:t>
          </a:r>
          <a:r>
            <a:rPr lang="ja-JP" altLang="en-US" sz="1100" b="0" i="0" baseline="0">
              <a:solidFill>
                <a:sysClr val="windowText" lastClr="000000"/>
              </a:solidFill>
              <a:effectLst/>
              <a:latin typeface="+mn-lt"/>
              <a:ea typeface="+mn-ea"/>
              <a:cs typeface="+mn-cs"/>
            </a:rPr>
            <a:t>の支出額に伴い増減している。</a:t>
          </a:r>
          <a:r>
            <a:rPr lang="ja-JP" altLang="ja-JP" sz="1100" b="0" i="0" baseline="0">
              <a:solidFill>
                <a:sysClr val="windowText" lastClr="000000"/>
              </a:solidFill>
              <a:effectLst/>
              <a:latin typeface="+mn-lt"/>
              <a:ea typeface="+mn-ea"/>
              <a:cs typeface="+mn-cs"/>
            </a:rPr>
            <a:t>公債費における長期債元利償還金が</a:t>
          </a:r>
          <a:r>
            <a:rPr lang="en-US" altLang="ja-JP" sz="1100" b="0" i="0" baseline="0">
              <a:solidFill>
                <a:sysClr val="windowText" lastClr="000000"/>
              </a:solidFill>
              <a:effectLst/>
              <a:latin typeface="+mn-lt"/>
              <a:ea typeface="+mn-ea"/>
              <a:cs typeface="+mn-cs"/>
            </a:rPr>
            <a:t>82,159</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の大幅な</a:t>
          </a:r>
          <a:r>
            <a:rPr lang="ja-JP" altLang="ja-JP" sz="1100" b="0" i="0" baseline="0">
              <a:solidFill>
                <a:sysClr val="windowText" lastClr="000000"/>
              </a:solidFill>
              <a:effectLst/>
              <a:latin typeface="+mn-lt"/>
              <a:ea typeface="+mn-ea"/>
              <a:cs typeface="+mn-cs"/>
            </a:rPr>
            <a:t>増額となり、前年度と合わせると、</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億円超の増加である。積立金については、</a:t>
          </a:r>
          <a:r>
            <a:rPr lang="ja-JP" altLang="en-US" sz="1100" b="0" i="0" baseline="0">
              <a:solidFill>
                <a:sysClr val="windowText" lastClr="000000"/>
              </a:solidFill>
              <a:effectLst/>
              <a:latin typeface="+mn-lt"/>
              <a:ea typeface="+mn-ea"/>
              <a:cs typeface="+mn-cs"/>
            </a:rPr>
            <a:t>財政調整基金積立額が</a:t>
          </a:r>
          <a:r>
            <a:rPr lang="en-US" altLang="ja-JP" sz="1100" b="0" i="0" baseline="0">
              <a:solidFill>
                <a:sysClr val="windowText" lastClr="000000"/>
              </a:solidFill>
              <a:effectLst/>
              <a:latin typeface="+mn-lt"/>
              <a:ea typeface="+mn-ea"/>
              <a:cs typeface="+mn-cs"/>
            </a:rPr>
            <a:t>12,400</a:t>
          </a:r>
          <a:r>
            <a:rPr lang="ja-JP" altLang="en-US" sz="1100" b="0" i="0" baseline="0">
              <a:solidFill>
                <a:sysClr val="windowText" lastClr="000000"/>
              </a:solidFill>
              <a:effectLst/>
              <a:latin typeface="+mn-lt"/>
              <a:ea typeface="+mn-ea"/>
              <a:cs typeface="+mn-cs"/>
            </a:rPr>
            <a:t>千円減少、減債基金積立額が</a:t>
          </a:r>
          <a:r>
            <a:rPr lang="en-US" altLang="ja-JP" sz="1100" b="0" i="0" baseline="0">
              <a:solidFill>
                <a:sysClr val="windowText" lastClr="000000"/>
              </a:solidFill>
              <a:effectLst/>
              <a:latin typeface="+mn-lt"/>
              <a:ea typeface="+mn-ea"/>
              <a:cs typeface="+mn-cs"/>
            </a:rPr>
            <a:t>10,000</a:t>
          </a:r>
          <a:r>
            <a:rPr lang="ja-JP" altLang="en-US" sz="1100" b="0" i="0" baseline="0">
              <a:solidFill>
                <a:sysClr val="windowText" lastClr="000000"/>
              </a:solidFill>
              <a:effectLst/>
              <a:latin typeface="+mn-lt"/>
              <a:ea typeface="+mn-ea"/>
              <a:cs typeface="+mn-cs"/>
            </a:rPr>
            <a:t>千円増加、塵芥処理場建設資金</a:t>
          </a:r>
          <a:r>
            <a:rPr lang="ja-JP" altLang="ja-JP" sz="1100" b="0" i="0" baseline="0">
              <a:solidFill>
                <a:sysClr val="windowText" lastClr="000000"/>
              </a:solidFill>
              <a:effectLst/>
              <a:latin typeface="+mn-lt"/>
              <a:ea typeface="+mn-ea"/>
              <a:cs typeface="+mn-cs"/>
            </a:rPr>
            <a:t>減債基金</a:t>
          </a:r>
          <a:r>
            <a:rPr lang="en-US" altLang="ja-JP" sz="1100" b="0" i="0" baseline="0">
              <a:solidFill>
                <a:sysClr val="windowText" lastClr="000000"/>
              </a:solidFill>
              <a:effectLst/>
              <a:latin typeface="+mn-lt"/>
              <a:ea typeface="+mn-ea"/>
              <a:cs typeface="+mn-cs"/>
            </a:rPr>
            <a:t>30,000</a:t>
          </a:r>
          <a:r>
            <a:rPr lang="ja-JP" altLang="en-US" sz="1100" b="0" i="0" baseline="0">
              <a:solidFill>
                <a:sysClr val="windowText" lastClr="000000"/>
              </a:solidFill>
              <a:effectLst/>
              <a:latin typeface="+mn-lt"/>
              <a:ea typeface="+mn-ea"/>
              <a:cs typeface="+mn-cs"/>
            </a:rPr>
            <a:t>千の取り崩し等があり、基金の残高は全体で</a:t>
          </a:r>
          <a:r>
            <a:rPr lang="en-US" altLang="ja-JP" sz="1100" b="0" i="0" baseline="0">
              <a:solidFill>
                <a:sysClr val="windowText" lastClr="000000"/>
              </a:solidFill>
              <a:effectLst/>
              <a:latin typeface="+mn-lt"/>
              <a:ea typeface="+mn-ea"/>
              <a:cs typeface="+mn-cs"/>
            </a:rPr>
            <a:t>46,900</a:t>
          </a:r>
          <a:r>
            <a:rPr lang="ja-JP" altLang="en-US" sz="1100" b="0" i="0" baseline="0">
              <a:solidFill>
                <a:sysClr val="windowText" lastClr="000000"/>
              </a:solidFill>
              <a:effectLst/>
              <a:latin typeface="+mn-lt"/>
              <a:ea typeface="+mn-ea"/>
              <a:cs typeface="+mn-cs"/>
            </a:rPr>
            <a:t>千円減少した</a:t>
          </a:r>
          <a:r>
            <a:rPr lang="ja-JP" altLang="ja-JP" sz="1100" b="0" i="0" baseline="0">
              <a:solidFill>
                <a:sysClr val="windowText" lastClr="000000"/>
              </a:solidFill>
              <a:effectLst/>
              <a:latin typeface="+mn-lt"/>
              <a:ea typeface="+mn-ea"/>
              <a:cs typeface="+mn-cs"/>
            </a:rPr>
            <a:t>。繰出金は、かつて介護保険会計に対するものが多かったが、令和３年度に保険料を引き上げ、繰出金を抑制することができている。</a:t>
          </a:r>
          <a:r>
            <a:rPr lang="ja-JP" altLang="en-US" sz="1100" b="0" i="0" baseline="0">
              <a:solidFill>
                <a:sysClr val="windowText" lastClr="000000"/>
              </a:solidFill>
              <a:effectLst/>
              <a:latin typeface="+mn-lt"/>
              <a:ea typeface="+mn-ea"/>
              <a:cs typeface="+mn-cs"/>
            </a:rPr>
            <a:t>令和５年度は、介護保険、国民健康保険、後期高齢者医療保険事業会計に対するものがすべて減少した。</a:t>
          </a:r>
          <a:r>
            <a:rPr lang="ja-JP" altLang="ja-JP" sz="1100" b="0" i="0" baseline="0">
              <a:solidFill>
                <a:sysClr val="windowText" lastClr="000000"/>
              </a:solidFill>
              <a:effectLst/>
              <a:latin typeface="+mn-lt"/>
              <a:ea typeface="+mn-ea"/>
              <a:cs typeface="+mn-cs"/>
            </a:rPr>
            <a:t>ここ数年にわたる特徴としては、公債費の増額が進んでいる。公債費の増加は令和</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年から</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年頃まで続く見込みである。</a:t>
          </a:r>
          <a:endParaRPr lang="ja-JP" altLang="ja-JP" sz="1400">
            <a:solidFill>
              <a:sysClr val="windowText" lastClr="000000"/>
            </a:solidFill>
            <a:effectLst/>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2,844
2,829
5.81
4,190,257
4,058,407
121,281
1,728,425
5,785,772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85446</xdr:rowOff>
    </xdr:from>
    <xdr:to>
      <xdr:col>24</xdr:col>
      <xdr:colOff>63500</xdr:colOff>
      <xdr:row>37</xdr:row>
      <xdr:rowOff>121641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909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85446</xdr:rowOff>
    </xdr:from>
    <xdr:to>
      <xdr:col>19</xdr:col>
      <xdr:colOff>177800</xdr:colOff>
      <xdr:row>37</xdr:row>
      <xdr:rowOff>147384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9096"/>
          <a:ext cx="889000" cy="6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147384</xdr:rowOff>
    </xdr:from>
    <xdr:to>
      <xdr:col>15</xdr:col>
      <xdr:colOff>50800</xdr:colOff>
      <xdr:row>37</xdr:row>
      <xdr:rowOff>155143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1034"/>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147320</xdr:rowOff>
    </xdr:from>
    <xdr:to>
      <xdr:col>10</xdr:col>
      <xdr:colOff>114300</xdr:colOff>
      <xdr:row>37</xdr:row>
      <xdr:rowOff>155143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0970"/>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70841</xdr:rowOff>
    </xdr:from>
    <xdr:to>
      <xdr:col>24</xdr:col>
      <xdr:colOff>114300</xdr:colOff>
      <xdr:row>38</xdr:row>
      <xdr:rowOff>991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49268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34646</xdr:rowOff>
    </xdr:from>
    <xdr:to>
      <xdr:col>20</xdr:col>
      <xdr:colOff>38100</xdr:colOff>
      <xdr:row>37</xdr:row>
      <xdr:rowOff>136246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152773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96584</xdr:rowOff>
    </xdr:from>
    <xdr:to>
      <xdr:col>15</xdr:col>
      <xdr:colOff>101600</xdr:colOff>
      <xdr:row>38</xdr:row>
      <xdr:rowOff>26733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0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17860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104343</xdr:rowOff>
    </xdr:from>
    <xdr:to>
      <xdr:col>10</xdr:col>
      <xdr:colOff>165100</xdr:colOff>
      <xdr:row>38</xdr:row>
      <xdr:rowOff>34493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25620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96520</xdr:rowOff>
    </xdr:from>
    <xdr:to>
      <xdr:col>6</xdr:col>
      <xdr:colOff>38100</xdr:colOff>
      <xdr:row>38</xdr:row>
      <xdr:rowOff>26670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17797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140181</xdr:rowOff>
    </xdr:from>
    <xdr:to>
      <xdr:col>24</xdr:col>
      <xdr:colOff>63500</xdr:colOff>
      <xdr:row>57</xdr:row>
      <xdr:rowOff>157972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12831"/>
          <a:ext cx="838200" cy="1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140181</xdr:rowOff>
    </xdr:from>
    <xdr:to>
      <xdr:col>19</xdr:col>
      <xdr:colOff>177800</xdr:colOff>
      <xdr:row>58</xdr:row>
      <xdr:rowOff>55715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12831"/>
          <a:ext cx="889000" cy="8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42643</xdr:rowOff>
    </xdr:from>
    <xdr:to>
      <xdr:col>15</xdr:col>
      <xdr:colOff>50800</xdr:colOff>
      <xdr:row>58</xdr:row>
      <xdr:rowOff>55715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86743"/>
          <a:ext cx="889000" cy="1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42643</xdr:rowOff>
    </xdr:from>
    <xdr:to>
      <xdr:col>10</xdr:col>
      <xdr:colOff>114300</xdr:colOff>
      <xdr:row>58</xdr:row>
      <xdr:rowOff>66628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86743"/>
          <a:ext cx="889000" cy="2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107172</xdr:rowOff>
    </xdr:from>
    <xdr:to>
      <xdr:col>24</xdr:col>
      <xdr:colOff>114300</xdr:colOff>
      <xdr:row>58</xdr:row>
      <xdr:rowOff>37322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66549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6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89381</xdr:rowOff>
    </xdr:from>
    <xdr:to>
      <xdr:col>20</xdr:col>
      <xdr:colOff>38100</xdr:colOff>
      <xdr:row>58</xdr:row>
      <xdr:rowOff>19531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36058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4915</xdr:rowOff>
    </xdr:from>
    <xdr:to>
      <xdr:col>15</xdr:col>
      <xdr:colOff>101600</xdr:colOff>
      <xdr:row>58</xdr:row>
      <xdr:rowOff>106515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97642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163293</xdr:rowOff>
    </xdr:from>
    <xdr:to>
      <xdr:col>10</xdr:col>
      <xdr:colOff>165100</xdr:colOff>
      <xdr:row>58</xdr:row>
      <xdr:rowOff>93443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84570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2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15828</xdr:rowOff>
    </xdr:from>
    <xdr:to>
      <xdr:col>6</xdr:col>
      <xdr:colOff>38100</xdr:colOff>
      <xdr:row>58</xdr:row>
      <xdr:rowOff>117428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108555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158311</xdr:rowOff>
    </xdr:from>
    <xdr:to>
      <xdr:col>24</xdr:col>
      <xdr:colOff>63500</xdr:colOff>
      <xdr:row>77</xdr:row>
      <xdr:rowOff>18304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88511"/>
          <a:ext cx="838200" cy="3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114271</xdr:rowOff>
    </xdr:from>
    <xdr:to>
      <xdr:col>19</xdr:col>
      <xdr:colOff>177800</xdr:colOff>
      <xdr:row>77</xdr:row>
      <xdr:rowOff>18304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44471"/>
          <a:ext cx="889000" cy="7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114271</xdr:rowOff>
    </xdr:from>
    <xdr:to>
      <xdr:col>15</xdr:col>
      <xdr:colOff>50800</xdr:colOff>
      <xdr:row>77</xdr:row>
      <xdr:rowOff>95064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44471"/>
          <a:ext cx="889000" cy="15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162158</xdr:rowOff>
    </xdr:from>
    <xdr:to>
      <xdr:col>10</xdr:col>
      <xdr:colOff>114300</xdr:colOff>
      <xdr:row>77</xdr:row>
      <xdr:rowOff>95064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192358"/>
          <a:ext cx="8890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107511</xdr:rowOff>
    </xdr:from>
    <xdr:to>
      <xdr:col>24</xdr:col>
      <xdr:colOff>114300</xdr:colOff>
      <xdr:row>77</xdr:row>
      <xdr:rowOff>37661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3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85938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1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138954</xdr:rowOff>
    </xdr:from>
    <xdr:to>
      <xdr:col>20</xdr:col>
      <xdr:colOff>38100</xdr:colOff>
      <xdr:row>77</xdr:row>
      <xdr:rowOff>69104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60231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6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63471</xdr:rowOff>
    </xdr:from>
    <xdr:to>
      <xdr:col>15</xdr:col>
      <xdr:colOff>101600</xdr:colOff>
      <xdr:row>76</xdr:row>
      <xdr:rowOff>165071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9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156198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8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44264</xdr:rowOff>
    </xdr:from>
    <xdr:to>
      <xdr:col>10</xdr:col>
      <xdr:colOff>165100</xdr:colOff>
      <xdr:row>77</xdr:row>
      <xdr:rowOff>145864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136991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3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111358</xdr:rowOff>
    </xdr:from>
    <xdr:to>
      <xdr:col>6</xdr:col>
      <xdr:colOff>38100</xdr:colOff>
      <xdr:row>77</xdr:row>
      <xdr:rowOff>41508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58035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1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126423</xdr:rowOff>
    </xdr:from>
    <xdr:to>
      <xdr:col>24</xdr:col>
      <xdr:colOff>63500</xdr:colOff>
      <xdr:row>97</xdr:row>
      <xdr:rowOff>152822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57073"/>
          <a:ext cx="838200" cy="2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167763</xdr:rowOff>
    </xdr:from>
    <xdr:to>
      <xdr:col>19</xdr:col>
      <xdr:colOff>177800</xdr:colOff>
      <xdr:row>97</xdr:row>
      <xdr:rowOff>152822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626963"/>
          <a:ext cx="889000" cy="1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167763</xdr:rowOff>
    </xdr:from>
    <xdr:to>
      <xdr:col>15</xdr:col>
      <xdr:colOff>50800</xdr:colOff>
      <xdr:row>97</xdr:row>
      <xdr:rowOff>96389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26963"/>
          <a:ext cx="889000" cy="10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92363</xdr:rowOff>
    </xdr:from>
    <xdr:to>
      <xdr:col>10</xdr:col>
      <xdr:colOff>114300</xdr:colOff>
      <xdr:row>97</xdr:row>
      <xdr:rowOff>96389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723013"/>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75623</xdr:rowOff>
    </xdr:from>
    <xdr:to>
      <xdr:col>24</xdr:col>
      <xdr:colOff>114300</xdr:colOff>
      <xdr:row>98</xdr:row>
      <xdr:rowOff>5773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162000</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102022</xdr:rowOff>
    </xdr:from>
    <xdr:to>
      <xdr:col>20</xdr:col>
      <xdr:colOff>38100</xdr:colOff>
      <xdr:row>98</xdr:row>
      <xdr:rowOff>32172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23299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2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116963</xdr:rowOff>
    </xdr:from>
    <xdr:to>
      <xdr:col>15</xdr:col>
      <xdr:colOff>101600</xdr:colOff>
      <xdr:row>97</xdr:row>
      <xdr:rowOff>47113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38240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66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45589</xdr:rowOff>
    </xdr:from>
    <xdr:to>
      <xdr:col>10</xdr:col>
      <xdr:colOff>165100</xdr:colOff>
      <xdr:row>97</xdr:row>
      <xdr:rowOff>147189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138316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41563</xdr:rowOff>
    </xdr:from>
    <xdr:to>
      <xdr:col>6</xdr:col>
      <xdr:colOff>38100</xdr:colOff>
      <xdr:row>97</xdr:row>
      <xdr:rowOff>143163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134290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44221</xdr:rowOff>
    </xdr:from>
    <xdr:to>
      <xdr:col>55</xdr:col>
      <xdr:colOff>0</xdr:colOff>
      <xdr:row>39</xdr:row>
      <xdr:rowOff>44221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44221</xdr:rowOff>
    </xdr:from>
    <xdr:to>
      <xdr:col>50</xdr:col>
      <xdr:colOff>114300</xdr:colOff>
      <xdr:row>39</xdr:row>
      <xdr:rowOff>44221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44221</xdr:rowOff>
    </xdr:from>
    <xdr:to>
      <xdr:col>45</xdr:col>
      <xdr:colOff>177800</xdr:colOff>
      <xdr:row>39</xdr:row>
      <xdr:rowOff>44259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73077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44259</xdr:rowOff>
    </xdr:from>
    <xdr:to>
      <xdr:col>41</xdr:col>
      <xdr:colOff>50800</xdr:colOff>
      <xdr:row>39</xdr:row>
      <xdr:rowOff>44259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164871</xdr:rowOff>
    </xdr:from>
    <xdr:to>
      <xdr:col>55</xdr:col>
      <xdr:colOff>50800</xdr:colOff>
      <xdr:row>39</xdr:row>
      <xdr:rowOff>95021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96911</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164871</xdr:rowOff>
    </xdr:from>
    <xdr:to>
      <xdr:col>50</xdr:col>
      <xdr:colOff>165100</xdr:colOff>
      <xdr:row>39</xdr:row>
      <xdr:rowOff>95021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86148</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164871</xdr:rowOff>
    </xdr:from>
    <xdr:to>
      <xdr:col>46</xdr:col>
      <xdr:colOff>38100</xdr:colOff>
      <xdr:row>39</xdr:row>
      <xdr:rowOff>95021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86148</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164909</xdr:rowOff>
    </xdr:from>
    <xdr:to>
      <xdr:col>41</xdr:col>
      <xdr:colOff>101600</xdr:colOff>
      <xdr:row>39</xdr:row>
      <xdr:rowOff>95059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86186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164909</xdr:rowOff>
    </xdr:from>
    <xdr:to>
      <xdr:col>36</xdr:col>
      <xdr:colOff>165100</xdr:colOff>
      <xdr:row>39</xdr:row>
      <xdr:rowOff>95059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86186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57873</xdr:rowOff>
    </xdr:from>
    <xdr:to>
      <xdr:col>55</xdr:col>
      <xdr:colOff>0</xdr:colOff>
      <xdr:row>59</xdr:row>
      <xdr:rowOff>65069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73423"/>
          <a:ext cx="838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65069</xdr:rowOff>
    </xdr:from>
    <xdr:to>
      <xdr:col>50</xdr:col>
      <xdr:colOff>114300</xdr:colOff>
      <xdr:row>59</xdr:row>
      <xdr:rowOff>73015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80619"/>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96493</xdr:rowOff>
    </xdr:from>
    <xdr:to>
      <xdr:col>45</xdr:col>
      <xdr:colOff>177800</xdr:colOff>
      <xdr:row>59</xdr:row>
      <xdr:rowOff>73015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40593"/>
          <a:ext cx="889000" cy="14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96493</xdr:rowOff>
    </xdr:from>
    <xdr:to>
      <xdr:col>41</xdr:col>
      <xdr:colOff>50800</xdr:colOff>
      <xdr:row>59</xdr:row>
      <xdr:rowOff>62165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40593"/>
          <a:ext cx="889000" cy="13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7073</xdr:rowOff>
    </xdr:from>
    <xdr:to>
      <xdr:col>55</xdr:col>
      <xdr:colOff>50800</xdr:colOff>
      <xdr:row>59</xdr:row>
      <xdr:rowOff>108673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2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93450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14269</xdr:rowOff>
    </xdr:from>
    <xdr:to>
      <xdr:col>50</xdr:col>
      <xdr:colOff>165100</xdr:colOff>
      <xdr:row>59</xdr:row>
      <xdr:rowOff>115869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106996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2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22215</xdr:rowOff>
    </xdr:from>
    <xdr:to>
      <xdr:col>46</xdr:col>
      <xdr:colOff>38100</xdr:colOff>
      <xdr:row>59</xdr:row>
      <xdr:rowOff>123815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114942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3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45693</xdr:rowOff>
    </xdr:from>
    <xdr:to>
      <xdr:col>41</xdr:col>
      <xdr:colOff>101600</xdr:colOff>
      <xdr:row>58</xdr:row>
      <xdr:rowOff>147293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163820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6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11365</xdr:rowOff>
    </xdr:from>
    <xdr:to>
      <xdr:col>36</xdr:col>
      <xdr:colOff>165100</xdr:colOff>
      <xdr:row>59</xdr:row>
      <xdr:rowOff>112965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2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104092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1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95213</xdr:rowOff>
    </xdr:from>
    <xdr:to>
      <xdr:col>55</xdr:col>
      <xdr:colOff>0</xdr:colOff>
      <xdr:row>78</xdr:row>
      <xdr:rowOff>96360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68313"/>
          <a:ext cx="8382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69831</xdr:rowOff>
    </xdr:from>
    <xdr:to>
      <xdr:col>50</xdr:col>
      <xdr:colOff>114300</xdr:colOff>
      <xdr:row>78</xdr:row>
      <xdr:rowOff>96360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42931"/>
          <a:ext cx="889000" cy="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69831</xdr:rowOff>
    </xdr:from>
    <xdr:to>
      <xdr:col>45</xdr:col>
      <xdr:colOff>177800</xdr:colOff>
      <xdr:row>78</xdr:row>
      <xdr:rowOff>105545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42931"/>
          <a:ext cx="889000" cy="3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105545</xdr:rowOff>
    </xdr:from>
    <xdr:to>
      <xdr:col>41</xdr:col>
      <xdr:colOff>50800</xdr:colOff>
      <xdr:row>78</xdr:row>
      <xdr:rowOff>115160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8645"/>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44413</xdr:rowOff>
    </xdr:from>
    <xdr:to>
      <xdr:col>55</xdr:col>
      <xdr:colOff>50800</xdr:colOff>
      <xdr:row>78</xdr:row>
      <xdr:rowOff>146013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45560</xdr:rowOff>
    </xdr:from>
    <xdr:to>
      <xdr:col>50</xdr:col>
      <xdr:colOff>165100</xdr:colOff>
      <xdr:row>78</xdr:row>
      <xdr:rowOff>147160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138287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1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19031</xdr:rowOff>
    </xdr:from>
    <xdr:to>
      <xdr:col>46</xdr:col>
      <xdr:colOff>38100</xdr:colOff>
      <xdr:row>78</xdr:row>
      <xdr:rowOff>120631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111758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8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54745</xdr:rowOff>
    </xdr:from>
    <xdr:to>
      <xdr:col>41</xdr:col>
      <xdr:colOff>101600</xdr:colOff>
      <xdr:row>78</xdr:row>
      <xdr:rowOff>156345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147472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64360</xdr:rowOff>
    </xdr:from>
    <xdr:to>
      <xdr:col>36</xdr:col>
      <xdr:colOff>165100</xdr:colOff>
      <xdr:row>78</xdr:row>
      <xdr:rowOff>165960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157087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156274</xdr:rowOff>
    </xdr:from>
    <xdr:to>
      <xdr:col>55</xdr:col>
      <xdr:colOff>0</xdr:colOff>
      <xdr:row>99</xdr:row>
      <xdr:rowOff>9770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58374"/>
          <a:ext cx="8382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3581</xdr:rowOff>
    </xdr:from>
    <xdr:to>
      <xdr:col>50</xdr:col>
      <xdr:colOff>114300</xdr:colOff>
      <xdr:row>99</xdr:row>
      <xdr:rowOff>9770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77131"/>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3581</xdr:rowOff>
    </xdr:from>
    <xdr:to>
      <xdr:col>45</xdr:col>
      <xdr:colOff>177800</xdr:colOff>
      <xdr:row>99</xdr:row>
      <xdr:rowOff>7130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77131"/>
          <a:ext cx="8890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7130</xdr:rowOff>
    </xdr:from>
    <xdr:to>
      <xdr:col>41</xdr:col>
      <xdr:colOff>50800</xdr:colOff>
      <xdr:row>99</xdr:row>
      <xdr:rowOff>19971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80680"/>
          <a:ext cx="889000" cy="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105474</xdr:rowOff>
    </xdr:from>
    <xdr:to>
      <xdr:col>55</xdr:col>
      <xdr:colOff>50800</xdr:colOff>
      <xdr:row>99</xdr:row>
      <xdr:rowOff>35624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20401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130420</xdr:rowOff>
    </xdr:from>
    <xdr:to>
      <xdr:col>50</xdr:col>
      <xdr:colOff>165100</xdr:colOff>
      <xdr:row>99</xdr:row>
      <xdr:rowOff>60570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51697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2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124231</xdr:rowOff>
    </xdr:from>
    <xdr:to>
      <xdr:col>46</xdr:col>
      <xdr:colOff>38100</xdr:colOff>
      <xdr:row>99</xdr:row>
      <xdr:rowOff>54381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45508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1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127780</xdr:rowOff>
    </xdr:from>
    <xdr:to>
      <xdr:col>41</xdr:col>
      <xdr:colOff>101600</xdr:colOff>
      <xdr:row>99</xdr:row>
      <xdr:rowOff>57930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49057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2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140621</xdr:rowOff>
    </xdr:from>
    <xdr:to>
      <xdr:col>36</xdr:col>
      <xdr:colOff>165100</xdr:colOff>
      <xdr:row>99</xdr:row>
      <xdr:rowOff>70771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61898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3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75733</xdr:rowOff>
    </xdr:from>
    <xdr:to>
      <xdr:col>85</xdr:col>
      <xdr:colOff>127000</xdr:colOff>
      <xdr:row>38</xdr:row>
      <xdr:rowOff>77270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590833"/>
          <a:ext cx="8382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97212</xdr:rowOff>
    </xdr:from>
    <xdr:to>
      <xdr:col>81</xdr:col>
      <xdr:colOff>50800</xdr:colOff>
      <xdr:row>38</xdr:row>
      <xdr:rowOff>75733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269412"/>
          <a:ext cx="889000" cy="3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76391</xdr:rowOff>
    </xdr:from>
    <xdr:to>
      <xdr:col>76</xdr:col>
      <xdr:colOff>114300</xdr:colOff>
      <xdr:row>36</xdr:row>
      <xdr:rowOff>97212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48591"/>
          <a:ext cx="8890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76391</xdr:rowOff>
    </xdr:from>
    <xdr:to>
      <xdr:col>71</xdr:col>
      <xdr:colOff>177800</xdr:colOff>
      <xdr:row>36</xdr:row>
      <xdr:rowOff>104720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48591"/>
          <a:ext cx="889000" cy="2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26470</xdr:rowOff>
    </xdr:from>
    <xdr:to>
      <xdr:col>85</xdr:col>
      <xdr:colOff>177800</xdr:colOff>
      <xdr:row>38</xdr:row>
      <xdr:rowOff>128070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112846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5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24933</xdr:rowOff>
    </xdr:from>
    <xdr:to>
      <xdr:col>81</xdr:col>
      <xdr:colOff>101600</xdr:colOff>
      <xdr:row>38</xdr:row>
      <xdr:rowOff>126533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4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117660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3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46412</xdr:rowOff>
    </xdr:from>
    <xdr:to>
      <xdr:col>76</xdr:col>
      <xdr:colOff>165100</xdr:colOff>
      <xdr:row>36</xdr:row>
      <xdr:rowOff>148012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164539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25591</xdr:rowOff>
    </xdr:from>
    <xdr:to>
      <xdr:col>72</xdr:col>
      <xdr:colOff>38100</xdr:colOff>
      <xdr:row>36</xdr:row>
      <xdr:rowOff>127191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143718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53920</xdr:rowOff>
    </xdr:from>
    <xdr:to>
      <xdr:col>67</xdr:col>
      <xdr:colOff>101600</xdr:colOff>
      <xdr:row>36</xdr:row>
      <xdr:rowOff>155520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2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163476</xdr:rowOff>
    </xdr:from>
    <xdr:to>
      <xdr:col>85</xdr:col>
      <xdr:colOff>127000</xdr:colOff>
      <xdr:row>58</xdr:row>
      <xdr:rowOff>163483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107576"/>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163476</xdr:rowOff>
    </xdr:from>
    <xdr:to>
      <xdr:col>81</xdr:col>
      <xdr:colOff>50800</xdr:colOff>
      <xdr:row>58</xdr:row>
      <xdr:rowOff>171094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107576"/>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167751</xdr:rowOff>
    </xdr:from>
    <xdr:to>
      <xdr:col>76</xdr:col>
      <xdr:colOff>114300</xdr:colOff>
      <xdr:row>58</xdr:row>
      <xdr:rowOff>171094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111851"/>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167751</xdr:rowOff>
    </xdr:from>
    <xdr:to>
      <xdr:col>71</xdr:col>
      <xdr:colOff>177800</xdr:colOff>
      <xdr:row>59</xdr:row>
      <xdr:rowOff>4874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11185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112683</xdr:rowOff>
    </xdr:from>
    <xdr:to>
      <xdr:col>85</xdr:col>
      <xdr:colOff>177800</xdr:colOff>
      <xdr:row>59</xdr:row>
      <xdr:rowOff>42833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27610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112676</xdr:rowOff>
    </xdr:from>
    <xdr:to>
      <xdr:col>81</xdr:col>
      <xdr:colOff>101600</xdr:colOff>
      <xdr:row>59</xdr:row>
      <xdr:rowOff>42826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33953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120294</xdr:rowOff>
    </xdr:from>
    <xdr:to>
      <xdr:col>76</xdr:col>
      <xdr:colOff>165100</xdr:colOff>
      <xdr:row>59</xdr:row>
      <xdr:rowOff>50444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41571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116951</xdr:rowOff>
    </xdr:from>
    <xdr:to>
      <xdr:col>72</xdr:col>
      <xdr:colOff>38100</xdr:colOff>
      <xdr:row>59</xdr:row>
      <xdr:rowOff>47101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6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38228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5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125524</xdr:rowOff>
    </xdr:from>
    <xdr:to>
      <xdr:col>67</xdr:col>
      <xdr:colOff>101600</xdr:colOff>
      <xdr:row>59</xdr:row>
      <xdr:rowOff>55674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46801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36193</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80743"/>
          <a:ext cx="8382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156843</xdr:rowOff>
    </xdr:from>
    <xdr:to>
      <xdr:col>85</xdr:col>
      <xdr:colOff>177800</xdr:colOff>
      <xdr:row>79</xdr:row>
      <xdr:rowOff>86993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71770</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69768</xdr:rowOff>
    </xdr:from>
    <xdr:to>
      <xdr:col>85</xdr:col>
      <xdr:colOff>127000</xdr:colOff>
      <xdr:row>97</xdr:row>
      <xdr:rowOff>129329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00418"/>
          <a:ext cx="838200" cy="5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129329</xdr:rowOff>
    </xdr:from>
    <xdr:to>
      <xdr:col>81</xdr:col>
      <xdr:colOff>50800</xdr:colOff>
      <xdr:row>97</xdr:row>
      <xdr:rowOff>154530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59979"/>
          <a:ext cx="889000" cy="2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154530</xdr:rowOff>
    </xdr:from>
    <xdr:to>
      <xdr:col>76</xdr:col>
      <xdr:colOff>114300</xdr:colOff>
      <xdr:row>98</xdr:row>
      <xdr:rowOff>41720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85180"/>
          <a:ext cx="889000" cy="5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41720</xdr:rowOff>
    </xdr:from>
    <xdr:to>
      <xdr:col>71</xdr:col>
      <xdr:colOff>177800</xdr:colOff>
      <xdr:row>98</xdr:row>
      <xdr:rowOff>56339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43820"/>
          <a:ext cx="8890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18968</xdr:rowOff>
    </xdr:from>
    <xdr:to>
      <xdr:col>85</xdr:col>
      <xdr:colOff>177800</xdr:colOff>
      <xdr:row>97</xdr:row>
      <xdr:rowOff>120568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168845</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2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78529</xdr:rowOff>
    </xdr:from>
    <xdr:to>
      <xdr:col>81</xdr:col>
      <xdr:colOff>101600</xdr:colOff>
      <xdr:row>98</xdr:row>
      <xdr:rowOff>8679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171256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0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103730</xdr:rowOff>
    </xdr:from>
    <xdr:to>
      <xdr:col>76</xdr:col>
      <xdr:colOff>165100</xdr:colOff>
      <xdr:row>98</xdr:row>
      <xdr:rowOff>33880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25007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2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162370</xdr:rowOff>
    </xdr:from>
    <xdr:to>
      <xdr:col>72</xdr:col>
      <xdr:colOff>38100</xdr:colOff>
      <xdr:row>98</xdr:row>
      <xdr:rowOff>92520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83647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5539</xdr:rowOff>
    </xdr:from>
    <xdr:to>
      <xdr:col>67</xdr:col>
      <xdr:colOff>101600</xdr:colOff>
      <xdr:row>98</xdr:row>
      <xdr:rowOff>107139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98266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0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b="0" i="0" baseline="0">
              <a:solidFill>
                <a:sysClr val="windowText" lastClr="000000"/>
              </a:solidFill>
              <a:effectLst/>
              <a:latin typeface="+mn-lt"/>
              <a:ea typeface="+mn-ea"/>
              <a:cs typeface="+mn-cs"/>
            </a:rPr>
            <a:t>過去５年間において増減が目立つ費目は、総務費、民生費、衛生費、農林水産業費、</a:t>
          </a:r>
          <a:r>
            <a:rPr lang="ja-JP" altLang="en-US" sz="1050" b="0" i="0" baseline="0">
              <a:solidFill>
                <a:sysClr val="windowText" lastClr="000000"/>
              </a:solidFill>
              <a:effectLst/>
              <a:latin typeface="+mn-lt"/>
              <a:ea typeface="+mn-ea"/>
              <a:cs typeface="+mn-cs"/>
            </a:rPr>
            <a:t>土木</a:t>
          </a:r>
          <a:r>
            <a:rPr lang="ja-JP" altLang="ja-JP" sz="1050" b="0" i="0" baseline="0">
              <a:solidFill>
                <a:sysClr val="windowText" lastClr="000000"/>
              </a:solidFill>
              <a:effectLst/>
              <a:latin typeface="+mn-lt"/>
              <a:ea typeface="+mn-ea"/>
              <a:cs typeface="+mn-cs"/>
            </a:rPr>
            <a:t>費、消防費、公債費、積立金である。総務費</a:t>
          </a:r>
          <a:r>
            <a:rPr lang="ja-JP" altLang="en-US" sz="1050" b="0" i="0" baseline="0">
              <a:solidFill>
                <a:sysClr val="windowText" lastClr="000000"/>
              </a:solidFill>
              <a:effectLst/>
              <a:latin typeface="+mn-lt"/>
              <a:ea typeface="+mn-ea"/>
              <a:cs typeface="+mn-cs"/>
            </a:rPr>
            <a:t>について、令和４年度に</a:t>
          </a:r>
          <a:r>
            <a:rPr lang="ja-JP" altLang="ja-JP" sz="1050" b="0" i="0" baseline="0">
              <a:solidFill>
                <a:sysClr val="windowText" lastClr="000000"/>
              </a:solidFill>
              <a:effectLst/>
              <a:latin typeface="+mn-lt"/>
              <a:ea typeface="+mn-ea"/>
              <a:cs typeface="+mn-cs"/>
            </a:rPr>
            <a:t>国際鯨類施設整備事業</a:t>
          </a:r>
          <a:r>
            <a:rPr lang="ja-JP" altLang="en-US" sz="1050" b="0" i="0" baseline="0">
              <a:solidFill>
                <a:sysClr val="windowText" lastClr="000000"/>
              </a:solidFill>
              <a:effectLst/>
              <a:latin typeface="+mn-lt"/>
              <a:ea typeface="+mn-ea"/>
              <a:cs typeface="+mn-cs"/>
            </a:rPr>
            <a:t>費を約</a:t>
          </a:r>
          <a:r>
            <a:rPr lang="en-US" altLang="ja-JP" sz="1050" b="0" i="0" baseline="0">
              <a:solidFill>
                <a:sysClr val="windowText" lastClr="000000"/>
              </a:solidFill>
              <a:effectLst/>
              <a:latin typeface="+mn-lt"/>
              <a:ea typeface="+mn-ea"/>
              <a:cs typeface="+mn-cs"/>
            </a:rPr>
            <a:t>10</a:t>
          </a:r>
          <a:r>
            <a:rPr lang="ja-JP" altLang="en-US" sz="1050" b="0" i="0" baseline="0">
              <a:solidFill>
                <a:sysClr val="windowText" lastClr="000000"/>
              </a:solidFill>
              <a:effectLst/>
              <a:latin typeface="+mn-lt"/>
              <a:ea typeface="+mn-ea"/>
              <a:cs typeface="+mn-cs"/>
            </a:rPr>
            <a:t>億円を計上、令和５年度も約８億円を計上した。</a:t>
          </a:r>
          <a:r>
            <a:rPr lang="ja-JP" altLang="ja-JP" sz="1050" b="0" i="0" baseline="0">
              <a:solidFill>
                <a:sysClr val="windowText" lastClr="000000"/>
              </a:solidFill>
              <a:effectLst/>
              <a:latin typeface="+mn-lt"/>
              <a:ea typeface="+mn-ea"/>
              <a:cs typeface="+mn-cs"/>
            </a:rPr>
            <a:t>また、ふるさと納税事業委託料は令和３年度、４年度ともに委託料を増額した（寄附額の増加に委託料を決定する）</a:t>
          </a:r>
          <a:r>
            <a:rPr lang="ja-JP" altLang="en-US" sz="1050" b="0" i="0" baseline="0">
              <a:solidFill>
                <a:sysClr val="windowText" lastClr="000000"/>
              </a:solidFill>
              <a:effectLst/>
              <a:latin typeface="+mn-lt"/>
              <a:ea typeface="+mn-ea"/>
              <a:cs typeface="+mn-cs"/>
            </a:rPr>
            <a:t>が令和５年度は減少した</a:t>
          </a:r>
          <a:r>
            <a:rPr lang="ja-JP" altLang="ja-JP" sz="1050" b="0" i="0" baseline="0">
              <a:solidFill>
                <a:sysClr val="windowText" lastClr="000000"/>
              </a:solidFill>
              <a:effectLst/>
              <a:latin typeface="+mn-lt"/>
              <a:ea typeface="+mn-ea"/>
              <a:cs typeface="+mn-cs"/>
            </a:rPr>
            <a:t>。民生費は、住民税非課税世帯への臨時特別給付金の給付等により</a:t>
          </a:r>
          <a:r>
            <a:rPr lang="ja-JP" altLang="en-US" sz="1050" b="0" i="0" baseline="0">
              <a:solidFill>
                <a:sysClr val="windowText" lastClr="000000"/>
              </a:solidFill>
              <a:effectLst/>
              <a:latin typeface="+mn-lt"/>
              <a:ea typeface="+mn-ea"/>
              <a:cs typeface="+mn-cs"/>
            </a:rPr>
            <a:t>増加し、また、</a:t>
          </a:r>
          <a:r>
            <a:rPr lang="ja-JP" altLang="ja-JP" sz="1050" b="0" i="0" baseline="0">
              <a:solidFill>
                <a:sysClr val="windowText" lastClr="000000"/>
              </a:solidFill>
              <a:effectLst/>
              <a:latin typeface="+mn-lt"/>
              <a:ea typeface="+mn-ea"/>
              <a:cs typeface="+mn-cs"/>
            </a:rPr>
            <a:t>介護保険</a:t>
          </a:r>
          <a:r>
            <a:rPr lang="ja-JP" altLang="en-US" sz="1050" b="0" i="0" baseline="0">
              <a:solidFill>
                <a:sysClr val="windowText" lastClr="000000"/>
              </a:solidFill>
              <a:effectLst/>
              <a:latin typeface="+mn-lt"/>
              <a:ea typeface="+mn-ea"/>
              <a:cs typeface="+mn-cs"/>
            </a:rPr>
            <a:t>、国民健康保険、後期高齢者医療保険</a:t>
          </a:r>
          <a:r>
            <a:rPr lang="ja-JP" altLang="ja-JP" sz="1050" b="0" i="0" baseline="0">
              <a:solidFill>
                <a:sysClr val="windowText" lastClr="000000"/>
              </a:solidFill>
              <a:effectLst/>
              <a:latin typeface="+mn-lt"/>
              <a:ea typeface="+mn-ea"/>
              <a:cs typeface="+mn-cs"/>
            </a:rPr>
            <a:t>事業会計に対する</a:t>
          </a:r>
          <a:r>
            <a:rPr lang="ja-JP" altLang="en-US" sz="1050" b="0" i="0" baseline="0">
              <a:solidFill>
                <a:sysClr val="windowText" lastClr="000000"/>
              </a:solidFill>
              <a:effectLst/>
              <a:latin typeface="+mn-lt"/>
              <a:ea typeface="+mn-ea"/>
              <a:cs typeface="+mn-cs"/>
            </a:rPr>
            <a:t>繰出金はすべて</a:t>
          </a:r>
          <a:r>
            <a:rPr lang="ja-JP" altLang="ja-JP" sz="1050" b="0" i="0" baseline="0">
              <a:solidFill>
                <a:sysClr val="windowText" lastClr="000000"/>
              </a:solidFill>
              <a:effectLst/>
              <a:latin typeface="+mn-lt"/>
              <a:ea typeface="+mn-ea"/>
              <a:cs typeface="+mn-cs"/>
            </a:rPr>
            <a:t>減少し</a:t>
          </a:r>
          <a:r>
            <a:rPr lang="ja-JP" altLang="en-US" sz="1050" b="0" i="0" baseline="0">
              <a:solidFill>
                <a:sysClr val="windowText" lastClr="000000"/>
              </a:solidFill>
              <a:effectLst/>
              <a:latin typeface="+mn-lt"/>
              <a:ea typeface="+mn-ea"/>
              <a:cs typeface="+mn-cs"/>
            </a:rPr>
            <a:t>た</a:t>
          </a:r>
          <a:r>
            <a:rPr lang="ja-JP" altLang="ja-JP" sz="1050" b="0" i="0" baseline="0">
              <a:solidFill>
                <a:sysClr val="windowText" lastClr="000000"/>
              </a:solidFill>
              <a:effectLst/>
              <a:latin typeface="+mn-lt"/>
              <a:ea typeface="+mn-ea"/>
              <a:cs typeface="+mn-cs"/>
            </a:rPr>
            <a:t>。衛生費では、令和元年度から３年度にかけて水道施設の建設改良費のうち一般会計負担分を支出しており、さらに清掃センターの施設改修を行い令和３年度に完成、またワクチン接種に関連した費用がかかったこともあり、平成</a:t>
          </a:r>
          <a:r>
            <a:rPr lang="en-US" altLang="ja-JP" sz="1050" b="0" i="0" baseline="0">
              <a:solidFill>
                <a:sysClr val="windowText" lastClr="000000"/>
              </a:solidFill>
              <a:effectLst/>
              <a:latin typeface="+mn-lt"/>
              <a:ea typeface="+mn-ea"/>
              <a:cs typeface="+mn-cs"/>
            </a:rPr>
            <a:t>30</a:t>
          </a:r>
          <a:r>
            <a:rPr lang="ja-JP" altLang="ja-JP" sz="1050" b="0" i="0" baseline="0">
              <a:solidFill>
                <a:sysClr val="windowText" lastClr="000000"/>
              </a:solidFill>
              <a:effectLst/>
              <a:latin typeface="+mn-lt"/>
              <a:ea typeface="+mn-ea"/>
              <a:cs typeface="+mn-cs"/>
            </a:rPr>
            <a:t>年度以前と比べ、近年は臨時的な支出が増加していたが、令和４年度に至り、これらの経費が減少した。</a:t>
          </a:r>
          <a:r>
            <a:rPr lang="ja-JP" altLang="en-US" sz="1050" b="0" i="0" baseline="0">
              <a:solidFill>
                <a:sysClr val="windowText" lastClr="000000"/>
              </a:solidFill>
              <a:effectLst/>
              <a:latin typeface="+mn-lt"/>
              <a:ea typeface="+mn-ea"/>
              <a:cs typeface="+mn-cs"/>
            </a:rPr>
            <a:t>令和５年度は塵芥処理用の車両購入、水道事業会計への負担金の増額等により再び衛生費は増加している。</a:t>
          </a:r>
          <a:r>
            <a:rPr lang="ja-JP" altLang="ja-JP" sz="1050" b="0" i="0" baseline="0">
              <a:solidFill>
                <a:sysClr val="windowText" lastClr="000000"/>
              </a:solidFill>
              <a:effectLst/>
              <a:latin typeface="+mn-lt"/>
              <a:ea typeface="+mn-ea"/>
              <a:cs typeface="+mn-cs"/>
            </a:rPr>
            <a:t>農林水産業費では、令和２年度に「太地町冷凍施設」を新規整備したこと、令和元年度</a:t>
          </a:r>
          <a:r>
            <a:rPr lang="ja-JP" altLang="en-US" sz="1050" b="0" i="0" baseline="0">
              <a:solidFill>
                <a:sysClr val="windowText" lastClr="000000"/>
              </a:solidFill>
              <a:effectLst/>
              <a:latin typeface="+mn-lt"/>
              <a:ea typeface="+mn-ea"/>
              <a:cs typeface="+mn-cs"/>
            </a:rPr>
            <a:t>以降は</a:t>
          </a:r>
          <a:r>
            <a:rPr lang="ja-JP" altLang="ja-JP" sz="1050" b="0" i="0" baseline="0">
              <a:solidFill>
                <a:sysClr val="windowText" lastClr="000000"/>
              </a:solidFill>
              <a:effectLst/>
              <a:latin typeface="+mn-lt"/>
              <a:ea typeface="+mn-ea"/>
              <a:cs typeface="+mn-cs"/>
            </a:rPr>
            <a:t>漁港の機能保全工事を継続して実施しているため、近年は増加傾向である。</a:t>
          </a:r>
          <a:r>
            <a:rPr lang="ja-JP" altLang="en-US" sz="1050" b="0" i="0" baseline="0">
              <a:solidFill>
                <a:sysClr val="windowText" lastClr="000000"/>
              </a:solidFill>
              <a:effectLst/>
              <a:latin typeface="+mn-lt"/>
              <a:ea typeface="+mn-ea"/>
              <a:cs typeface="+mn-cs"/>
            </a:rPr>
            <a:t>令和５年度は船揚場の改良工事を行い支出額が増加した。</a:t>
          </a:r>
          <a:r>
            <a:rPr lang="ja-JP" altLang="ja-JP" sz="1050" b="0" i="0" baseline="0">
              <a:solidFill>
                <a:sysClr val="windowText" lastClr="000000"/>
              </a:solidFill>
              <a:effectLst/>
              <a:latin typeface="+mn-lt"/>
              <a:ea typeface="+mn-ea"/>
              <a:cs typeface="+mn-cs"/>
            </a:rPr>
            <a:t>消防費は、令和元年度の防災行政無線デジタル化事業、令和２年度から３年度にかけての駅舎防災複合施設（防災部分）の建設により大幅に増加していたが、令和４</a:t>
          </a:r>
          <a:r>
            <a:rPr lang="ja-JP" altLang="en-US" sz="1050" b="0" i="0" baseline="0">
              <a:solidFill>
                <a:sysClr val="windowText" lastClr="000000"/>
              </a:solidFill>
              <a:effectLst/>
              <a:latin typeface="+mn-lt"/>
              <a:ea typeface="+mn-ea"/>
              <a:cs typeface="+mn-cs"/>
            </a:rPr>
            <a:t>・５</a:t>
          </a:r>
          <a:r>
            <a:rPr lang="ja-JP" altLang="ja-JP" sz="1050" b="0" i="0" baseline="0">
              <a:solidFill>
                <a:sysClr val="windowText" lastClr="000000"/>
              </a:solidFill>
              <a:effectLst/>
              <a:latin typeface="+mn-lt"/>
              <a:ea typeface="+mn-ea"/>
              <a:cs typeface="+mn-cs"/>
            </a:rPr>
            <a:t>年度は元の水準に戻った。公債費のうち、長期債元利償還金が前年度比で</a:t>
          </a:r>
          <a:r>
            <a:rPr lang="en-US" altLang="ja-JP" sz="1050" b="0" i="0" baseline="0">
              <a:solidFill>
                <a:sysClr val="windowText" lastClr="000000"/>
              </a:solidFill>
              <a:effectLst/>
              <a:latin typeface="+mn-lt"/>
              <a:ea typeface="+mn-ea"/>
              <a:cs typeface="+mn-cs"/>
            </a:rPr>
            <a:t>82,159</a:t>
          </a:r>
          <a:r>
            <a:rPr lang="ja-JP" altLang="ja-JP" sz="1050" b="0" i="0" baseline="0">
              <a:solidFill>
                <a:sysClr val="windowText" lastClr="000000"/>
              </a:solidFill>
              <a:effectLst/>
              <a:latin typeface="+mn-lt"/>
              <a:ea typeface="+mn-ea"/>
              <a:cs typeface="+mn-cs"/>
            </a:rPr>
            <a:t>千円増額しており、前年度の増加額と合わせると</a:t>
          </a:r>
          <a:r>
            <a:rPr lang="en-US" altLang="ja-JP" sz="1050" b="0" i="0" baseline="0">
              <a:solidFill>
                <a:sysClr val="windowText" lastClr="000000"/>
              </a:solidFill>
              <a:effectLst/>
              <a:latin typeface="+mn-lt"/>
              <a:ea typeface="+mn-ea"/>
              <a:cs typeface="+mn-cs"/>
            </a:rPr>
            <a:t>1.1</a:t>
          </a:r>
          <a:r>
            <a:rPr lang="ja-JP" altLang="ja-JP" sz="1050" b="0" i="0" baseline="0">
              <a:solidFill>
                <a:sysClr val="windowText" lastClr="000000"/>
              </a:solidFill>
              <a:effectLst/>
              <a:latin typeface="+mn-lt"/>
              <a:ea typeface="+mn-ea"/>
              <a:cs typeface="+mn-cs"/>
            </a:rPr>
            <a:t>億円超の増加である。公債費の増加は少なくとも令和９年度まで続くため、基金を積み立て、将来の財源を確保する。</a:t>
          </a:r>
          <a:endParaRPr lang="ja-JP" altLang="ja-JP" sz="12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ysClr val="windowText" lastClr="000000"/>
              </a:solidFill>
              <a:effectLst/>
              <a:latin typeface="+mn-lt"/>
              <a:ea typeface="+mn-ea"/>
              <a:cs typeface="+mn-cs"/>
            </a:rPr>
            <a:t>財政調整基金の残高は平成</a:t>
          </a:r>
          <a:r>
            <a:rPr kumimoji="1" lang="en-US" altLang="ja-JP" sz="1050" b="0" i="0" baseline="0">
              <a:solidFill>
                <a:sysClr val="windowText" lastClr="000000"/>
              </a:solidFill>
              <a:effectLst/>
              <a:latin typeface="+mn-lt"/>
              <a:ea typeface="+mn-ea"/>
              <a:cs typeface="+mn-cs"/>
            </a:rPr>
            <a:t>28</a:t>
          </a:r>
          <a:r>
            <a:rPr kumimoji="1" lang="ja-JP" altLang="ja-JP" sz="1050" b="0" i="0" baseline="0">
              <a:solidFill>
                <a:sysClr val="windowText" lastClr="000000"/>
              </a:solidFill>
              <a:effectLst/>
              <a:latin typeface="+mn-lt"/>
              <a:ea typeface="+mn-ea"/>
              <a:cs typeface="+mn-cs"/>
            </a:rPr>
            <a:t>年度末までは６億円を上回っていたが、これ以降は年々減少し、令和</a:t>
          </a:r>
          <a:r>
            <a:rPr kumimoji="1" lang="ja-JP" altLang="en-US" sz="1050" b="0" i="0" baseline="0">
              <a:solidFill>
                <a:sysClr val="windowText" lastClr="000000"/>
              </a:solidFill>
              <a:effectLst/>
              <a:latin typeface="+mn-lt"/>
              <a:ea typeface="+mn-ea"/>
              <a:cs typeface="+mn-cs"/>
            </a:rPr>
            <a:t>５</a:t>
          </a:r>
          <a:r>
            <a:rPr kumimoji="1" lang="ja-JP" altLang="ja-JP" sz="1050" b="0" i="0" baseline="0">
              <a:solidFill>
                <a:sysClr val="windowText" lastClr="000000"/>
              </a:solidFill>
              <a:effectLst/>
              <a:latin typeface="+mn-lt"/>
              <a:ea typeface="+mn-ea"/>
              <a:cs typeface="+mn-cs"/>
            </a:rPr>
            <a:t>年度末では約</a:t>
          </a:r>
          <a:r>
            <a:rPr kumimoji="1" lang="en-US" altLang="ja-JP" sz="1050" b="0" i="0" baseline="0">
              <a:solidFill>
                <a:sysClr val="windowText" lastClr="000000"/>
              </a:solidFill>
              <a:effectLst/>
              <a:latin typeface="+mn-lt"/>
              <a:ea typeface="+mn-ea"/>
              <a:cs typeface="+mn-cs"/>
            </a:rPr>
            <a:t>4.9</a:t>
          </a:r>
          <a:r>
            <a:rPr kumimoji="1" lang="ja-JP" altLang="ja-JP" sz="1050" b="0" i="0" baseline="0">
              <a:solidFill>
                <a:sysClr val="windowText" lastClr="000000"/>
              </a:solidFill>
              <a:effectLst/>
              <a:latin typeface="+mn-lt"/>
              <a:ea typeface="+mn-ea"/>
              <a:cs typeface="+mn-cs"/>
            </a:rPr>
            <a:t>億円となった。逆に標準財政規模は、令和３年度以降で特に大きくなり、比率が低下している。近年は投資的事業の財源として基金を取り崩しており、令和</a:t>
          </a:r>
          <a:r>
            <a:rPr kumimoji="1" lang="ja-JP" altLang="en-US" sz="1050" b="0" i="0" baseline="0">
              <a:solidFill>
                <a:sysClr val="windowText" lastClr="000000"/>
              </a:solidFill>
              <a:effectLst/>
              <a:latin typeface="+mn-lt"/>
              <a:ea typeface="+mn-ea"/>
              <a:cs typeface="+mn-cs"/>
            </a:rPr>
            <a:t>５</a:t>
          </a:r>
          <a:r>
            <a:rPr kumimoji="1" lang="ja-JP" altLang="ja-JP" sz="1050" b="0" i="0" baseline="0">
              <a:solidFill>
                <a:sysClr val="windowText" lastClr="000000"/>
              </a:solidFill>
              <a:effectLst/>
              <a:latin typeface="+mn-lt"/>
              <a:ea typeface="+mn-ea"/>
              <a:cs typeface="+mn-cs"/>
            </a:rPr>
            <a:t>年度も同様の運用を行った。実質収支については、平成</a:t>
          </a:r>
          <a:r>
            <a:rPr kumimoji="1" lang="en-US" altLang="ja-JP" sz="1050" b="0" i="0" baseline="0">
              <a:solidFill>
                <a:sysClr val="windowText" lastClr="000000"/>
              </a:solidFill>
              <a:effectLst/>
              <a:latin typeface="+mn-lt"/>
              <a:ea typeface="+mn-ea"/>
              <a:cs typeface="+mn-cs"/>
            </a:rPr>
            <a:t>30</a:t>
          </a:r>
          <a:r>
            <a:rPr kumimoji="1" lang="ja-JP" altLang="ja-JP" sz="1050" b="0" i="0" baseline="0">
              <a:solidFill>
                <a:sysClr val="windowText" lastClr="000000"/>
              </a:solidFill>
              <a:effectLst/>
              <a:latin typeface="+mn-lt"/>
              <a:ea typeface="+mn-ea"/>
              <a:cs typeface="+mn-cs"/>
            </a:rPr>
            <a:t>年度に地域福祉センター梛改修事業を実施、令和元年度には、森浦湾整備事業、防災行政無線を実施したこと等により剰余金が減少し、６</a:t>
          </a:r>
          <a:r>
            <a:rPr kumimoji="1" lang="en-US" altLang="ja-JP" sz="1050" b="0" i="0" baseline="0">
              <a:solidFill>
                <a:sysClr val="windowText" lastClr="000000"/>
              </a:solidFill>
              <a:effectLst/>
              <a:latin typeface="+mn-lt"/>
              <a:ea typeface="+mn-ea"/>
              <a:cs typeface="+mn-cs"/>
            </a:rPr>
            <a:t>%</a:t>
          </a:r>
          <a:r>
            <a:rPr kumimoji="1" lang="ja-JP" altLang="ja-JP" sz="1050" b="0" i="0" baseline="0">
              <a:solidFill>
                <a:sysClr val="windowText" lastClr="000000"/>
              </a:solidFill>
              <a:effectLst/>
              <a:latin typeface="+mn-lt"/>
              <a:ea typeface="+mn-ea"/>
              <a:cs typeface="+mn-cs"/>
            </a:rPr>
            <a:t>台まで低下した。令和２年度以降は投資的事業</a:t>
          </a:r>
          <a:r>
            <a:rPr kumimoji="1" lang="ja-JP" altLang="en-US" sz="1050" b="0" i="0" baseline="0">
              <a:solidFill>
                <a:sysClr val="windowText" lastClr="000000"/>
              </a:solidFill>
              <a:effectLst/>
              <a:latin typeface="+mn-lt"/>
              <a:ea typeface="+mn-ea"/>
              <a:cs typeface="+mn-cs"/>
            </a:rPr>
            <a:t>を行いながらも</a:t>
          </a:r>
          <a:r>
            <a:rPr kumimoji="1" lang="ja-JP" altLang="ja-JP" sz="1050" b="0" i="0" baseline="0">
              <a:solidFill>
                <a:sysClr val="windowText" lastClr="000000"/>
              </a:solidFill>
              <a:effectLst/>
              <a:latin typeface="+mn-lt"/>
              <a:ea typeface="+mn-ea"/>
              <a:cs typeface="+mn-cs"/>
            </a:rPr>
            <a:t>、普通交付税の増額等の影響で実質収支は改善している。</a:t>
          </a:r>
          <a:endParaRPr lang="ja-JP" altLang="ja-JP" sz="12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一般会計について、令和元年度は防災行政無線デジタル化整備事業、森浦湾整備事業等の投資的事業を実施した。令和２年度以降も、駅舎防災複合施設、国際鯨類施設の建設等の大型事業を実施してきた。以上のように、投資的事業を継続しており、その事業費は年度によって差があるが、年度末に基金を積み立てることにより収支額はほぼ一定になっている。水道事業について、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年度の水道料金の値上げにより以降収支が改善している。くじらの博物館事業について、平成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年度には動物の売上収入により</a:t>
          </a:r>
          <a:r>
            <a:rPr lang="en-US" altLang="ja-JP" sz="1100" b="0" i="0" baseline="0">
              <a:solidFill>
                <a:sysClr val="windowText" lastClr="000000"/>
              </a:solidFill>
              <a:effectLst/>
              <a:latin typeface="+mn-lt"/>
              <a:ea typeface="+mn-ea"/>
              <a:cs typeface="+mn-cs"/>
            </a:rPr>
            <a:t>10.47%</a:t>
          </a:r>
          <a:r>
            <a:rPr lang="ja-JP" altLang="ja-JP" sz="1100" b="0" i="0" baseline="0">
              <a:solidFill>
                <a:sysClr val="windowText" lastClr="000000"/>
              </a:solidFill>
              <a:effectLst/>
              <a:latin typeface="+mn-lt"/>
              <a:ea typeface="+mn-ea"/>
              <a:cs typeface="+mn-cs"/>
            </a:rPr>
            <a:t>に増加し、</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年度においても前年度の事業を継続した結果、黒字を伸ばし、令和元年度も同様の収支状況だったが、令和２年度、３年度は新型コロナウィルス流行の影響を受け、利益が縮小した。令和４年</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月以降は、外国からの来館者が、徐々に増加しているが、飼料代や電気料等の高騰が利益を圧迫している。なお、平成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年度には入館料の見直し（値上げ）を行っている。介護保険事業は一般会計からの繰り入れを行っている。平成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と令和３年度に保険料を改定し、繰入額を抑制した。国民健康保険事業も一般会計からの繰り入れを行っている。年度ごとに赤字補填を縮小するよう段階的に保険料の改定を行っている。都市計画公共下水道事業については、下水道接続人口が減少しており、一般会計から赤字補填を行っている。人員配置と処理設備の導入などにより、経費の抑制に努めてきたが、今後は老朽化した施設の更新を計画的に進めていく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降、過疎債を活用した投資的事業を実施するとともに、緊急防災・減災事業債を活用した事業を実施しており、元金償還額が増加している。これらの償還金は交付税算入率が高いため、実質公債費比率の急な上昇は避けられてきた。公営企業債の元利償還金は下水道事業会計分の元利償還金であり、一般会計からの繰出金により償還を行っているが、徐々に償還が終了している。一般会計の地方債償還額は、少なくとも令和</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年度まで増加が続くため、今後は実質公債費比率が上昇し過ぎないよう、新規の地方債発行は慎重に行っていく。</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満期一括償還地方債を発行していない。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将来負担額は、大半を一般会計等に係る地方債の現在高が占めており、次いで退職手当負担見込額となっている。一般会計の地方債現在高は投資的事業の実施に伴い、平成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年度以降上昇が続いている。公営企業債繰入見込は、新規の地方債の発行が少ないため、減少傾向にある。ただし、下水道施設の老朽化が進行しており、今後の財政負担が懸念される。また、平成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に新たに計上した組合等負担見込額は、老人福祉施設建設に伴う市町村負担金である。次に、充当可能財源等は、充当可能基金及び基準財政需要額算入見込額によって構成され、令和元年度を境に将来負担額がこれを上回るようになった。今後も投資的事業の財源として地方債の活用を予定しているため、将来負担額における地方債現在高のさらなる増加が見込まれる。過疎債の償還は財政措置されるため、現在高の上昇にあわせて交付税算入され、財政需要額が大きくなるが、残りの負担分については基金を充当することになる。今後は将来負担比率に注意し、慎重に地方債を発行す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和歌山県太地町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基金現在高について、全体額（土地開発基金を除く）で令和</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1,624,125</a:t>
          </a:r>
          <a:r>
            <a:rPr lang="ja-JP" altLang="ja-JP" sz="1100" b="0" i="0" baseline="0">
              <a:solidFill>
                <a:sysClr val="windowText" lastClr="000000"/>
              </a:solidFill>
              <a:effectLst/>
              <a:latin typeface="+mn-lt"/>
              <a:ea typeface="+mn-ea"/>
              <a:cs typeface="+mn-cs"/>
            </a:rPr>
            <a:t>千円に対して令和</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1,577,225</a:t>
          </a:r>
          <a:r>
            <a:rPr lang="ja-JP" altLang="ja-JP" sz="1100" b="0" i="0" baseline="0">
              <a:solidFill>
                <a:sysClr val="windowText" lastClr="000000"/>
              </a:solidFill>
              <a:effectLst/>
              <a:latin typeface="+mn-lt"/>
              <a:ea typeface="+mn-ea"/>
              <a:cs typeface="+mn-cs"/>
            </a:rPr>
            <a:t>千円となり</a:t>
          </a:r>
          <a:r>
            <a:rPr lang="en-US" altLang="ja-JP" sz="1100" b="0" i="0" baseline="0">
              <a:solidFill>
                <a:sysClr val="windowText" lastClr="000000"/>
              </a:solidFill>
              <a:effectLst/>
              <a:latin typeface="+mn-lt"/>
              <a:ea typeface="+mn-ea"/>
              <a:cs typeface="+mn-cs"/>
            </a:rPr>
            <a:t>46,900</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した。内訳は、減債基金が</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百万円増額、</a:t>
          </a:r>
          <a:r>
            <a:rPr lang="ja-JP" altLang="en-US" sz="1100" b="0" i="0" baseline="0">
              <a:solidFill>
                <a:sysClr val="windowText" lastClr="000000"/>
              </a:solidFill>
              <a:effectLst/>
              <a:latin typeface="+mn-lt"/>
              <a:ea typeface="+mn-ea"/>
              <a:cs typeface="+mn-cs"/>
            </a:rPr>
            <a:t>財政調整基金が</a:t>
          </a:r>
          <a:r>
            <a:rPr lang="en-US" altLang="ja-JP" sz="1100" b="0" i="0" baseline="0">
              <a:solidFill>
                <a:sysClr val="windowText" lastClr="000000"/>
              </a:solidFill>
              <a:effectLst/>
              <a:latin typeface="+mn-lt"/>
              <a:ea typeface="+mn-ea"/>
              <a:cs typeface="+mn-cs"/>
            </a:rPr>
            <a:t>12.4</a:t>
          </a:r>
          <a:r>
            <a:rPr lang="ja-JP" altLang="en-US" sz="1100" b="0" i="0" baseline="0">
              <a:solidFill>
                <a:sysClr val="windowText" lastClr="000000"/>
              </a:solidFill>
              <a:effectLst/>
              <a:latin typeface="+mn-lt"/>
              <a:ea typeface="+mn-ea"/>
              <a:cs typeface="+mn-cs"/>
            </a:rPr>
            <a:t>百万円減額、</a:t>
          </a:r>
          <a:r>
            <a:rPr lang="ja-JP" altLang="ja-JP" sz="1100" b="0" i="0" baseline="0">
              <a:solidFill>
                <a:sysClr val="windowText" lastClr="000000"/>
              </a:solidFill>
              <a:effectLst/>
              <a:latin typeface="+mn-lt"/>
              <a:ea typeface="+mn-ea"/>
              <a:cs typeface="+mn-cs"/>
            </a:rPr>
            <a:t>特定目的基金のうち、</a:t>
          </a:r>
          <a:r>
            <a:rPr lang="ja-JP" altLang="en-US" sz="1100" b="0" i="0" baseline="0">
              <a:solidFill>
                <a:sysClr val="windowText" lastClr="000000"/>
              </a:solidFill>
              <a:effectLst/>
              <a:latin typeface="+mn-lt"/>
              <a:ea typeface="+mn-ea"/>
              <a:cs typeface="+mn-cs"/>
            </a:rPr>
            <a:t>ふるさと創生事業基金が</a:t>
          </a:r>
          <a:r>
            <a:rPr lang="en-US" altLang="ja-JP" sz="1100" b="0" i="0" baseline="0">
              <a:solidFill>
                <a:sysClr val="windowText" lastClr="000000"/>
              </a:solidFill>
              <a:effectLst/>
              <a:latin typeface="+mn-lt"/>
              <a:ea typeface="+mn-ea"/>
              <a:cs typeface="+mn-cs"/>
            </a:rPr>
            <a:t>10</a:t>
          </a:r>
          <a:r>
            <a:rPr lang="ja-JP" altLang="en-US" sz="1100" b="0" i="0" baseline="0">
              <a:solidFill>
                <a:sysClr val="windowText" lastClr="000000"/>
              </a:solidFill>
              <a:effectLst/>
              <a:latin typeface="+mn-lt"/>
              <a:ea typeface="+mn-ea"/>
              <a:cs typeface="+mn-cs"/>
            </a:rPr>
            <a:t>百万円減額、塵芥処理場建設資金基金が</a:t>
          </a:r>
          <a:r>
            <a:rPr lang="en-US" altLang="ja-JP" sz="1100" b="0" i="0" baseline="0">
              <a:solidFill>
                <a:sysClr val="windowText" lastClr="000000"/>
              </a:solidFill>
              <a:effectLst/>
              <a:latin typeface="+mn-lt"/>
              <a:ea typeface="+mn-ea"/>
              <a:cs typeface="+mn-cs"/>
            </a:rPr>
            <a:t>30</a:t>
          </a:r>
          <a:r>
            <a:rPr lang="ja-JP" altLang="en-US" sz="1100" b="0" i="0" baseline="0">
              <a:solidFill>
                <a:sysClr val="windowText" lastClr="000000"/>
              </a:solidFill>
              <a:effectLst/>
              <a:latin typeface="+mn-lt"/>
              <a:ea typeface="+mn-ea"/>
              <a:cs typeface="+mn-cs"/>
            </a:rPr>
            <a:t>百万円減額、</a:t>
          </a:r>
          <a:r>
            <a:rPr lang="ja-JP" altLang="ja-JP" sz="1100" b="0" i="0" baseline="0">
              <a:solidFill>
                <a:sysClr val="windowText" lastClr="000000"/>
              </a:solidFill>
              <a:effectLst/>
              <a:latin typeface="+mn-lt"/>
              <a:ea typeface="+mn-ea"/>
              <a:cs typeface="+mn-cs"/>
            </a:rPr>
            <a:t>石垣記念館運営積立基金が</a:t>
          </a:r>
          <a:r>
            <a:rPr lang="en-US" altLang="ja-JP" sz="1100" b="0" i="0" baseline="0">
              <a:solidFill>
                <a:sysClr val="windowText" lastClr="000000"/>
              </a:solidFill>
              <a:effectLst/>
              <a:latin typeface="+mn-lt"/>
              <a:ea typeface="+mn-ea"/>
              <a:cs typeface="+mn-cs"/>
            </a:rPr>
            <a:t>4.5</a:t>
          </a:r>
          <a:r>
            <a:rPr lang="ja-JP" altLang="ja-JP" sz="1100" b="0" i="0" baseline="0">
              <a:solidFill>
                <a:sysClr val="windowText" lastClr="000000"/>
              </a:solidFill>
              <a:effectLst/>
              <a:latin typeface="+mn-lt"/>
              <a:ea typeface="+mn-ea"/>
              <a:cs typeface="+mn-cs"/>
            </a:rPr>
            <a:t>百万円減額となった。各分野で投資的事業を積極的に行っており、起債に加え、状況に応じて基金を活用しているため、近年は基金残高の減少が続いて</a:t>
          </a:r>
          <a:r>
            <a:rPr lang="ja-JP" altLang="en-US" sz="1100" b="0" i="0" baseline="0">
              <a:solidFill>
                <a:sysClr val="windowText" lastClr="000000"/>
              </a:solidFill>
              <a:effectLst/>
              <a:latin typeface="+mn-lt"/>
              <a:ea typeface="+mn-ea"/>
              <a:cs typeface="+mn-cs"/>
            </a:rPr>
            <a:t>いる。</a:t>
          </a:r>
          <a:endParaRPr lang="ja-JP" altLang="ja-JP" sz="1400">
            <a:solidFill>
              <a:sysClr val="windowText" lastClr="000000"/>
            </a:solidFill>
            <a:effectLst/>
          </a:endParaRPr>
        </a:p>
        <a:p>
          <a:pPr eaLnBrk="1" fontAlgn="auto" latinLnBrk="0" hangingPunct="1"/>
          <a:r>
            <a:rPr lang="en-US"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基金の積立額について、目標とする対標準財政規模比等はないが、今後まちづくりのために活用していくため、将来的には取り崩していくこととなる。負債（主に地方債）に対応する財源を確保するために基金を積み立て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塵芥処理場建設資金基金積立金」は新たな塵芥処理場の建設を目的としている。「石垣記念館運営積立金」は太地町石垣記念館の運営費用に充てることを目的としている。太地町ふるさと創生事業積立金は太地町の歴史、伝統、文化、産業等を活かし、独創的、個性的な地域づくりを行うふるさと創生事業の財源を積み立てる。「太地町地域福祉基金積立金」は高齢化社会における高齢者の在宅福祉の向上、健康づくり、ボランティア活動の活発化等図るため民間団体が行う高齢者保健福祉推進事業に、この基金から生ずる運用益金でもって助成することを目的とする。「太地町福祉基金」は高齢化社会における地域福祉活動の促進、生活環境の形成等図ることを目的とす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塵芥処理場建設資金基金積立金</a:t>
          </a:r>
          <a:r>
            <a:rPr lang="ja-JP" altLang="en-US" sz="1100" b="0" i="0" baseline="0">
              <a:solidFill>
                <a:sysClr val="windowText" lastClr="000000"/>
              </a:solidFill>
              <a:effectLst/>
              <a:latin typeface="+mn-lt"/>
              <a:ea typeface="+mn-ea"/>
              <a:cs typeface="+mn-cs"/>
            </a:rPr>
            <a:t>を清掃センターの改修工事の財源として</a:t>
          </a:r>
          <a:r>
            <a:rPr lang="en-US" altLang="ja-JP" sz="1100" b="0" i="0" baseline="0">
              <a:solidFill>
                <a:sysClr val="windowText" lastClr="000000"/>
              </a:solidFill>
              <a:effectLst/>
              <a:latin typeface="+mn-lt"/>
              <a:ea typeface="+mn-ea"/>
              <a:cs typeface="+mn-cs"/>
            </a:rPr>
            <a:t>30</a:t>
          </a:r>
          <a:r>
            <a:rPr lang="ja-JP" altLang="en-US" sz="1100" b="0" i="0" baseline="0">
              <a:solidFill>
                <a:sysClr val="windowText" lastClr="000000"/>
              </a:solidFill>
              <a:effectLst/>
              <a:latin typeface="+mn-lt"/>
              <a:ea typeface="+mn-ea"/>
              <a:cs typeface="+mn-cs"/>
            </a:rPr>
            <a:t>百万円を取り崩した。ふるさと創生事業基金は、森浦湾くじらの海事業等の財源として使用し、残高が</a:t>
          </a:r>
          <a:r>
            <a:rPr lang="en-US" altLang="ja-JP" sz="1100" b="0" i="0" baseline="0">
              <a:solidFill>
                <a:sysClr val="windowText" lastClr="000000"/>
              </a:solidFill>
              <a:effectLst/>
              <a:latin typeface="+mn-lt"/>
              <a:ea typeface="+mn-ea"/>
              <a:cs typeface="+mn-cs"/>
            </a:rPr>
            <a:t>10</a:t>
          </a:r>
          <a:r>
            <a:rPr lang="ja-JP" altLang="en-US" sz="1100" b="0" i="0" baseline="0">
              <a:solidFill>
                <a:sysClr val="windowText" lastClr="000000"/>
              </a:solidFill>
              <a:effectLst/>
              <a:latin typeface="+mn-lt"/>
              <a:ea typeface="+mn-ea"/>
              <a:cs typeface="+mn-cs"/>
            </a:rPr>
            <a:t>百万円減少した。</a:t>
          </a:r>
          <a:r>
            <a:rPr lang="ja-JP" altLang="ja-JP" sz="1100" b="0" i="0" baseline="0">
              <a:solidFill>
                <a:sysClr val="windowText" lastClr="000000"/>
              </a:solidFill>
              <a:effectLst/>
              <a:latin typeface="+mn-lt"/>
              <a:ea typeface="+mn-ea"/>
              <a:cs typeface="+mn-cs"/>
            </a:rPr>
            <a:t>石垣記念館運営積立金からは当記念館の運営費に充てるため、毎年度約</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百万円を取り崩している。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その他特定目的基金については今後積立額を増やしてく予定はなく、地域振興及び地域福祉の充実等を実現するため、これらの限られた財源を最大限有効に運用していく。</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令和３年度、令和４年度は普通交付税が増額するなどして、基金残高を維持できた</a:t>
          </a:r>
          <a:r>
            <a:rPr lang="ja-JP" altLang="en-US" sz="1100" b="0" i="0" baseline="0">
              <a:solidFill>
                <a:sysClr val="windowText" lastClr="000000"/>
              </a:solidFill>
              <a:effectLst/>
              <a:latin typeface="+mn-lt"/>
              <a:ea typeface="+mn-ea"/>
              <a:cs typeface="+mn-cs"/>
            </a:rPr>
            <a:t>が、令和５年度は公債費の大幅な増加等により</a:t>
          </a:r>
          <a:r>
            <a:rPr lang="en-US" altLang="ja-JP" sz="1100" b="0" i="0" baseline="0">
              <a:solidFill>
                <a:sysClr val="windowText" lastClr="000000"/>
              </a:solidFill>
              <a:effectLst/>
              <a:latin typeface="+mn-lt"/>
              <a:ea typeface="+mn-ea"/>
              <a:cs typeface="+mn-cs"/>
            </a:rPr>
            <a:t>12.4</a:t>
          </a:r>
          <a:r>
            <a:rPr lang="ja-JP" altLang="en-US" sz="1100" b="0" i="0" baseline="0">
              <a:solidFill>
                <a:sysClr val="windowText" lastClr="000000"/>
              </a:solidFill>
              <a:effectLst/>
              <a:latin typeface="+mn-lt"/>
              <a:ea typeface="+mn-ea"/>
              <a:cs typeface="+mn-cs"/>
            </a:rPr>
            <a:t>百万円の減額となった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今後も、まちづくりに資する事業費を実施するため、この財源として積み立てる。また事業の実施に伴い、地方債の借り入れが増えているため、将来の償還額の増加に備えて、減債基金への振り替えも想定している。決算状況が許す限り積み立てることが望ましいが、少なくとも基金残高が大きく減少することがないように運用していく方針であ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年度以降、過疎債や緊急防災・減災事業債を活用し、まちづくりに資する事業を実施してきた。これらの地方債償還額が年々増加しており、基本的には減債基金を取り崩すこととなるが、令和３</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４年度は普通交付税が増額するなどして積み立てが可能となった。</a:t>
          </a:r>
          <a:r>
            <a:rPr lang="ja-JP" altLang="en-US" sz="1100" b="0" i="0" baseline="0">
              <a:solidFill>
                <a:sysClr val="windowText" lastClr="000000"/>
              </a:solidFill>
              <a:effectLst/>
              <a:latin typeface="+mn-lt"/>
              <a:ea typeface="+mn-ea"/>
              <a:cs typeface="+mn-cs"/>
            </a:rPr>
            <a:t>令和５年度は、他の基金は減額したが減債基金のみ</a:t>
          </a:r>
          <a:r>
            <a:rPr lang="en-US" altLang="ja-JP" sz="1100" b="0" i="0" baseline="0">
              <a:solidFill>
                <a:sysClr val="windowText" lastClr="000000"/>
              </a:solidFill>
              <a:effectLst/>
              <a:latin typeface="+mn-lt"/>
              <a:ea typeface="+mn-ea"/>
              <a:cs typeface="+mn-cs"/>
            </a:rPr>
            <a:t>10</a:t>
          </a:r>
          <a:r>
            <a:rPr lang="ja-JP" altLang="en-US" sz="1100" b="0" i="0" baseline="0">
              <a:solidFill>
                <a:sysClr val="windowText" lastClr="000000"/>
              </a:solidFill>
              <a:effectLst/>
              <a:latin typeface="+mn-lt"/>
              <a:ea typeface="+mn-ea"/>
              <a:cs typeface="+mn-cs"/>
            </a:rPr>
            <a:t>百万円増額した。</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現在の地方債残高が約</a:t>
          </a:r>
          <a:r>
            <a:rPr lang="en-US" altLang="ja-JP" sz="1100" b="0" i="0" baseline="0">
              <a:solidFill>
                <a:sysClr val="windowText" lastClr="000000"/>
              </a:solidFill>
              <a:effectLst/>
              <a:latin typeface="+mn-lt"/>
              <a:ea typeface="+mn-ea"/>
              <a:cs typeface="+mn-cs"/>
            </a:rPr>
            <a:t>58</a:t>
          </a:r>
          <a:r>
            <a:rPr lang="ja-JP" altLang="ja-JP" sz="1100" b="0" i="0" baseline="0">
              <a:solidFill>
                <a:sysClr val="windowText" lastClr="000000"/>
              </a:solidFill>
              <a:effectLst/>
              <a:latin typeface="+mn-lt"/>
              <a:ea typeface="+mn-ea"/>
              <a:cs typeface="+mn-cs"/>
            </a:rPr>
            <a:t>億円で前年度末から５億円増加した。地方債借入額の約</a:t>
          </a:r>
          <a:r>
            <a:rPr lang="en-US" altLang="ja-JP" sz="1100" b="0" i="0" baseline="0">
              <a:solidFill>
                <a:sysClr val="windowText" lastClr="000000"/>
              </a:solidFill>
              <a:effectLst/>
              <a:latin typeface="+mn-lt"/>
              <a:ea typeface="+mn-ea"/>
              <a:cs typeface="+mn-cs"/>
            </a:rPr>
            <a:t>75</a:t>
          </a:r>
          <a:r>
            <a:rPr lang="ja-JP" altLang="ja-JP" sz="1100" b="0" i="0" baseline="0">
              <a:solidFill>
                <a:sysClr val="windowText" lastClr="000000"/>
              </a:solidFill>
              <a:effectLst/>
              <a:latin typeface="+mn-lt"/>
              <a:ea typeface="+mn-ea"/>
              <a:cs typeface="+mn-cs"/>
            </a:rPr>
            <a:t>％については、地方交付税の収入を見込んでおり、残りの一般財源負担が約</a:t>
          </a:r>
          <a:r>
            <a:rPr lang="en-US" altLang="ja-JP" sz="1100" b="0" i="0" baseline="0">
              <a:solidFill>
                <a:sysClr val="windowText" lastClr="000000"/>
              </a:solidFill>
              <a:effectLst/>
              <a:latin typeface="+mn-lt"/>
              <a:ea typeface="+mn-ea"/>
              <a:cs typeface="+mn-cs"/>
            </a:rPr>
            <a:t>14.5</a:t>
          </a:r>
          <a:r>
            <a:rPr lang="ja-JP" altLang="ja-JP" sz="1100" b="0" i="0" baseline="0">
              <a:solidFill>
                <a:sysClr val="windowText" lastClr="000000"/>
              </a:solidFill>
              <a:effectLst/>
              <a:latin typeface="+mn-lt"/>
              <a:ea typeface="+mn-ea"/>
              <a:cs typeface="+mn-cs"/>
            </a:rPr>
            <a:t>億円となる。現時点では、この一般財源部分の額を積立額のおおよその目標とする。ただし、現在も地方債を財源にして投資的事業を進めており、目標値は事業の実施状況によって変動する。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4190257</v>
      </c>
      <c r="BO4" s="449"/>
      <c r="BP4" s="449"/>
      <c r="BQ4" s="449"/>
      <c r="BR4" s="449"/>
      <c r="BS4" s="449"/>
      <c r="BT4" s="449"/>
      <c r="BU4" s="450"/>
      <c r="BV4" s="448">
        <v>4232340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v>
      </c>
      <c r="CU4" s="589"/>
      <c r="CV4" s="589"/>
      <c r="CW4" s="589"/>
      <c r="CX4" s="589"/>
      <c r="CY4" s="589"/>
      <c r="CZ4" s="589"/>
      <c r="DA4" s="590"/>
      <c r="DB4" s="588">
        <v>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4058407</v>
      </c>
      <c r="BO5" s="420"/>
      <c r="BP5" s="420"/>
      <c r="BQ5" s="420"/>
      <c r="BR5" s="420"/>
      <c r="BS5" s="420"/>
      <c r="BT5" s="420"/>
      <c r="BU5" s="421"/>
      <c r="BV5" s="419">
        <v>4084455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99</v>
      </c>
      <c r="CU5" s="417"/>
      <c r="CV5" s="417"/>
      <c r="CW5" s="417"/>
      <c r="CX5" s="417"/>
      <c r="CY5" s="417"/>
      <c r="CZ5" s="417"/>
      <c r="DA5" s="418"/>
      <c r="DB5" s="416">
        <v>97.1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131850</v>
      </c>
      <c r="BO6" s="420"/>
      <c r="BP6" s="420"/>
      <c r="BQ6" s="420"/>
      <c r="BR6" s="420"/>
      <c r="BS6" s="420"/>
      <c r="BT6" s="420"/>
      <c r="BU6" s="421"/>
      <c r="BV6" s="419">
        <v>147885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99.3</v>
      </c>
      <c r="CU6" s="563"/>
      <c r="CV6" s="563"/>
      <c r="CW6" s="563"/>
      <c r="CX6" s="563"/>
      <c r="CY6" s="563"/>
      <c r="CZ6" s="563"/>
      <c r="DA6" s="564"/>
      <c r="DB6" s="562">
        <v>98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10569</v>
      </c>
      <c r="BO7" s="420"/>
      <c r="BP7" s="420"/>
      <c r="BQ7" s="420"/>
      <c r="BR7" s="420"/>
      <c r="BS7" s="420"/>
      <c r="BT7" s="420"/>
      <c r="BU7" s="421"/>
      <c r="BV7" s="419">
        <v>17509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1728425</v>
      </c>
      <c r="CU7" s="420"/>
      <c r="CV7" s="420"/>
      <c r="CW7" s="420"/>
      <c r="CX7" s="420"/>
      <c r="CY7" s="420"/>
      <c r="CZ7" s="420"/>
      <c r="DA7" s="421"/>
      <c r="DB7" s="419">
        <v>1631783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121281</v>
      </c>
      <c r="BO8" s="420"/>
      <c r="BP8" s="420"/>
      <c r="BQ8" s="420"/>
      <c r="BR8" s="420"/>
      <c r="BS8" s="420"/>
      <c r="BT8" s="420"/>
      <c r="BU8" s="421"/>
      <c r="BV8" s="419">
        <v>130376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0.15</v>
      </c>
      <c r="CU8" s="523"/>
      <c r="CV8" s="523"/>
      <c r="CW8" s="523"/>
      <c r="CX8" s="523"/>
      <c r="CY8" s="523"/>
      <c r="CZ8" s="523"/>
      <c r="DA8" s="524"/>
      <c r="DB8" s="522">
        <v>0.16</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2791</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-9095</v>
      </c>
      <c r="BO9" s="420"/>
      <c r="BP9" s="420"/>
      <c r="BQ9" s="420"/>
      <c r="BR9" s="420"/>
      <c r="BS9" s="420"/>
      <c r="BT9" s="420"/>
      <c r="BU9" s="421"/>
      <c r="BV9" s="419">
        <v>-709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18.399999999999999</v>
      </c>
      <c r="CU9" s="417"/>
      <c r="CV9" s="417"/>
      <c r="CW9" s="417"/>
      <c r="CX9" s="417"/>
      <c r="CY9" s="417"/>
      <c r="CZ9" s="417"/>
      <c r="DA9" s="418"/>
      <c r="DB9" s="416">
        <v>15.3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3087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223100</v>
      </c>
      <c r="BO10" s="420"/>
      <c r="BP10" s="420"/>
      <c r="BQ10" s="420"/>
      <c r="BR10" s="420"/>
      <c r="BS10" s="420"/>
      <c r="BT10" s="420"/>
      <c r="BU10" s="421"/>
      <c r="BV10" s="419">
        <v>200000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2844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235500</v>
      </c>
      <c r="BO12" s="420"/>
      <c r="BP12" s="420"/>
      <c r="BQ12" s="420"/>
      <c r="BR12" s="420"/>
      <c r="BS12" s="420"/>
      <c r="BT12" s="420"/>
      <c r="BU12" s="421"/>
      <c r="BV12" s="419">
        <v>200000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2829</v>
      </c>
      <c r="S13" s="507"/>
      <c r="T13" s="507"/>
      <c r="U13" s="507"/>
      <c r="V13" s="508"/>
      <c r="W13" s="509" t="s">
        <v>131</v>
      </c>
      <c r="X13" s="405"/>
      <c r="Y13" s="405"/>
      <c r="Z13" s="405"/>
      <c r="AA13" s="405"/>
      <c r="AB13" s="406"/>
      <c r="AC13" s="372">
        <v>93</v>
      </c>
      <c r="AD13" s="373"/>
      <c r="AE13" s="373"/>
      <c r="AF13" s="373"/>
      <c r="AG13" s="374"/>
      <c r="AH13" s="372">
        <v>94</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-21495</v>
      </c>
      <c r="BO13" s="420"/>
      <c r="BP13" s="420"/>
      <c r="BQ13" s="420"/>
      <c r="BR13" s="420"/>
      <c r="BS13" s="420"/>
      <c r="BT13" s="420"/>
      <c r="BU13" s="421"/>
      <c r="BV13" s="419">
        <v>-709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9.4</v>
      </c>
      <c r="CU13" s="417"/>
      <c r="CV13" s="417"/>
      <c r="CW13" s="417"/>
      <c r="CX13" s="417"/>
      <c r="CY13" s="417"/>
      <c r="CZ13" s="417"/>
      <c r="DA13" s="418"/>
      <c r="DB13" s="416">
        <v>7.5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2891</v>
      </c>
      <c r="S14" s="507"/>
      <c r="T14" s="507"/>
      <c r="U14" s="507"/>
      <c r="V14" s="508"/>
      <c r="W14" s="510"/>
      <c r="X14" s="408"/>
      <c r="Y14" s="408"/>
      <c r="Z14" s="408"/>
      <c r="AA14" s="408"/>
      <c r="AB14" s="409"/>
      <c r="AC14" s="499">
        <v>7.4</v>
      </c>
      <c r="AD14" s="500"/>
      <c r="AE14" s="500"/>
      <c r="AF14" s="500"/>
      <c r="AG14" s="501"/>
      <c r="AH14" s="499">
        <v>7.2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27.6</v>
      </c>
      <c r="CU14" s="517"/>
      <c r="CV14" s="517"/>
      <c r="CW14" s="517"/>
      <c r="CX14" s="517"/>
      <c r="CY14" s="517"/>
      <c r="CZ14" s="517"/>
      <c r="DA14" s="518"/>
      <c r="DB14" s="516">
        <v>19.5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2881</v>
      </c>
      <c r="S15" s="507"/>
      <c r="T15" s="507"/>
      <c r="U15" s="507"/>
      <c r="V15" s="508"/>
      <c r="W15" s="509" t="s">
        <v>137</v>
      </c>
      <c r="X15" s="405"/>
      <c r="Y15" s="405"/>
      <c r="Z15" s="405"/>
      <c r="AA15" s="405"/>
      <c r="AB15" s="406"/>
      <c r="AC15" s="372">
        <v>166</v>
      </c>
      <c r="AD15" s="373"/>
      <c r="AE15" s="373"/>
      <c r="AF15" s="373"/>
      <c r="AG15" s="374"/>
      <c r="AH15" s="372">
        <v>180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243596</v>
      </c>
      <c r="BO15" s="449"/>
      <c r="BP15" s="449"/>
      <c r="BQ15" s="449"/>
      <c r="BR15" s="449"/>
      <c r="BS15" s="449"/>
      <c r="BT15" s="449"/>
      <c r="BU15" s="450"/>
      <c r="BV15" s="448">
        <v>238366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13.3</v>
      </c>
      <c r="AD16" s="500"/>
      <c r="AE16" s="500"/>
      <c r="AF16" s="500"/>
      <c r="AG16" s="501"/>
      <c r="AH16" s="499">
        <v>13.8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1614029</v>
      </c>
      <c r="BO16" s="420"/>
      <c r="BP16" s="420"/>
      <c r="BQ16" s="420"/>
      <c r="BR16" s="420"/>
      <c r="BS16" s="420"/>
      <c r="BT16" s="420"/>
      <c r="BU16" s="421"/>
      <c r="BV16" s="419">
        <v>1562501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992</v>
      </c>
      <c r="AD17" s="373"/>
      <c r="AE17" s="373"/>
      <c r="AF17" s="373"/>
      <c r="AG17" s="374"/>
      <c r="AH17" s="372">
        <v>1031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299544</v>
      </c>
      <c r="BO17" s="420"/>
      <c r="BP17" s="420"/>
      <c r="BQ17" s="420"/>
      <c r="BR17" s="420"/>
      <c r="BS17" s="420"/>
      <c r="BT17" s="420"/>
      <c r="BU17" s="421"/>
      <c r="BV17" s="419">
        <v>293802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5.81</v>
      </c>
      <c r="M18" s="472"/>
      <c r="N18" s="472"/>
      <c r="O18" s="472"/>
      <c r="P18" s="472"/>
      <c r="Q18" s="472"/>
      <c r="R18" s="473"/>
      <c r="S18" s="473"/>
      <c r="T18" s="473"/>
      <c r="U18" s="473"/>
      <c r="V18" s="474"/>
      <c r="W18" s="490"/>
      <c r="X18" s="491"/>
      <c r="Y18" s="491"/>
      <c r="Z18" s="491"/>
      <c r="AA18" s="491"/>
      <c r="AB18" s="515"/>
      <c r="AC18" s="389">
        <v>79.3</v>
      </c>
      <c r="AD18" s="390"/>
      <c r="AE18" s="390"/>
      <c r="AF18" s="390"/>
      <c r="AG18" s="475"/>
      <c r="AH18" s="389">
        <v>79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1730399</v>
      </c>
      <c r="BO18" s="420"/>
      <c r="BP18" s="420"/>
      <c r="BQ18" s="420"/>
      <c r="BR18" s="420"/>
      <c r="BS18" s="420"/>
      <c r="BT18" s="420"/>
      <c r="BU18" s="421"/>
      <c r="BV18" s="419">
        <v>1610467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480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2575759</v>
      </c>
      <c r="BO19" s="420"/>
      <c r="BP19" s="420"/>
      <c r="BQ19" s="420"/>
      <c r="BR19" s="420"/>
      <c r="BS19" s="420"/>
      <c r="BT19" s="420"/>
      <c r="BU19" s="421"/>
      <c r="BV19" s="419">
        <v>2564566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1315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5785772</v>
      </c>
      <c r="BO22" s="449"/>
      <c r="BP22" s="449"/>
      <c r="BQ22" s="449"/>
      <c r="BR22" s="449"/>
      <c r="BS22" s="449"/>
      <c r="BT22" s="449"/>
      <c r="BU22" s="450"/>
      <c r="BV22" s="448">
        <v>5249766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5383285</v>
      </c>
      <c r="BO23" s="420"/>
      <c r="BP23" s="420"/>
      <c r="BQ23" s="420"/>
      <c r="BR23" s="420"/>
      <c r="BS23" s="420"/>
      <c r="BT23" s="420"/>
      <c r="BU23" s="421"/>
      <c r="BV23" s="419">
        <v>4793789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4575</v>
      </c>
      <c r="R24" s="373"/>
      <c r="S24" s="373"/>
      <c r="T24" s="373"/>
      <c r="U24" s="373"/>
      <c r="V24" s="374"/>
      <c r="W24" s="462"/>
      <c r="X24" s="399"/>
      <c r="Y24" s="400"/>
      <c r="Z24" s="375" t="s">
        <v>162</v>
      </c>
      <c r="AA24" s="376"/>
      <c r="AB24" s="376"/>
      <c r="AC24" s="376"/>
      <c r="AD24" s="376"/>
      <c r="AE24" s="376"/>
      <c r="AF24" s="376"/>
      <c r="AG24" s="377"/>
      <c r="AH24" s="372">
        <v>55</v>
      </c>
      <c r="AI24" s="373"/>
      <c r="AJ24" s="373"/>
      <c r="AK24" s="373"/>
      <c r="AL24" s="374"/>
      <c r="AM24" s="372">
        <v>150700</v>
      </c>
      <c r="AN24" s="373"/>
      <c r="AO24" s="373"/>
      <c r="AP24" s="373"/>
      <c r="AQ24" s="373"/>
      <c r="AR24" s="374"/>
      <c r="AS24" s="372">
        <v>2740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5122992</v>
      </c>
      <c r="BO24" s="420"/>
      <c r="BP24" s="420"/>
      <c r="BQ24" s="420"/>
      <c r="BR24" s="420"/>
      <c r="BS24" s="420"/>
      <c r="BT24" s="420"/>
      <c r="BU24" s="421"/>
      <c r="BV24" s="419">
        <v>4516633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5600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70000</v>
      </c>
      <c r="BO25" s="449"/>
      <c r="BP25" s="449"/>
      <c r="BQ25" s="449"/>
      <c r="BR25" s="449"/>
      <c r="BS25" s="449"/>
      <c r="BT25" s="449"/>
      <c r="BU25" s="450"/>
      <c r="BV25" s="448">
        <v>257351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5050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84571</v>
      </c>
      <c r="BO27" s="454"/>
      <c r="BP27" s="454"/>
      <c r="BQ27" s="454"/>
      <c r="BR27" s="454"/>
      <c r="BS27" s="454"/>
      <c r="BT27" s="454"/>
      <c r="BU27" s="455"/>
      <c r="BV27" s="453">
        <v>84571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2280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490057</v>
      </c>
      <c r="BO28" s="449"/>
      <c r="BP28" s="449"/>
      <c r="BQ28" s="449"/>
      <c r="BR28" s="449"/>
      <c r="BS28" s="449"/>
      <c r="BT28" s="449"/>
      <c r="BU28" s="450"/>
      <c r="BV28" s="448">
        <v>502457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2050</v>
      </c>
      <c r="R29" s="373"/>
      <c r="S29" s="373"/>
      <c r="T29" s="373"/>
      <c r="U29" s="373"/>
      <c r="V29" s="374"/>
      <c r="W29" s="463"/>
      <c r="X29" s="464"/>
      <c r="Y29" s="465"/>
      <c r="Z29" s="375" t="s">
        <v>177</v>
      </c>
      <c r="AA29" s="376"/>
      <c r="AB29" s="376"/>
      <c r="AC29" s="376"/>
      <c r="AD29" s="376"/>
      <c r="AE29" s="376"/>
      <c r="AF29" s="376"/>
      <c r="AG29" s="377"/>
      <c r="AH29" s="372">
        <v>55</v>
      </c>
      <c r="AI29" s="373"/>
      <c r="AJ29" s="373"/>
      <c r="AK29" s="373"/>
      <c r="AL29" s="374"/>
      <c r="AM29" s="372">
        <v>150700</v>
      </c>
      <c r="AN29" s="373"/>
      <c r="AO29" s="373"/>
      <c r="AP29" s="373"/>
      <c r="AQ29" s="373"/>
      <c r="AR29" s="374"/>
      <c r="AS29" s="372">
        <v>2740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515586</v>
      </c>
      <c r="BO29" s="420"/>
      <c r="BP29" s="420"/>
      <c r="BQ29" s="420"/>
      <c r="BR29" s="420"/>
      <c r="BS29" s="420"/>
      <c r="BT29" s="420"/>
      <c r="BU29" s="421"/>
      <c r="BV29" s="419">
        <v>505586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571582</v>
      </c>
      <c r="BO30" s="454"/>
      <c r="BP30" s="454"/>
      <c r="BQ30" s="454"/>
      <c r="BR30" s="454"/>
      <c r="BS30" s="454"/>
      <c r="BT30" s="454"/>
      <c r="BU30" s="455"/>
      <c r="BV30" s="453">
        <v>616082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都市計画公共下水道事業</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和歌山県市町村総合事務組合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太地町開発公社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くじらの博物館事業</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紀南学園事務組合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東牟婁郡町村新宮市老人福祉施設事務組合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東牟婁郡町村新宮市老人福祉施設事務組合（公営企業会計）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那智勝浦町太地町環境衛生施設一部事務組合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新宮周辺広域市町村圏事務組合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新宮周辺広域市町村圏事務組合（公営企業会計）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和歌山地方税回収機構</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和歌山県後期高齢者医療広域連合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和歌山県後期高齢者医療広域連合（特別会計）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o6OKI0P54tj5OrYrd8QBDU/lyFTnMwXeSGQa+UvSNdn5aGkocI5mWcHVXhja3K4o/fZ+0WQzxKTe0kAIvHOeQ==" saltValue="B32HgGManvb2/dI7kt5Wo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25" sqref="B25:Y2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217610</v>
      </c>
      <c r="S5" s="677"/>
      <c r="T5" s="677"/>
      <c r="U5" s="677"/>
      <c r="V5" s="677"/>
      <c r="W5" s="677"/>
      <c r="X5" s="677"/>
      <c r="Y5" s="702"/>
      <c r="Z5" s="715">
        <v>5.2</v>
      </c>
      <c r="AA5" s="715"/>
      <c r="AB5" s="715"/>
      <c r="AC5" s="715"/>
      <c r="AD5" s="716">
        <v>217610</v>
      </c>
      <c r="AE5" s="716"/>
      <c r="AF5" s="716"/>
      <c r="AG5" s="716"/>
      <c r="AH5" s="716"/>
      <c r="AI5" s="716"/>
      <c r="AJ5" s="716"/>
      <c r="AK5" s="716"/>
      <c r="AL5" s="703">
        <v>12.5</v>
      </c>
      <c r="AM5" s="685"/>
      <c r="AN5" s="685"/>
      <c r="AO5" s="704"/>
      <c r="AP5" s="679" t="s">
        <v>216</v>
      </c>
      <c r="AQ5" s="680"/>
      <c r="AR5" s="680"/>
      <c r="AS5" s="680"/>
      <c r="AT5" s="680"/>
      <c r="AU5" s="680"/>
      <c r="AV5" s="680"/>
      <c r="AW5" s="680"/>
      <c r="AX5" s="680"/>
      <c r="AY5" s="680"/>
      <c r="AZ5" s="680"/>
      <c r="BA5" s="680"/>
      <c r="BB5" s="680"/>
      <c r="BC5" s="680"/>
      <c r="BD5" s="680"/>
      <c r="BE5" s="680"/>
      <c r="BF5" s="681"/>
      <c r="BG5" s="621">
        <v>214659</v>
      </c>
      <c r="BH5" s="622"/>
      <c r="BI5" s="622"/>
      <c r="BJ5" s="622"/>
      <c r="BK5" s="622"/>
      <c r="BL5" s="622"/>
      <c r="BM5" s="622"/>
      <c r="BN5" s="623"/>
      <c r="BO5" s="659">
        <v>98.6</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10459</v>
      </c>
      <c r="S6" s="622"/>
      <c r="T6" s="622"/>
      <c r="U6" s="622"/>
      <c r="V6" s="622"/>
      <c r="W6" s="622"/>
      <c r="X6" s="622"/>
      <c r="Y6" s="623"/>
      <c r="Z6" s="659">
        <v>0.2</v>
      </c>
      <c r="AA6" s="659"/>
      <c r="AB6" s="659"/>
      <c r="AC6" s="659"/>
      <c r="AD6" s="660">
        <v>10459</v>
      </c>
      <c r="AE6" s="660"/>
      <c r="AF6" s="660"/>
      <c r="AG6" s="660"/>
      <c r="AH6" s="660"/>
      <c r="AI6" s="660"/>
      <c r="AJ6" s="660"/>
      <c r="AK6" s="660"/>
      <c r="AL6" s="624">
        <v>0.6</v>
      </c>
      <c r="AM6" s="625"/>
      <c r="AN6" s="625"/>
      <c r="AO6" s="661"/>
      <c r="AP6" s="618" t="s">
        <v>221</v>
      </c>
      <c r="AQ6" s="619"/>
      <c r="AR6" s="619"/>
      <c r="AS6" s="619"/>
      <c r="AT6" s="619"/>
      <c r="AU6" s="619"/>
      <c r="AV6" s="619"/>
      <c r="AW6" s="619"/>
      <c r="AX6" s="619"/>
      <c r="AY6" s="619"/>
      <c r="AZ6" s="619"/>
      <c r="BA6" s="619"/>
      <c r="BB6" s="619"/>
      <c r="BC6" s="619"/>
      <c r="BD6" s="619"/>
      <c r="BE6" s="619"/>
      <c r="BF6" s="620"/>
      <c r="BG6" s="621">
        <v>214659</v>
      </c>
      <c r="BH6" s="622"/>
      <c r="BI6" s="622"/>
      <c r="BJ6" s="622"/>
      <c r="BK6" s="622"/>
      <c r="BL6" s="622"/>
      <c r="BM6" s="622"/>
      <c r="BN6" s="623"/>
      <c r="BO6" s="659">
        <v>98.6</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59501</v>
      </c>
      <c r="CS6" s="622"/>
      <c r="CT6" s="622"/>
      <c r="CU6" s="622"/>
      <c r="CV6" s="622"/>
      <c r="CW6" s="622"/>
      <c r="CX6" s="622"/>
      <c r="CY6" s="623"/>
      <c r="CZ6" s="703">
        <v>1.5</v>
      </c>
      <c r="DA6" s="685"/>
      <c r="DB6" s="685"/>
      <c r="DC6" s="705"/>
      <c r="DD6" s="627" t="s">
        <v>122</v>
      </c>
      <c r="DE6" s="622"/>
      <c r="DF6" s="622"/>
      <c r="DG6" s="622"/>
      <c r="DH6" s="622"/>
      <c r="DI6" s="622"/>
      <c r="DJ6" s="622"/>
      <c r="DK6" s="622"/>
      <c r="DL6" s="622"/>
      <c r="DM6" s="622"/>
      <c r="DN6" s="622"/>
      <c r="DO6" s="622"/>
      <c r="DP6" s="623"/>
      <c r="DQ6" s="627">
        <v>59501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116</v>
      </c>
      <c r="S7" s="622"/>
      <c r="T7" s="622"/>
      <c r="U7" s="622"/>
      <c r="V7" s="622"/>
      <c r="W7" s="622"/>
      <c r="X7" s="622"/>
      <c r="Y7" s="623"/>
      <c r="Z7" s="659">
        <v>0</v>
      </c>
      <c r="AA7" s="659"/>
      <c r="AB7" s="659"/>
      <c r="AC7" s="659"/>
      <c r="AD7" s="660">
        <v>116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100927</v>
      </c>
      <c r="BH7" s="622"/>
      <c r="BI7" s="622"/>
      <c r="BJ7" s="622"/>
      <c r="BK7" s="622"/>
      <c r="BL7" s="622"/>
      <c r="BM7" s="622"/>
      <c r="BN7" s="623"/>
      <c r="BO7" s="659">
        <v>46.4</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1905681</v>
      </c>
      <c r="CS7" s="622"/>
      <c r="CT7" s="622"/>
      <c r="CU7" s="622"/>
      <c r="CV7" s="622"/>
      <c r="CW7" s="622"/>
      <c r="CX7" s="622"/>
      <c r="CY7" s="623"/>
      <c r="CZ7" s="659">
        <v>47</v>
      </c>
      <c r="DA7" s="659"/>
      <c r="DB7" s="659"/>
      <c r="DC7" s="659"/>
      <c r="DD7" s="627">
        <v>1033685</v>
      </c>
      <c r="DE7" s="622"/>
      <c r="DF7" s="622"/>
      <c r="DG7" s="622"/>
      <c r="DH7" s="622"/>
      <c r="DI7" s="622"/>
      <c r="DJ7" s="622"/>
      <c r="DK7" s="622"/>
      <c r="DL7" s="622"/>
      <c r="DM7" s="622"/>
      <c r="DN7" s="622"/>
      <c r="DO7" s="622"/>
      <c r="DP7" s="623"/>
      <c r="DQ7" s="627">
        <v>862689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2328</v>
      </c>
      <c r="S8" s="622"/>
      <c r="T8" s="622"/>
      <c r="U8" s="622"/>
      <c r="V8" s="622"/>
      <c r="W8" s="622"/>
      <c r="X8" s="622"/>
      <c r="Y8" s="623"/>
      <c r="Z8" s="659">
        <v>0.1</v>
      </c>
      <c r="AA8" s="659"/>
      <c r="AB8" s="659"/>
      <c r="AC8" s="659"/>
      <c r="AD8" s="660">
        <v>2328</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4826</v>
      </c>
      <c r="BH8" s="622"/>
      <c r="BI8" s="622"/>
      <c r="BJ8" s="622"/>
      <c r="BK8" s="622"/>
      <c r="BL8" s="622"/>
      <c r="BM8" s="622"/>
      <c r="BN8" s="623"/>
      <c r="BO8" s="659">
        <v>2.2000000000000002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680572</v>
      </c>
      <c r="CS8" s="622"/>
      <c r="CT8" s="622"/>
      <c r="CU8" s="622"/>
      <c r="CV8" s="622"/>
      <c r="CW8" s="622"/>
      <c r="CX8" s="622"/>
      <c r="CY8" s="623"/>
      <c r="CZ8" s="659">
        <v>16.8</v>
      </c>
      <c r="DA8" s="659"/>
      <c r="DB8" s="659"/>
      <c r="DC8" s="659"/>
      <c r="DD8" s="627">
        <v>8548</v>
      </c>
      <c r="DE8" s="622"/>
      <c r="DF8" s="622"/>
      <c r="DG8" s="622"/>
      <c r="DH8" s="622"/>
      <c r="DI8" s="622"/>
      <c r="DJ8" s="622"/>
      <c r="DK8" s="622"/>
      <c r="DL8" s="622"/>
      <c r="DM8" s="622"/>
      <c r="DN8" s="622"/>
      <c r="DO8" s="622"/>
      <c r="DP8" s="623"/>
      <c r="DQ8" s="627">
        <v>475853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2324</v>
      </c>
      <c r="S9" s="622"/>
      <c r="T9" s="622"/>
      <c r="U9" s="622"/>
      <c r="V9" s="622"/>
      <c r="W9" s="622"/>
      <c r="X9" s="622"/>
      <c r="Y9" s="623"/>
      <c r="Z9" s="659">
        <v>0.1</v>
      </c>
      <c r="AA9" s="659"/>
      <c r="AB9" s="659"/>
      <c r="AC9" s="659"/>
      <c r="AD9" s="660">
        <v>2324</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90937</v>
      </c>
      <c r="BH9" s="622"/>
      <c r="BI9" s="622"/>
      <c r="BJ9" s="622"/>
      <c r="BK9" s="622"/>
      <c r="BL9" s="622"/>
      <c r="BM9" s="622"/>
      <c r="BN9" s="623"/>
      <c r="BO9" s="659">
        <v>41.8</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229819</v>
      </c>
      <c r="CS9" s="622"/>
      <c r="CT9" s="622"/>
      <c r="CU9" s="622"/>
      <c r="CV9" s="622"/>
      <c r="CW9" s="622"/>
      <c r="CX9" s="622"/>
      <c r="CY9" s="623"/>
      <c r="CZ9" s="659">
        <v>5.7</v>
      </c>
      <c r="DA9" s="659"/>
      <c r="DB9" s="659"/>
      <c r="DC9" s="659"/>
      <c r="DD9" s="627">
        <v>9483</v>
      </c>
      <c r="DE9" s="622"/>
      <c r="DF9" s="622"/>
      <c r="DG9" s="622"/>
      <c r="DH9" s="622"/>
      <c r="DI9" s="622"/>
      <c r="DJ9" s="622"/>
      <c r="DK9" s="622"/>
      <c r="DL9" s="622"/>
      <c r="DM9" s="622"/>
      <c r="DN9" s="622"/>
      <c r="DO9" s="622"/>
      <c r="DP9" s="623"/>
      <c r="DQ9" s="627">
        <v>176064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3463</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35</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35</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62898</v>
      </c>
      <c r="S11" s="622"/>
      <c r="T11" s="622"/>
      <c r="U11" s="622"/>
      <c r="V11" s="622"/>
      <c r="W11" s="622"/>
      <c r="X11" s="622"/>
      <c r="Y11" s="623"/>
      <c r="Z11" s="624">
        <v>1.5</v>
      </c>
      <c r="AA11" s="625"/>
      <c r="AB11" s="625"/>
      <c r="AC11" s="626"/>
      <c r="AD11" s="627">
        <v>62898</v>
      </c>
      <c r="AE11" s="622"/>
      <c r="AF11" s="622"/>
      <c r="AG11" s="622"/>
      <c r="AH11" s="622"/>
      <c r="AI11" s="622"/>
      <c r="AJ11" s="622"/>
      <c r="AK11" s="623"/>
      <c r="AL11" s="624">
        <v>3.6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1701</v>
      </c>
      <c r="BH11" s="622"/>
      <c r="BI11" s="622"/>
      <c r="BJ11" s="622"/>
      <c r="BK11" s="622"/>
      <c r="BL11" s="622"/>
      <c r="BM11" s="622"/>
      <c r="BN11" s="623"/>
      <c r="BO11" s="659">
        <v>0.8</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107132</v>
      </c>
      <c r="CS11" s="622"/>
      <c r="CT11" s="622"/>
      <c r="CU11" s="622"/>
      <c r="CV11" s="622"/>
      <c r="CW11" s="622"/>
      <c r="CX11" s="622"/>
      <c r="CY11" s="623"/>
      <c r="CZ11" s="659">
        <v>2.6</v>
      </c>
      <c r="DA11" s="659"/>
      <c r="DB11" s="659"/>
      <c r="DC11" s="659"/>
      <c r="DD11" s="627">
        <v>86457</v>
      </c>
      <c r="DE11" s="622"/>
      <c r="DF11" s="622"/>
      <c r="DG11" s="622"/>
      <c r="DH11" s="622"/>
      <c r="DI11" s="622"/>
      <c r="DJ11" s="622"/>
      <c r="DK11" s="622"/>
      <c r="DL11" s="622"/>
      <c r="DM11" s="622"/>
      <c r="DN11" s="622"/>
      <c r="DO11" s="622"/>
      <c r="DP11" s="623"/>
      <c r="DQ11" s="627">
        <v>19841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98467</v>
      </c>
      <c r="BH12" s="622"/>
      <c r="BI12" s="622"/>
      <c r="BJ12" s="622"/>
      <c r="BK12" s="622"/>
      <c r="BL12" s="622"/>
      <c r="BM12" s="622"/>
      <c r="BN12" s="623"/>
      <c r="BO12" s="659">
        <v>45.2</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138366</v>
      </c>
      <c r="CS12" s="622"/>
      <c r="CT12" s="622"/>
      <c r="CU12" s="622"/>
      <c r="CV12" s="622"/>
      <c r="CW12" s="622"/>
      <c r="CX12" s="622"/>
      <c r="CY12" s="623"/>
      <c r="CZ12" s="659">
        <v>3.4</v>
      </c>
      <c r="DA12" s="659"/>
      <c r="DB12" s="659"/>
      <c r="DC12" s="659"/>
      <c r="DD12" s="627">
        <v>67272</v>
      </c>
      <c r="DE12" s="622"/>
      <c r="DF12" s="622"/>
      <c r="DG12" s="622"/>
      <c r="DH12" s="622"/>
      <c r="DI12" s="622"/>
      <c r="DJ12" s="622"/>
      <c r="DK12" s="622"/>
      <c r="DL12" s="622"/>
      <c r="DM12" s="622"/>
      <c r="DN12" s="622"/>
      <c r="DO12" s="622"/>
      <c r="DP12" s="623"/>
      <c r="DQ12" s="627">
        <v>71898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97475</v>
      </c>
      <c r="BH13" s="622"/>
      <c r="BI13" s="622"/>
      <c r="BJ13" s="622"/>
      <c r="BK13" s="622"/>
      <c r="BL13" s="622"/>
      <c r="BM13" s="622"/>
      <c r="BN13" s="623"/>
      <c r="BO13" s="659">
        <v>44.8</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222542</v>
      </c>
      <c r="CS13" s="622"/>
      <c r="CT13" s="622"/>
      <c r="CU13" s="622"/>
      <c r="CV13" s="622"/>
      <c r="CW13" s="622"/>
      <c r="CX13" s="622"/>
      <c r="CY13" s="623"/>
      <c r="CZ13" s="659">
        <v>5.5</v>
      </c>
      <c r="DA13" s="659"/>
      <c r="DB13" s="659"/>
      <c r="DC13" s="659"/>
      <c r="DD13" s="627">
        <v>127848</v>
      </c>
      <c r="DE13" s="622"/>
      <c r="DF13" s="622"/>
      <c r="DG13" s="622"/>
      <c r="DH13" s="622"/>
      <c r="DI13" s="622"/>
      <c r="DJ13" s="622"/>
      <c r="DK13" s="622"/>
      <c r="DL13" s="622"/>
      <c r="DM13" s="622"/>
      <c r="DN13" s="622"/>
      <c r="DO13" s="622"/>
      <c r="DP13" s="623"/>
      <c r="DQ13" s="627">
        <v>97850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121</v>
      </c>
      <c r="S14" s="622"/>
      <c r="T14" s="622"/>
      <c r="U14" s="622"/>
      <c r="V14" s="622"/>
      <c r="W14" s="622"/>
      <c r="X14" s="622"/>
      <c r="Y14" s="623"/>
      <c r="Z14" s="659">
        <v>0</v>
      </c>
      <c r="AA14" s="659"/>
      <c r="AB14" s="659"/>
      <c r="AC14" s="659"/>
      <c r="AD14" s="660">
        <v>121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12037</v>
      </c>
      <c r="BH14" s="622"/>
      <c r="BI14" s="622"/>
      <c r="BJ14" s="622"/>
      <c r="BK14" s="622"/>
      <c r="BL14" s="622"/>
      <c r="BM14" s="622"/>
      <c r="BN14" s="623"/>
      <c r="BO14" s="659">
        <v>5.5</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38836</v>
      </c>
      <c r="CS14" s="622"/>
      <c r="CT14" s="622"/>
      <c r="CU14" s="622"/>
      <c r="CV14" s="622"/>
      <c r="CW14" s="622"/>
      <c r="CX14" s="622"/>
      <c r="CY14" s="623"/>
      <c r="CZ14" s="659">
        <v>1</v>
      </c>
      <c r="DA14" s="659"/>
      <c r="DB14" s="659"/>
      <c r="DC14" s="659"/>
      <c r="DD14" s="627">
        <v>2450</v>
      </c>
      <c r="DE14" s="622"/>
      <c r="DF14" s="622"/>
      <c r="DG14" s="622"/>
      <c r="DH14" s="622"/>
      <c r="DI14" s="622"/>
      <c r="DJ14" s="622"/>
      <c r="DK14" s="622"/>
      <c r="DL14" s="622"/>
      <c r="DM14" s="622"/>
      <c r="DN14" s="622"/>
      <c r="DO14" s="622"/>
      <c r="DP14" s="623"/>
      <c r="DQ14" s="627">
        <v>36407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3228</v>
      </c>
      <c r="BH15" s="622"/>
      <c r="BI15" s="622"/>
      <c r="BJ15" s="622"/>
      <c r="BK15" s="622"/>
      <c r="BL15" s="622"/>
      <c r="BM15" s="622"/>
      <c r="BN15" s="623"/>
      <c r="BO15" s="659">
        <v>1.5</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195636</v>
      </c>
      <c r="CS15" s="622"/>
      <c r="CT15" s="622"/>
      <c r="CU15" s="622"/>
      <c r="CV15" s="622"/>
      <c r="CW15" s="622"/>
      <c r="CX15" s="622"/>
      <c r="CY15" s="623"/>
      <c r="CZ15" s="659">
        <v>4.8</v>
      </c>
      <c r="DA15" s="659"/>
      <c r="DB15" s="659"/>
      <c r="DC15" s="659"/>
      <c r="DD15" s="627">
        <v>22549</v>
      </c>
      <c r="DE15" s="622"/>
      <c r="DF15" s="622"/>
      <c r="DG15" s="622"/>
      <c r="DH15" s="622"/>
      <c r="DI15" s="622"/>
      <c r="DJ15" s="622"/>
      <c r="DK15" s="622"/>
      <c r="DL15" s="622"/>
      <c r="DM15" s="622"/>
      <c r="DN15" s="622"/>
      <c r="DO15" s="622"/>
      <c r="DP15" s="623"/>
      <c r="DQ15" s="627">
        <v>166893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1309</v>
      </c>
      <c r="S16" s="622"/>
      <c r="T16" s="622"/>
      <c r="U16" s="622"/>
      <c r="V16" s="622"/>
      <c r="W16" s="622"/>
      <c r="X16" s="622"/>
      <c r="Y16" s="623"/>
      <c r="Z16" s="659">
        <v>0</v>
      </c>
      <c r="AA16" s="659"/>
      <c r="AB16" s="659"/>
      <c r="AC16" s="659"/>
      <c r="AD16" s="660">
        <v>1309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6164</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2755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2913</v>
      </c>
      <c r="S17" s="622"/>
      <c r="T17" s="622"/>
      <c r="U17" s="622"/>
      <c r="V17" s="622"/>
      <c r="W17" s="622"/>
      <c r="X17" s="622"/>
      <c r="Y17" s="623"/>
      <c r="Z17" s="659">
        <v>0.1</v>
      </c>
      <c r="AA17" s="659"/>
      <c r="AB17" s="659"/>
      <c r="AC17" s="659"/>
      <c r="AD17" s="660">
        <v>2913</v>
      </c>
      <c r="AE17" s="660"/>
      <c r="AF17" s="660"/>
      <c r="AG17" s="660"/>
      <c r="AH17" s="660"/>
      <c r="AI17" s="660"/>
      <c r="AJ17" s="660"/>
      <c r="AK17" s="660"/>
      <c r="AL17" s="624">
        <v>0.2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474123</v>
      </c>
      <c r="CS17" s="622"/>
      <c r="CT17" s="622"/>
      <c r="CU17" s="622"/>
      <c r="CV17" s="622"/>
      <c r="CW17" s="622"/>
      <c r="CX17" s="622"/>
      <c r="CY17" s="623"/>
      <c r="CZ17" s="659">
        <v>11.7</v>
      </c>
      <c r="DA17" s="659"/>
      <c r="DB17" s="659"/>
      <c r="DC17" s="659"/>
      <c r="DD17" s="627" t="s">
        <v>122</v>
      </c>
      <c r="DE17" s="622"/>
      <c r="DF17" s="622"/>
      <c r="DG17" s="622"/>
      <c r="DH17" s="622"/>
      <c r="DI17" s="622"/>
      <c r="DJ17" s="622"/>
      <c r="DK17" s="622"/>
      <c r="DL17" s="622"/>
      <c r="DM17" s="622"/>
      <c r="DN17" s="622"/>
      <c r="DO17" s="622"/>
      <c r="DP17" s="623"/>
      <c r="DQ17" s="627">
        <v>474123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2360</v>
      </c>
      <c r="S18" s="622"/>
      <c r="T18" s="622"/>
      <c r="U18" s="622"/>
      <c r="V18" s="622"/>
      <c r="W18" s="622"/>
      <c r="X18" s="622"/>
      <c r="Y18" s="623"/>
      <c r="Z18" s="659">
        <v>0.1</v>
      </c>
      <c r="AA18" s="659"/>
      <c r="AB18" s="659"/>
      <c r="AC18" s="659"/>
      <c r="AD18" s="660">
        <v>2360</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2360</v>
      </c>
      <c r="S19" s="622"/>
      <c r="T19" s="622"/>
      <c r="U19" s="622"/>
      <c r="V19" s="622"/>
      <c r="W19" s="622"/>
      <c r="X19" s="622"/>
      <c r="Y19" s="623"/>
      <c r="Z19" s="659">
        <v>0.1</v>
      </c>
      <c r="AA19" s="659"/>
      <c r="AB19" s="659"/>
      <c r="AC19" s="659"/>
      <c r="AD19" s="660">
        <v>2360</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2951</v>
      </c>
      <c r="BH19" s="622"/>
      <c r="BI19" s="622"/>
      <c r="BJ19" s="622"/>
      <c r="BK19" s="622"/>
      <c r="BL19" s="622"/>
      <c r="BM19" s="622"/>
      <c r="BN19" s="623"/>
      <c r="BO19" s="659">
        <v>1.4</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2951</v>
      </c>
      <c r="BH20" s="622"/>
      <c r="BI20" s="622"/>
      <c r="BJ20" s="622"/>
      <c r="BK20" s="622"/>
      <c r="BL20" s="622"/>
      <c r="BM20" s="622"/>
      <c r="BN20" s="623"/>
      <c r="BO20" s="659">
        <v>1.4</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4058407</v>
      </c>
      <c r="CS20" s="622"/>
      <c r="CT20" s="622"/>
      <c r="CU20" s="622"/>
      <c r="CV20" s="622"/>
      <c r="CW20" s="622"/>
      <c r="CX20" s="622"/>
      <c r="CY20" s="623"/>
      <c r="CZ20" s="659">
        <v>100</v>
      </c>
      <c r="DA20" s="659"/>
      <c r="DB20" s="659"/>
      <c r="DC20" s="659"/>
      <c r="DD20" s="627">
        <v>1358292</v>
      </c>
      <c r="DE20" s="622"/>
      <c r="DF20" s="622"/>
      <c r="DG20" s="622"/>
      <c r="DH20" s="622"/>
      <c r="DI20" s="622"/>
      <c r="DJ20" s="622"/>
      <c r="DK20" s="622"/>
      <c r="DL20" s="622"/>
      <c r="DM20" s="622"/>
      <c r="DN20" s="622"/>
      <c r="DO20" s="622"/>
      <c r="DP20" s="623"/>
      <c r="DQ20" s="627">
        <v>2443909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1541124</v>
      </c>
      <c r="S21" s="622"/>
      <c r="T21" s="622"/>
      <c r="U21" s="622"/>
      <c r="V21" s="622"/>
      <c r="W21" s="622"/>
      <c r="X21" s="622"/>
      <c r="Y21" s="623"/>
      <c r="Z21" s="659">
        <v>36.799999999999997</v>
      </c>
      <c r="AA21" s="659"/>
      <c r="AB21" s="659"/>
      <c r="AC21" s="659"/>
      <c r="AD21" s="660">
        <v>1422537</v>
      </c>
      <c r="AE21" s="660"/>
      <c r="AF21" s="660"/>
      <c r="AG21" s="660"/>
      <c r="AH21" s="660"/>
      <c r="AI21" s="660"/>
      <c r="AJ21" s="660"/>
      <c r="AK21" s="660"/>
      <c r="AL21" s="624">
        <v>81.599999999999994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2951</v>
      </c>
      <c r="BH21" s="622"/>
      <c r="BI21" s="622"/>
      <c r="BJ21" s="622"/>
      <c r="BK21" s="622"/>
      <c r="BL21" s="622"/>
      <c r="BM21" s="622"/>
      <c r="BN21" s="623"/>
      <c r="BO21" s="659">
        <v>1.4</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1422537</v>
      </c>
      <c r="S22" s="622"/>
      <c r="T22" s="622"/>
      <c r="U22" s="622"/>
      <c r="V22" s="622"/>
      <c r="W22" s="622"/>
      <c r="X22" s="622"/>
      <c r="Y22" s="623"/>
      <c r="Z22" s="659">
        <v>33.9</v>
      </c>
      <c r="AA22" s="659"/>
      <c r="AB22" s="659"/>
      <c r="AC22" s="659"/>
      <c r="AD22" s="660">
        <v>1422537</v>
      </c>
      <c r="AE22" s="660"/>
      <c r="AF22" s="660"/>
      <c r="AG22" s="660"/>
      <c r="AH22" s="660"/>
      <c r="AI22" s="660"/>
      <c r="AJ22" s="660"/>
      <c r="AK22" s="660"/>
      <c r="AL22" s="624">
        <v>81.599999999999994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118587</v>
      </c>
      <c r="S23" s="622"/>
      <c r="T23" s="622"/>
      <c r="U23" s="622"/>
      <c r="V23" s="622"/>
      <c r="W23" s="622"/>
      <c r="X23" s="622"/>
      <c r="Y23" s="623"/>
      <c r="Z23" s="659">
        <v>2.8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1246752</v>
      </c>
      <c r="CS24" s="677"/>
      <c r="CT24" s="677"/>
      <c r="CU24" s="677"/>
      <c r="CV24" s="677"/>
      <c r="CW24" s="677"/>
      <c r="CX24" s="677"/>
      <c r="CY24" s="702"/>
      <c r="CZ24" s="703">
        <v>30.7</v>
      </c>
      <c r="DA24" s="685"/>
      <c r="DB24" s="685"/>
      <c r="DC24" s="705"/>
      <c r="DD24" s="701">
        <v>1101249</v>
      </c>
      <c r="DE24" s="677"/>
      <c r="DF24" s="677"/>
      <c r="DG24" s="677"/>
      <c r="DH24" s="677"/>
      <c r="DI24" s="677"/>
      <c r="DJ24" s="677"/>
      <c r="DK24" s="702"/>
      <c r="DL24" s="701">
        <v>1100197</v>
      </c>
      <c r="DM24" s="677"/>
      <c r="DN24" s="677"/>
      <c r="DO24" s="677"/>
      <c r="DP24" s="677"/>
      <c r="DQ24" s="677"/>
      <c r="DR24" s="677"/>
      <c r="DS24" s="677"/>
      <c r="DT24" s="677"/>
      <c r="DU24" s="677"/>
      <c r="DV24" s="702"/>
      <c r="DW24" s="703">
        <v>62.9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1843562</v>
      </c>
      <c r="S25" s="622"/>
      <c r="T25" s="622"/>
      <c r="U25" s="622"/>
      <c r="V25" s="622"/>
      <c r="W25" s="622"/>
      <c r="X25" s="622"/>
      <c r="Y25" s="623"/>
      <c r="Z25" s="659">
        <v>44</v>
      </c>
      <c r="AA25" s="659"/>
      <c r="AB25" s="659"/>
      <c r="AC25" s="659"/>
      <c r="AD25" s="660">
        <v>1724975</v>
      </c>
      <c r="AE25" s="660"/>
      <c r="AF25" s="660"/>
      <c r="AG25" s="660"/>
      <c r="AH25" s="660"/>
      <c r="AI25" s="660"/>
      <c r="AJ25" s="660"/>
      <c r="AK25" s="660"/>
      <c r="AL25" s="624">
        <v>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590618</v>
      </c>
      <c r="CS25" s="634"/>
      <c r="CT25" s="634"/>
      <c r="CU25" s="634"/>
      <c r="CV25" s="634"/>
      <c r="CW25" s="634"/>
      <c r="CX25" s="634"/>
      <c r="CY25" s="635"/>
      <c r="CZ25" s="624">
        <v>14.6</v>
      </c>
      <c r="DA25" s="636"/>
      <c r="DB25" s="636"/>
      <c r="DC25" s="637"/>
      <c r="DD25" s="627">
        <v>567130</v>
      </c>
      <c r="DE25" s="634"/>
      <c r="DF25" s="634"/>
      <c r="DG25" s="634"/>
      <c r="DH25" s="634"/>
      <c r="DI25" s="634"/>
      <c r="DJ25" s="634"/>
      <c r="DK25" s="635"/>
      <c r="DL25" s="627">
        <v>566693</v>
      </c>
      <c r="DM25" s="634"/>
      <c r="DN25" s="634"/>
      <c r="DO25" s="634"/>
      <c r="DP25" s="634"/>
      <c r="DQ25" s="634"/>
      <c r="DR25" s="634"/>
      <c r="DS25" s="634"/>
      <c r="DT25" s="634"/>
      <c r="DU25" s="634"/>
      <c r="DV25" s="635"/>
      <c r="DW25" s="624">
        <v>32.4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272023</v>
      </c>
      <c r="CS26" s="622"/>
      <c r="CT26" s="622"/>
      <c r="CU26" s="622"/>
      <c r="CV26" s="622"/>
      <c r="CW26" s="622"/>
      <c r="CX26" s="622"/>
      <c r="CY26" s="623"/>
      <c r="CZ26" s="624">
        <v>6.7</v>
      </c>
      <c r="DA26" s="636"/>
      <c r="DB26" s="636"/>
      <c r="DC26" s="637"/>
      <c r="DD26" s="627">
        <v>261869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4850</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217610</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182011</v>
      </c>
      <c r="CS27" s="634"/>
      <c r="CT27" s="634"/>
      <c r="CU27" s="634"/>
      <c r="CV27" s="634"/>
      <c r="CW27" s="634"/>
      <c r="CX27" s="634"/>
      <c r="CY27" s="635"/>
      <c r="CZ27" s="624">
        <v>4.5</v>
      </c>
      <c r="DA27" s="636"/>
      <c r="DB27" s="636"/>
      <c r="DC27" s="637"/>
      <c r="DD27" s="627">
        <v>59996</v>
      </c>
      <c r="DE27" s="634"/>
      <c r="DF27" s="634"/>
      <c r="DG27" s="634"/>
      <c r="DH27" s="634"/>
      <c r="DI27" s="634"/>
      <c r="DJ27" s="634"/>
      <c r="DK27" s="635"/>
      <c r="DL27" s="627">
        <v>59381</v>
      </c>
      <c r="DM27" s="634"/>
      <c r="DN27" s="634"/>
      <c r="DO27" s="634"/>
      <c r="DP27" s="634"/>
      <c r="DQ27" s="634"/>
      <c r="DR27" s="634"/>
      <c r="DS27" s="634"/>
      <c r="DT27" s="634"/>
      <c r="DU27" s="634"/>
      <c r="DV27" s="635"/>
      <c r="DW27" s="624">
        <v>3.4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5786</v>
      </c>
      <c r="S28" s="622"/>
      <c r="T28" s="622"/>
      <c r="U28" s="622"/>
      <c r="V28" s="622"/>
      <c r="W28" s="622"/>
      <c r="X28" s="622"/>
      <c r="Y28" s="623"/>
      <c r="Z28" s="659">
        <v>0.1</v>
      </c>
      <c r="AA28" s="659"/>
      <c r="AB28" s="659"/>
      <c r="AC28" s="659"/>
      <c r="AD28" s="660">
        <v>3958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474123</v>
      </c>
      <c r="CS28" s="622"/>
      <c r="CT28" s="622"/>
      <c r="CU28" s="622"/>
      <c r="CV28" s="622"/>
      <c r="CW28" s="622"/>
      <c r="CX28" s="622"/>
      <c r="CY28" s="623"/>
      <c r="CZ28" s="624">
        <v>11.7</v>
      </c>
      <c r="DA28" s="636"/>
      <c r="DB28" s="636"/>
      <c r="DC28" s="637"/>
      <c r="DD28" s="627">
        <v>474123</v>
      </c>
      <c r="DE28" s="622"/>
      <c r="DF28" s="622"/>
      <c r="DG28" s="622"/>
      <c r="DH28" s="622"/>
      <c r="DI28" s="622"/>
      <c r="DJ28" s="622"/>
      <c r="DK28" s="623"/>
      <c r="DL28" s="627">
        <v>474123</v>
      </c>
      <c r="DM28" s="622"/>
      <c r="DN28" s="622"/>
      <c r="DO28" s="622"/>
      <c r="DP28" s="622"/>
      <c r="DQ28" s="622"/>
      <c r="DR28" s="622"/>
      <c r="DS28" s="622"/>
      <c r="DT28" s="622"/>
      <c r="DU28" s="622"/>
      <c r="DV28" s="623"/>
      <c r="DW28" s="624">
        <v>27.1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2985</v>
      </c>
      <c r="S29" s="622"/>
      <c r="T29" s="622"/>
      <c r="U29" s="622"/>
      <c r="V29" s="622"/>
      <c r="W29" s="622"/>
      <c r="X29" s="622"/>
      <c r="Y29" s="623"/>
      <c r="Z29" s="659">
        <v>0.1</v>
      </c>
      <c r="AA29" s="659"/>
      <c r="AB29" s="659"/>
      <c r="AC29" s="659"/>
      <c r="AD29" s="660">
        <v>1685</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473729</v>
      </c>
      <c r="CS29" s="634"/>
      <c r="CT29" s="634"/>
      <c r="CU29" s="634"/>
      <c r="CV29" s="634"/>
      <c r="CW29" s="634"/>
      <c r="CX29" s="634"/>
      <c r="CY29" s="635"/>
      <c r="CZ29" s="624">
        <v>11.7</v>
      </c>
      <c r="DA29" s="636"/>
      <c r="DB29" s="636"/>
      <c r="DC29" s="637"/>
      <c r="DD29" s="627">
        <v>473729</v>
      </c>
      <c r="DE29" s="634"/>
      <c r="DF29" s="634"/>
      <c r="DG29" s="634"/>
      <c r="DH29" s="634"/>
      <c r="DI29" s="634"/>
      <c r="DJ29" s="634"/>
      <c r="DK29" s="635"/>
      <c r="DL29" s="627">
        <v>473729</v>
      </c>
      <c r="DM29" s="634"/>
      <c r="DN29" s="634"/>
      <c r="DO29" s="634"/>
      <c r="DP29" s="634"/>
      <c r="DQ29" s="634"/>
      <c r="DR29" s="634"/>
      <c r="DS29" s="634"/>
      <c r="DT29" s="634"/>
      <c r="DU29" s="634"/>
      <c r="DV29" s="635"/>
      <c r="DW29" s="624">
        <v>27.1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210284</v>
      </c>
      <c r="S30" s="622"/>
      <c r="T30" s="622"/>
      <c r="U30" s="622"/>
      <c r="V30" s="622"/>
      <c r="W30" s="622"/>
      <c r="X30" s="622"/>
      <c r="Y30" s="623"/>
      <c r="Z30" s="659">
        <v>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459194</v>
      </c>
      <c r="CS30" s="622"/>
      <c r="CT30" s="622"/>
      <c r="CU30" s="622"/>
      <c r="CV30" s="622"/>
      <c r="CW30" s="622"/>
      <c r="CX30" s="622"/>
      <c r="CY30" s="623"/>
      <c r="CZ30" s="624">
        <v>11.3</v>
      </c>
      <c r="DA30" s="636"/>
      <c r="DB30" s="636"/>
      <c r="DC30" s="637"/>
      <c r="DD30" s="627">
        <v>459194</v>
      </c>
      <c r="DE30" s="622"/>
      <c r="DF30" s="622"/>
      <c r="DG30" s="622"/>
      <c r="DH30" s="622"/>
      <c r="DI30" s="622"/>
      <c r="DJ30" s="622"/>
      <c r="DK30" s="623"/>
      <c r="DL30" s="627">
        <v>459194</v>
      </c>
      <c r="DM30" s="622"/>
      <c r="DN30" s="622"/>
      <c r="DO30" s="622"/>
      <c r="DP30" s="622"/>
      <c r="DQ30" s="622"/>
      <c r="DR30" s="622"/>
      <c r="DS30" s="622"/>
      <c r="DT30" s="622"/>
      <c r="DU30" s="622"/>
      <c r="DV30" s="623"/>
      <c r="DW30" s="624">
        <v>26.3</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97.8</v>
      </c>
      <c r="BH31" s="684"/>
      <c r="BI31" s="684"/>
      <c r="BJ31" s="684"/>
      <c r="BK31" s="684"/>
      <c r="BL31" s="684"/>
      <c r="BM31" s="685">
        <v>77.400000000000006</v>
      </c>
      <c r="BN31" s="684"/>
      <c r="BO31" s="684"/>
      <c r="BP31" s="684"/>
      <c r="BQ31" s="686"/>
      <c r="BR31" s="683">
        <v>98.6</v>
      </c>
      <c r="BS31" s="684"/>
      <c r="BT31" s="684"/>
      <c r="BU31" s="684"/>
      <c r="BV31" s="684"/>
      <c r="BW31" s="684"/>
      <c r="BX31" s="685">
        <v>78.5</v>
      </c>
      <c r="BY31" s="684"/>
      <c r="BZ31" s="684"/>
      <c r="CA31" s="684"/>
      <c r="CB31" s="686"/>
      <c r="CD31" s="642"/>
      <c r="CE31" s="643"/>
      <c r="CF31" s="618" t="s">
        <v>300</v>
      </c>
      <c r="CG31" s="619"/>
      <c r="CH31" s="619"/>
      <c r="CI31" s="619"/>
      <c r="CJ31" s="619"/>
      <c r="CK31" s="619"/>
      <c r="CL31" s="619"/>
      <c r="CM31" s="619"/>
      <c r="CN31" s="619"/>
      <c r="CO31" s="619"/>
      <c r="CP31" s="619"/>
      <c r="CQ31" s="620"/>
      <c r="CR31" s="621">
        <v>14535</v>
      </c>
      <c r="CS31" s="634"/>
      <c r="CT31" s="634"/>
      <c r="CU31" s="634"/>
      <c r="CV31" s="634"/>
      <c r="CW31" s="634"/>
      <c r="CX31" s="634"/>
      <c r="CY31" s="635"/>
      <c r="CZ31" s="624">
        <v>0.4</v>
      </c>
      <c r="DA31" s="636"/>
      <c r="DB31" s="636"/>
      <c r="DC31" s="637"/>
      <c r="DD31" s="627">
        <v>14535</v>
      </c>
      <c r="DE31" s="634"/>
      <c r="DF31" s="634"/>
      <c r="DG31" s="634"/>
      <c r="DH31" s="634"/>
      <c r="DI31" s="634"/>
      <c r="DJ31" s="634"/>
      <c r="DK31" s="635"/>
      <c r="DL31" s="627">
        <v>14535</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398305</v>
      </c>
      <c r="S32" s="622"/>
      <c r="T32" s="622"/>
      <c r="U32" s="622"/>
      <c r="V32" s="622"/>
      <c r="W32" s="622"/>
      <c r="X32" s="622"/>
      <c r="Y32" s="623"/>
      <c r="Z32" s="659">
        <v>9.5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95.2</v>
      </c>
      <c r="BN32" s="634"/>
      <c r="BO32" s="634"/>
      <c r="BP32" s="634"/>
      <c r="BQ32" s="657"/>
      <c r="BR32" s="692">
        <v>98.6</v>
      </c>
      <c r="BS32" s="634"/>
      <c r="BT32" s="634"/>
      <c r="BU32" s="634"/>
      <c r="BV32" s="634"/>
      <c r="BW32" s="634"/>
      <c r="BX32" s="625">
        <v>96.2</v>
      </c>
      <c r="BY32" s="634"/>
      <c r="BZ32" s="634"/>
      <c r="CA32" s="634"/>
      <c r="CB32" s="657"/>
      <c r="CD32" s="644"/>
      <c r="CE32" s="645"/>
      <c r="CF32" s="618" t="s">
        <v>304</v>
      </c>
      <c r="CG32" s="619"/>
      <c r="CH32" s="619"/>
      <c r="CI32" s="619"/>
      <c r="CJ32" s="619"/>
      <c r="CK32" s="619"/>
      <c r="CL32" s="619"/>
      <c r="CM32" s="619"/>
      <c r="CN32" s="619"/>
      <c r="CO32" s="619"/>
      <c r="CP32" s="619"/>
      <c r="CQ32" s="620"/>
      <c r="CR32" s="621">
        <v>394</v>
      </c>
      <c r="CS32" s="622"/>
      <c r="CT32" s="622"/>
      <c r="CU32" s="622"/>
      <c r="CV32" s="622"/>
      <c r="CW32" s="622"/>
      <c r="CX32" s="622"/>
      <c r="CY32" s="623"/>
      <c r="CZ32" s="624">
        <v>0</v>
      </c>
      <c r="DA32" s="636"/>
      <c r="DB32" s="636"/>
      <c r="DC32" s="637"/>
      <c r="DD32" s="627">
        <v>394</v>
      </c>
      <c r="DE32" s="622"/>
      <c r="DF32" s="622"/>
      <c r="DG32" s="622"/>
      <c r="DH32" s="622"/>
      <c r="DI32" s="622"/>
      <c r="DJ32" s="622"/>
      <c r="DK32" s="623"/>
      <c r="DL32" s="627">
        <v>394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7206</v>
      </c>
      <c r="S33" s="622"/>
      <c r="T33" s="622"/>
      <c r="U33" s="622"/>
      <c r="V33" s="622"/>
      <c r="W33" s="622"/>
      <c r="X33" s="622"/>
      <c r="Y33" s="623"/>
      <c r="Z33" s="659">
        <v>0.2</v>
      </c>
      <c r="AA33" s="659"/>
      <c r="AB33" s="659"/>
      <c r="AC33" s="659"/>
      <c r="AD33" s="660">
        <v>6163</v>
      </c>
      <c r="AE33" s="660"/>
      <c r="AF33" s="660"/>
      <c r="AG33" s="660"/>
      <c r="AH33" s="660"/>
      <c r="AI33" s="660"/>
      <c r="AJ33" s="660"/>
      <c r="AK33" s="660"/>
      <c r="AL33" s="624">
        <v>0.4</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96.5</v>
      </c>
      <c r="BH33" s="606"/>
      <c r="BI33" s="606"/>
      <c r="BJ33" s="606"/>
      <c r="BK33" s="606"/>
      <c r="BL33" s="606"/>
      <c r="BM33" s="652">
        <v>62.7</v>
      </c>
      <c r="BN33" s="606"/>
      <c r="BO33" s="606"/>
      <c r="BP33" s="606"/>
      <c r="BQ33" s="669"/>
      <c r="BR33" s="682">
        <v>98.4</v>
      </c>
      <c r="BS33" s="606"/>
      <c r="BT33" s="606"/>
      <c r="BU33" s="606"/>
      <c r="BV33" s="606"/>
      <c r="BW33" s="606"/>
      <c r="BX33" s="652">
        <v>64.5</v>
      </c>
      <c r="BY33" s="606"/>
      <c r="BZ33" s="606"/>
      <c r="CA33" s="606"/>
      <c r="CB33" s="669"/>
      <c r="CD33" s="618" t="s">
        <v>307</v>
      </c>
      <c r="CE33" s="619"/>
      <c r="CF33" s="619"/>
      <c r="CG33" s="619"/>
      <c r="CH33" s="619"/>
      <c r="CI33" s="619"/>
      <c r="CJ33" s="619"/>
      <c r="CK33" s="619"/>
      <c r="CL33" s="619"/>
      <c r="CM33" s="619"/>
      <c r="CN33" s="619"/>
      <c r="CO33" s="619"/>
      <c r="CP33" s="619"/>
      <c r="CQ33" s="620"/>
      <c r="CR33" s="621">
        <v>1447199</v>
      </c>
      <c r="CS33" s="634"/>
      <c r="CT33" s="634"/>
      <c r="CU33" s="634"/>
      <c r="CV33" s="634"/>
      <c r="CW33" s="634"/>
      <c r="CX33" s="634"/>
      <c r="CY33" s="635"/>
      <c r="CZ33" s="624">
        <v>35.700000000000003</v>
      </c>
      <c r="DA33" s="636"/>
      <c r="DB33" s="636"/>
      <c r="DC33" s="637"/>
      <c r="DD33" s="627">
        <v>1263428</v>
      </c>
      <c r="DE33" s="634"/>
      <c r="DF33" s="634"/>
      <c r="DG33" s="634"/>
      <c r="DH33" s="634"/>
      <c r="DI33" s="634"/>
      <c r="DJ33" s="634"/>
      <c r="DK33" s="635"/>
      <c r="DL33" s="627">
        <v>630202</v>
      </c>
      <c r="DM33" s="634"/>
      <c r="DN33" s="634"/>
      <c r="DO33" s="634"/>
      <c r="DP33" s="634"/>
      <c r="DQ33" s="634"/>
      <c r="DR33" s="634"/>
      <c r="DS33" s="634"/>
      <c r="DT33" s="634"/>
      <c r="DU33" s="634"/>
      <c r="DV33" s="635"/>
      <c r="DW33" s="624">
        <v>36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126510</v>
      </c>
      <c r="S34" s="622"/>
      <c r="T34" s="622"/>
      <c r="U34" s="622"/>
      <c r="V34" s="622"/>
      <c r="W34" s="622"/>
      <c r="X34" s="622"/>
      <c r="Y34" s="623"/>
      <c r="Z34" s="659">
        <v>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601747</v>
      </c>
      <c r="CS34" s="622"/>
      <c r="CT34" s="622"/>
      <c r="CU34" s="622"/>
      <c r="CV34" s="622"/>
      <c r="CW34" s="622"/>
      <c r="CX34" s="622"/>
      <c r="CY34" s="623"/>
      <c r="CZ34" s="624">
        <v>14.8</v>
      </c>
      <c r="DA34" s="636"/>
      <c r="DB34" s="636"/>
      <c r="DC34" s="637"/>
      <c r="DD34" s="627">
        <v>489015</v>
      </c>
      <c r="DE34" s="622"/>
      <c r="DF34" s="622"/>
      <c r="DG34" s="622"/>
      <c r="DH34" s="622"/>
      <c r="DI34" s="622"/>
      <c r="DJ34" s="622"/>
      <c r="DK34" s="623"/>
      <c r="DL34" s="627">
        <v>335030</v>
      </c>
      <c r="DM34" s="622"/>
      <c r="DN34" s="622"/>
      <c r="DO34" s="622"/>
      <c r="DP34" s="622"/>
      <c r="DQ34" s="622"/>
      <c r="DR34" s="622"/>
      <c r="DS34" s="622"/>
      <c r="DT34" s="622"/>
      <c r="DU34" s="622"/>
      <c r="DV34" s="623"/>
      <c r="DW34" s="624">
        <v>19.2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407252</v>
      </c>
      <c r="S35" s="622"/>
      <c r="T35" s="622"/>
      <c r="U35" s="622"/>
      <c r="V35" s="622"/>
      <c r="W35" s="622"/>
      <c r="X35" s="622"/>
      <c r="Y35" s="623"/>
      <c r="Z35" s="659">
        <v>9.6999999999999993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18640</v>
      </c>
      <c r="CS35" s="634"/>
      <c r="CT35" s="634"/>
      <c r="CU35" s="634"/>
      <c r="CV35" s="634"/>
      <c r="CW35" s="634"/>
      <c r="CX35" s="634"/>
      <c r="CY35" s="635"/>
      <c r="CZ35" s="624">
        <v>0.5</v>
      </c>
      <c r="DA35" s="636"/>
      <c r="DB35" s="636"/>
      <c r="DC35" s="637"/>
      <c r="DD35" s="627">
        <v>16438</v>
      </c>
      <c r="DE35" s="634"/>
      <c r="DF35" s="634"/>
      <c r="DG35" s="634"/>
      <c r="DH35" s="634"/>
      <c r="DI35" s="634"/>
      <c r="DJ35" s="634"/>
      <c r="DK35" s="635"/>
      <c r="DL35" s="627">
        <v>9375</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147885</v>
      </c>
      <c r="S36" s="622"/>
      <c r="T36" s="622"/>
      <c r="U36" s="622"/>
      <c r="V36" s="622"/>
      <c r="W36" s="622"/>
      <c r="X36" s="622"/>
      <c r="Y36" s="623"/>
      <c r="Z36" s="659">
        <v>3.5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248589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3938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240628</v>
      </c>
      <c r="CS36" s="622"/>
      <c r="CT36" s="622"/>
      <c r="CU36" s="622"/>
      <c r="CV36" s="622"/>
      <c r="CW36" s="622"/>
      <c r="CX36" s="622"/>
      <c r="CY36" s="623"/>
      <c r="CZ36" s="624">
        <v>5.9</v>
      </c>
      <c r="DA36" s="636"/>
      <c r="DB36" s="636"/>
      <c r="DC36" s="637"/>
      <c r="DD36" s="627">
        <v>211371</v>
      </c>
      <c r="DE36" s="622"/>
      <c r="DF36" s="622"/>
      <c r="DG36" s="622"/>
      <c r="DH36" s="622"/>
      <c r="DI36" s="622"/>
      <c r="DJ36" s="622"/>
      <c r="DK36" s="623"/>
      <c r="DL36" s="627">
        <v>126321</v>
      </c>
      <c r="DM36" s="622"/>
      <c r="DN36" s="622"/>
      <c r="DO36" s="622"/>
      <c r="DP36" s="622"/>
      <c r="DQ36" s="622"/>
      <c r="DR36" s="622"/>
      <c r="DS36" s="622"/>
      <c r="DT36" s="622"/>
      <c r="DU36" s="622"/>
      <c r="DV36" s="623"/>
      <c r="DW36" s="624">
        <v>7.2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40432</v>
      </c>
      <c r="S37" s="622"/>
      <c r="T37" s="622"/>
      <c r="U37" s="622"/>
      <c r="V37" s="622"/>
      <c r="W37" s="622"/>
      <c r="X37" s="622"/>
      <c r="Y37" s="623"/>
      <c r="Z37" s="659">
        <v>1</v>
      </c>
      <c r="AA37" s="659"/>
      <c r="AB37" s="659"/>
      <c r="AC37" s="659"/>
      <c r="AD37" s="660">
        <v>5516</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27605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-2534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30688</v>
      </c>
      <c r="CS37" s="634"/>
      <c r="CT37" s="634"/>
      <c r="CU37" s="634"/>
      <c r="CV37" s="634"/>
      <c r="CW37" s="634"/>
      <c r="CX37" s="634"/>
      <c r="CY37" s="635"/>
      <c r="CZ37" s="624">
        <v>0.8</v>
      </c>
      <c r="DA37" s="636"/>
      <c r="DB37" s="636"/>
      <c r="DC37" s="637"/>
      <c r="DD37" s="627">
        <v>22988</v>
      </c>
      <c r="DE37" s="634"/>
      <c r="DF37" s="634"/>
      <c r="DG37" s="634"/>
      <c r="DH37" s="634"/>
      <c r="DI37" s="634"/>
      <c r="DJ37" s="634"/>
      <c r="DK37" s="635"/>
      <c r="DL37" s="627">
        <v>21064</v>
      </c>
      <c r="DM37" s="634"/>
      <c r="DN37" s="634"/>
      <c r="DO37" s="634"/>
      <c r="DP37" s="634"/>
      <c r="DQ37" s="634"/>
      <c r="DR37" s="634"/>
      <c r="DS37" s="634"/>
      <c r="DT37" s="634"/>
      <c r="DU37" s="634"/>
      <c r="DV37" s="635"/>
      <c r="DW37" s="624">
        <v>1.2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995200</v>
      </c>
      <c r="S38" s="622"/>
      <c r="T38" s="622"/>
      <c r="U38" s="622"/>
      <c r="V38" s="622"/>
      <c r="W38" s="622"/>
      <c r="X38" s="622"/>
      <c r="Y38" s="623"/>
      <c r="Z38" s="659">
        <v>23.8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22757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504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225832</v>
      </c>
      <c r="CS38" s="622"/>
      <c r="CT38" s="622"/>
      <c r="CU38" s="622"/>
      <c r="CV38" s="622"/>
      <c r="CW38" s="622"/>
      <c r="CX38" s="622"/>
      <c r="CY38" s="623"/>
      <c r="CZ38" s="624">
        <v>5.6</v>
      </c>
      <c r="DA38" s="636"/>
      <c r="DB38" s="636"/>
      <c r="DC38" s="637"/>
      <c r="DD38" s="627">
        <v>186252</v>
      </c>
      <c r="DE38" s="622"/>
      <c r="DF38" s="622"/>
      <c r="DG38" s="622"/>
      <c r="DH38" s="622"/>
      <c r="DI38" s="622"/>
      <c r="DJ38" s="622"/>
      <c r="DK38" s="623"/>
      <c r="DL38" s="627">
        <v>159476</v>
      </c>
      <c r="DM38" s="622"/>
      <c r="DN38" s="622"/>
      <c r="DO38" s="622"/>
      <c r="DP38" s="622"/>
      <c r="DQ38" s="622"/>
      <c r="DR38" s="622"/>
      <c r="DS38" s="622"/>
      <c r="DT38" s="622"/>
      <c r="DU38" s="622"/>
      <c r="DV38" s="623"/>
      <c r="DW38" s="624">
        <v>9.1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7000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750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360352</v>
      </c>
      <c r="CS39" s="634"/>
      <c r="CT39" s="634"/>
      <c r="CU39" s="634"/>
      <c r="CV39" s="634"/>
      <c r="CW39" s="634"/>
      <c r="CX39" s="634"/>
      <c r="CY39" s="635"/>
      <c r="CZ39" s="624">
        <v>8.9</v>
      </c>
      <c r="DA39" s="636"/>
      <c r="DB39" s="636"/>
      <c r="DC39" s="637"/>
      <c r="DD39" s="627">
        <v>360352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6300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379</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4190257</v>
      </c>
      <c r="S41" s="646"/>
      <c r="T41" s="646"/>
      <c r="U41" s="646"/>
      <c r="V41" s="646"/>
      <c r="W41" s="646"/>
      <c r="X41" s="646"/>
      <c r="Y41" s="649"/>
      <c r="Z41" s="650">
        <v>100</v>
      </c>
      <c r="AA41" s="650"/>
      <c r="AB41" s="650"/>
      <c r="AC41" s="650"/>
      <c r="AD41" s="651">
        <v>1742297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37128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153720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443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1364456</v>
      </c>
      <c r="CS42" s="634"/>
      <c r="CT42" s="634"/>
      <c r="CU42" s="634"/>
      <c r="CV42" s="634"/>
      <c r="CW42" s="634"/>
      <c r="CX42" s="634"/>
      <c r="CY42" s="635"/>
      <c r="CZ42" s="624">
        <v>33.6</v>
      </c>
      <c r="DA42" s="636"/>
      <c r="DB42" s="636"/>
      <c r="DC42" s="637"/>
      <c r="DD42" s="627">
        <v>79232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1358292</v>
      </c>
      <c r="CS44" s="622"/>
      <c r="CT44" s="622"/>
      <c r="CU44" s="622"/>
      <c r="CV44" s="622"/>
      <c r="CW44" s="622"/>
      <c r="CX44" s="622"/>
      <c r="CY44" s="623"/>
      <c r="CZ44" s="624">
        <v>33.5</v>
      </c>
      <c r="DA44" s="625"/>
      <c r="DB44" s="625"/>
      <c r="DC44" s="626"/>
      <c r="DD44" s="627">
        <v>76477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906176</v>
      </c>
      <c r="CS45" s="634"/>
      <c r="CT45" s="634"/>
      <c r="CU45" s="634"/>
      <c r="CV45" s="634"/>
      <c r="CW45" s="634"/>
      <c r="CX45" s="634"/>
      <c r="CY45" s="635"/>
      <c r="CZ45" s="624">
        <v>22.3</v>
      </c>
      <c r="DA45" s="636"/>
      <c r="DB45" s="636"/>
      <c r="DC45" s="637"/>
      <c r="DD45" s="627">
        <v>1354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444805</v>
      </c>
      <c r="CS46" s="622"/>
      <c r="CT46" s="622"/>
      <c r="CU46" s="622"/>
      <c r="CV46" s="622"/>
      <c r="CW46" s="622"/>
      <c r="CX46" s="622"/>
      <c r="CY46" s="623"/>
      <c r="CZ46" s="624">
        <v>11</v>
      </c>
      <c r="DA46" s="625"/>
      <c r="DB46" s="625"/>
      <c r="DC46" s="626"/>
      <c r="DD46" s="627">
        <v>74212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6164</v>
      </c>
      <c r="CS47" s="634"/>
      <c r="CT47" s="634"/>
      <c r="CU47" s="634"/>
      <c r="CV47" s="634"/>
      <c r="CW47" s="634"/>
      <c r="CX47" s="634"/>
      <c r="CY47" s="635"/>
      <c r="CZ47" s="624">
        <v>0.2</v>
      </c>
      <c r="DA47" s="636"/>
      <c r="DB47" s="636"/>
      <c r="DC47" s="637"/>
      <c r="DD47" s="627">
        <v>2755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4058407</v>
      </c>
      <c r="CS49" s="606"/>
      <c r="CT49" s="606"/>
      <c r="CU49" s="606"/>
      <c r="CV49" s="606"/>
      <c r="CW49" s="606"/>
      <c r="CX49" s="606"/>
      <c r="CY49" s="607"/>
      <c r="CZ49" s="608">
        <v>100</v>
      </c>
      <c r="DA49" s="609"/>
      <c r="DB49" s="609"/>
      <c r="DC49" s="610"/>
      <c r="DD49" s="611">
        <v>2443909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4pPWpv6E6e+9kwU3ysBi4RKAJRYI2fRFXw7fI18WWW7BTlis2TJZXJkosCguj/ydXi5+yNkUYXBkPM/IMC2Iww==" saltValue="o+V45CJjpAAF2F4WZxXW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5" sqref="A25:BI2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4190</v>
      </c>
      <c r="R7" s="1103"/>
      <c r="S7" s="1103"/>
      <c r="T7" s="1103"/>
      <c r="U7" s="1103"/>
      <c r="V7" s="1103">
        <v>4058</v>
      </c>
      <c r="W7" s="1103"/>
      <c r="X7" s="1103"/>
      <c r="Y7" s="1103"/>
      <c r="Z7" s="1103"/>
      <c r="AA7" s="1103">
        <v>132</v>
      </c>
      <c r="AB7" s="1103"/>
      <c r="AC7" s="1103"/>
      <c r="AD7" s="1103"/>
      <c r="AE7" s="1104"/>
      <c r="AF7" s="1105">
        <v>121</v>
      </c>
      <c r="AG7" s="1106"/>
      <c r="AH7" s="1106"/>
      <c r="AI7" s="1106"/>
      <c r="AJ7" s="1107"/>
      <c r="AK7" s="1108">
        <v>407</v>
      </c>
      <c r="AL7" s="1109"/>
      <c r="AM7" s="1109"/>
      <c r="AN7" s="1109"/>
      <c r="AO7" s="1109"/>
      <c r="AP7" s="1109">
        <v>5786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563</v>
      </c>
      <c r="BT7" s="1100"/>
      <c r="BU7" s="1100"/>
      <c r="BV7" s="1100"/>
      <c r="BW7" s="1100"/>
      <c r="BX7" s="1100"/>
      <c r="BY7" s="1100"/>
      <c r="BZ7" s="1100"/>
      <c r="CA7" s="1100"/>
      <c r="CB7" s="1100"/>
      <c r="CC7" s="1100"/>
      <c r="CD7" s="1100"/>
      <c r="CE7" s="1100"/>
      <c r="CF7" s="1100"/>
      <c r="CG7" s="1112"/>
      <c r="CH7" s="1096">
        <v>58</v>
      </c>
      <c r="CI7" s="1097"/>
      <c r="CJ7" s="1097"/>
      <c r="CK7" s="1097"/>
      <c r="CL7" s="1098"/>
      <c r="CM7" s="1096">
        <v>102</v>
      </c>
      <c r="CN7" s="1097"/>
      <c r="CO7" s="1097"/>
      <c r="CP7" s="1097"/>
      <c r="CQ7" s="1098"/>
      <c r="CR7" s="1096">
        <v>0</v>
      </c>
      <c r="CS7" s="1097"/>
      <c r="CT7" s="1097"/>
      <c r="CU7" s="1097"/>
      <c r="CV7" s="1098"/>
      <c r="CW7" s="1096" t="s">
        <v>564</v>
      </c>
      <c r="CX7" s="1097"/>
      <c r="CY7" s="1097"/>
      <c r="CZ7" s="1097"/>
      <c r="DA7" s="1098"/>
      <c r="DB7" s="1096" t="s">
        <v>564</v>
      </c>
      <c r="DC7" s="1097"/>
      <c r="DD7" s="1097"/>
      <c r="DE7" s="1097"/>
      <c r="DF7" s="1098"/>
      <c r="DG7" s="1096" t="s">
        <v>564</v>
      </c>
      <c r="DH7" s="1097"/>
      <c r="DI7" s="1097"/>
      <c r="DJ7" s="1097"/>
      <c r="DK7" s="1098"/>
      <c r="DL7" s="1096" t="s">
        <v>564</v>
      </c>
      <c r="DM7" s="1097"/>
      <c r="DN7" s="1097"/>
      <c r="DO7" s="1097"/>
      <c r="DP7" s="1098"/>
      <c r="DQ7" s="1096" t="s">
        <v>564</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121</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454</v>
      </c>
      <c r="R28" s="1051"/>
      <c r="S28" s="1051"/>
      <c r="T28" s="1051"/>
      <c r="U28" s="1051"/>
      <c r="V28" s="1051">
        <v>450</v>
      </c>
      <c r="W28" s="1051"/>
      <c r="X28" s="1051"/>
      <c r="Y28" s="1051"/>
      <c r="Z28" s="1051"/>
      <c r="AA28" s="1051">
        <v>4</v>
      </c>
      <c r="AB28" s="1051"/>
      <c r="AC28" s="1051"/>
      <c r="AD28" s="1051"/>
      <c r="AE28" s="1052"/>
      <c r="AF28" s="1053">
        <v>4</v>
      </c>
      <c r="AG28" s="1051"/>
      <c r="AH28" s="1051"/>
      <c r="AI28" s="1051"/>
      <c r="AJ28" s="1054"/>
      <c r="AK28" s="1042">
        <v>33</v>
      </c>
      <c r="AL28" s="1043"/>
      <c r="AM28" s="1043"/>
      <c r="AN28" s="1043"/>
      <c r="AO28" s="1043"/>
      <c r="AP28" s="1043" t="s">
        <v>564</v>
      </c>
      <c r="AQ28" s="1043"/>
      <c r="AR28" s="1043"/>
      <c r="AS28" s="1043"/>
      <c r="AT28" s="1043"/>
      <c r="AU28" s="1043" t="s">
        <v>564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508</v>
      </c>
      <c r="R29" s="1039"/>
      <c r="S29" s="1039"/>
      <c r="T29" s="1039"/>
      <c r="U29" s="1039"/>
      <c r="V29" s="1039">
        <v>474</v>
      </c>
      <c r="W29" s="1039"/>
      <c r="X29" s="1039"/>
      <c r="Y29" s="1039"/>
      <c r="Z29" s="1039"/>
      <c r="AA29" s="1039">
        <v>34</v>
      </c>
      <c r="AB29" s="1039"/>
      <c r="AC29" s="1039"/>
      <c r="AD29" s="1039"/>
      <c r="AE29" s="1040"/>
      <c r="AF29" s="1035">
        <v>34</v>
      </c>
      <c r="AG29" s="1036"/>
      <c r="AH29" s="1036"/>
      <c r="AI29" s="1036"/>
      <c r="AJ29" s="1037"/>
      <c r="AK29" s="980">
        <v>72</v>
      </c>
      <c r="AL29" s="971"/>
      <c r="AM29" s="971"/>
      <c r="AN29" s="971"/>
      <c r="AO29" s="971"/>
      <c r="AP29" s="971" t="s">
        <v>564</v>
      </c>
      <c r="AQ29" s="971"/>
      <c r="AR29" s="971"/>
      <c r="AS29" s="971"/>
      <c r="AT29" s="971"/>
      <c r="AU29" s="971" t="s">
        <v>564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119</v>
      </c>
      <c r="R30" s="1039"/>
      <c r="S30" s="1039"/>
      <c r="T30" s="1039"/>
      <c r="U30" s="1039"/>
      <c r="V30" s="1039">
        <v>118</v>
      </c>
      <c r="W30" s="1039"/>
      <c r="X30" s="1039"/>
      <c r="Y30" s="1039"/>
      <c r="Z30" s="1039"/>
      <c r="AA30" s="1039">
        <v>1</v>
      </c>
      <c r="AB30" s="1039"/>
      <c r="AC30" s="1039"/>
      <c r="AD30" s="1039"/>
      <c r="AE30" s="1040"/>
      <c r="AF30" s="1035">
        <v>1</v>
      </c>
      <c r="AG30" s="1036"/>
      <c r="AH30" s="1036"/>
      <c r="AI30" s="1036"/>
      <c r="AJ30" s="1037"/>
      <c r="AK30" s="980">
        <v>72</v>
      </c>
      <c r="AL30" s="971"/>
      <c r="AM30" s="971"/>
      <c r="AN30" s="971"/>
      <c r="AO30" s="971"/>
      <c r="AP30" s="971" t="s">
        <v>564</v>
      </c>
      <c r="AQ30" s="971"/>
      <c r="AR30" s="971"/>
      <c r="AS30" s="971"/>
      <c r="AT30" s="971"/>
      <c r="AU30" s="971" t="s">
        <v>564</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84</v>
      </c>
      <c r="R31" s="1039"/>
      <c r="S31" s="1039"/>
      <c r="T31" s="1039"/>
      <c r="U31" s="1039"/>
      <c r="V31" s="1039">
        <v>77</v>
      </c>
      <c r="W31" s="1039"/>
      <c r="X31" s="1039"/>
      <c r="Y31" s="1039"/>
      <c r="Z31" s="1039"/>
      <c r="AA31" s="1039">
        <v>4</v>
      </c>
      <c r="AB31" s="1039"/>
      <c r="AC31" s="1039"/>
      <c r="AD31" s="1039"/>
      <c r="AE31" s="1040"/>
      <c r="AF31" s="1035">
        <v>148</v>
      </c>
      <c r="AG31" s="1036"/>
      <c r="AH31" s="1036"/>
      <c r="AI31" s="1036"/>
      <c r="AJ31" s="1037"/>
      <c r="AK31" s="980">
        <v>6</v>
      </c>
      <c r="AL31" s="971"/>
      <c r="AM31" s="971"/>
      <c r="AN31" s="971"/>
      <c r="AO31" s="971"/>
      <c r="AP31" s="971">
        <v>475</v>
      </c>
      <c r="AQ31" s="971"/>
      <c r="AR31" s="971"/>
      <c r="AS31" s="971"/>
      <c r="AT31" s="971"/>
      <c r="AU31" s="971">
        <v>49</v>
      </c>
      <c r="AV31" s="971"/>
      <c r="AW31" s="971"/>
      <c r="AX31" s="971"/>
      <c r="AY31" s="971"/>
      <c r="AZ31" s="1041" t="s">
        <v>564</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61</v>
      </c>
      <c r="R32" s="1039"/>
      <c r="S32" s="1039"/>
      <c r="T32" s="1039"/>
      <c r="U32" s="1039"/>
      <c r="V32" s="1039">
        <v>48</v>
      </c>
      <c r="W32" s="1039"/>
      <c r="X32" s="1039"/>
      <c r="Y32" s="1039"/>
      <c r="Z32" s="1039"/>
      <c r="AA32" s="1039">
        <v>13</v>
      </c>
      <c r="AB32" s="1039"/>
      <c r="AC32" s="1039"/>
      <c r="AD32" s="1039"/>
      <c r="AE32" s="1040"/>
      <c r="AF32" s="1035">
        <v>13</v>
      </c>
      <c r="AG32" s="1036"/>
      <c r="AH32" s="1036"/>
      <c r="AI32" s="1036"/>
      <c r="AJ32" s="1037"/>
      <c r="AK32" s="980">
        <v>28</v>
      </c>
      <c r="AL32" s="971"/>
      <c r="AM32" s="971"/>
      <c r="AN32" s="971"/>
      <c r="AO32" s="971"/>
      <c r="AP32" s="971">
        <v>98</v>
      </c>
      <c r="AQ32" s="971"/>
      <c r="AR32" s="971"/>
      <c r="AS32" s="971"/>
      <c r="AT32" s="971"/>
      <c r="AU32" s="971">
        <v>69</v>
      </c>
      <c r="AV32" s="971"/>
      <c r="AW32" s="971"/>
      <c r="AX32" s="971"/>
      <c r="AY32" s="971"/>
      <c r="AZ32" s="1041" t="s">
        <v>564</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394</v>
      </c>
      <c r="R33" s="1039"/>
      <c r="S33" s="1039"/>
      <c r="T33" s="1039"/>
      <c r="U33" s="1039"/>
      <c r="V33" s="1039">
        <v>344</v>
      </c>
      <c r="W33" s="1039"/>
      <c r="X33" s="1039"/>
      <c r="Y33" s="1039"/>
      <c r="Z33" s="1039"/>
      <c r="AA33" s="1039">
        <v>50</v>
      </c>
      <c r="AB33" s="1039"/>
      <c r="AC33" s="1039"/>
      <c r="AD33" s="1039"/>
      <c r="AE33" s="1040"/>
      <c r="AF33" s="1035">
        <v>50</v>
      </c>
      <c r="AG33" s="1036"/>
      <c r="AH33" s="1036"/>
      <c r="AI33" s="1036"/>
      <c r="AJ33" s="1037"/>
      <c r="AK33" s="980">
        <v>7</v>
      </c>
      <c r="AL33" s="971"/>
      <c r="AM33" s="971"/>
      <c r="AN33" s="971"/>
      <c r="AO33" s="971"/>
      <c r="AP33" s="971" t="s">
        <v>564</v>
      </c>
      <c r="AQ33" s="971"/>
      <c r="AR33" s="971"/>
      <c r="AS33" s="971"/>
      <c r="AT33" s="971"/>
      <c r="AU33" s="971" t="s">
        <v>564</v>
      </c>
      <c r="AV33" s="971"/>
      <c r="AW33" s="971"/>
      <c r="AX33" s="971"/>
      <c r="AY33" s="971"/>
      <c r="AZ33" s="1041" t="s">
        <v>564</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250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3843</v>
      </c>
      <c r="R68" s="982"/>
      <c r="S68" s="982"/>
      <c r="T68" s="982"/>
      <c r="U68" s="982"/>
      <c r="V68" s="982">
        <v>3646</v>
      </c>
      <c r="W68" s="982"/>
      <c r="X68" s="982"/>
      <c r="Y68" s="982"/>
      <c r="Z68" s="982"/>
      <c r="AA68" s="982">
        <v>197</v>
      </c>
      <c r="AB68" s="982"/>
      <c r="AC68" s="982"/>
      <c r="AD68" s="982"/>
      <c r="AE68" s="982"/>
      <c r="AF68" s="982">
        <v>197</v>
      </c>
      <c r="AG68" s="982"/>
      <c r="AH68" s="982"/>
      <c r="AI68" s="982"/>
      <c r="AJ68" s="982"/>
      <c r="AK68" s="982">
        <v>6</v>
      </c>
      <c r="AL68" s="982"/>
      <c r="AM68" s="982"/>
      <c r="AN68" s="982"/>
      <c r="AO68" s="982"/>
      <c r="AP68" s="982" t="s">
        <v>564</v>
      </c>
      <c r="AQ68" s="982"/>
      <c r="AR68" s="982"/>
      <c r="AS68" s="982"/>
      <c r="AT68" s="982"/>
      <c r="AU68" s="982" t="s">
        <v>564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237</v>
      </c>
      <c r="R69" s="971"/>
      <c r="S69" s="971"/>
      <c r="T69" s="971"/>
      <c r="U69" s="971"/>
      <c r="V69" s="971">
        <v>235</v>
      </c>
      <c r="W69" s="971"/>
      <c r="X69" s="971"/>
      <c r="Y69" s="971"/>
      <c r="Z69" s="971"/>
      <c r="AA69" s="971">
        <v>1</v>
      </c>
      <c r="AB69" s="971"/>
      <c r="AC69" s="971"/>
      <c r="AD69" s="971"/>
      <c r="AE69" s="971"/>
      <c r="AF69" s="971">
        <v>1</v>
      </c>
      <c r="AG69" s="971"/>
      <c r="AH69" s="971"/>
      <c r="AI69" s="971"/>
      <c r="AJ69" s="971"/>
      <c r="AK69" s="971">
        <v>34</v>
      </c>
      <c r="AL69" s="971"/>
      <c r="AM69" s="971"/>
      <c r="AN69" s="971"/>
      <c r="AO69" s="971"/>
      <c r="AP69" s="971" t="s">
        <v>564</v>
      </c>
      <c r="AQ69" s="971"/>
      <c r="AR69" s="971"/>
      <c r="AS69" s="971"/>
      <c r="AT69" s="971"/>
      <c r="AU69" s="971" t="s">
        <v>564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114</v>
      </c>
      <c r="R70" s="971"/>
      <c r="S70" s="971"/>
      <c r="T70" s="971"/>
      <c r="U70" s="971"/>
      <c r="V70" s="971">
        <v>112</v>
      </c>
      <c r="W70" s="971"/>
      <c r="X70" s="971"/>
      <c r="Y70" s="971"/>
      <c r="Z70" s="971"/>
      <c r="AA70" s="971">
        <v>1</v>
      </c>
      <c r="AB70" s="971"/>
      <c r="AC70" s="971"/>
      <c r="AD70" s="971"/>
      <c r="AE70" s="971"/>
      <c r="AF70" s="971">
        <v>1</v>
      </c>
      <c r="AG70" s="971"/>
      <c r="AH70" s="971"/>
      <c r="AI70" s="971"/>
      <c r="AJ70" s="971"/>
      <c r="AK70" s="971" t="s">
        <v>564</v>
      </c>
      <c r="AL70" s="971"/>
      <c r="AM70" s="971"/>
      <c r="AN70" s="971"/>
      <c r="AO70" s="971"/>
      <c r="AP70" s="971" t="s">
        <v>564</v>
      </c>
      <c r="AQ70" s="971"/>
      <c r="AR70" s="971"/>
      <c r="AS70" s="971"/>
      <c r="AT70" s="971"/>
      <c r="AU70" s="971" t="s">
        <v>564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378</v>
      </c>
      <c r="R71" s="971"/>
      <c r="S71" s="971"/>
      <c r="T71" s="971"/>
      <c r="U71" s="971"/>
      <c r="V71" s="971">
        <v>381</v>
      </c>
      <c r="W71" s="971"/>
      <c r="X71" s="971"/>
      <c r="Y71" s="971"/>
      <c r="Z71" s="971"/>
      <c r="AA71" s="971">
        <v>-1</v>
      </c>
      <c r="AB71" s="971"/>
      <c r="AC71" s="971"/>
      <c r="AD71" s="971"/>
      <c r="AE71" s="971"/>
      <c r="AF71" s="971">
        <v>-1</v>
      </c>
      <c r="AG71" s="971"/>
      <c r="AH71" s="971"/>
      <c r="AI71" s="971"/>
      <c r="AJ71" s="971"/>
      <c r="AK71" s="971" t="s">
        <v>564</v>
      </c>
      <c r="AL71" s="971"/>
      <c r="AM71" s="971"/>
      <c r="AN71" s="971"/>
      <c r="AO71" s="971"/>
      <c r="AP71" s="971">
        <v>521</v>
      </c>
      <c r="AQ71" s="971"/>
      <c r="AR71" s="971"/>
      <c r="AS71" s="971"/>
      <c r="AT71" s="971"/>
      <c r="AU71" s="971">
        <v>82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113</v>
      </c>
      <c r="R72" s="971"/>
      <c r="S72" s="971"/>
      <c r="T72" s="971"/>
      <c r="U72" s="971"/>
      <c r="V72" s="971">
        <v>113</v>
      </c>
      <c r="W72" s="971"/>
      <c r="X72" s="971"/>
      <c r="Y72" s="971"/>
      <c r="Z72" s="971"/>
      <c r="AA72" s="971">
        <v>0</v>
      </c>
      <c r="AB72" s="971"/>
      <c r="AC72" s="971"/>
      <c r="AD72" s="971"/>
      <c r="AE72" s="971"/>
      <c r="AF72" s="971">
        <v>0</v>
      </c>
      <c r="AG72" s="971"/>
      <c r="AH72" s="971"/>
      <c r="AI72" s="971"/>
      <c r="AJ72" s="971"/>
      <c r="AK72" s="971" t="s">
        <v>564</v>
      </c>
      <c r="AL72" s="971"/>
      <c r="AM72" s="971"/>
      <c r="AN72" s="971"/>
      <c r="AO72" s="971"/>
      <c r="AP72" s="971" t="s">
        <v>564</v>
      </c>
      <c r="AQ72" s="971"/>
      <c r="AR72" s="971"/>
      <c r="AS72" s="971"/>
      <c r="AT72" s="971"/>
      <c r="AU72" s="971" t="s">
        <v>564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5</v>
      </c>
      <c r="R73" s="971"/>
      <c r="S73" s="971"/>
      <c r="T73" s="971"/>
      <c r="U73" s="971"/>
      <c r="V73" s="971">
        <v>4</v>
      </c>
      <c r="W73" s="971"/>
      <c r="X73" s="971"/>
      <c r="Y73" s="971"/>
      <c r="Z73" s="971"/>
      <c r="AA73" s="971">
        <v>0</v>
      </c>
      <c r="AB73" s="971"/>
      <c r="AC73" s="971"/>
      <c r="AD73" s="971"/>
      <c r="AE73" s="971"/>
      <c r="AF73" s="971">
        <v>0</v>
      </c>
      <c r="AG73" s="971"/>
      <c r="AH73" s="971"/>
      <c r="AI73" s="971"/>
      <c r="AJ73" s="971"/>
      <c r="AK73" s="971" t="s">
        <v>564</v>
      </c>
      <c r="AL73" s="971"/>
      <c r="AM73" s="971"/>
      <c r="AN73" s="971"/>
      <c r="AO73" s="971"/>
      <c r="AP73" s="971" t="s">
        <v>564</v>
      </c>
      <c r="AQ73" s="971"/>
      <c r="AR73" s="971"/>
      <c r="AS73" s="971"/>
      <c r="AT73" s="971"/>
      <c r="AU73" s="971" t="s">
        <v>564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56</v>
      </c>
      <c r="R74" s="971"/>
      <c r="S74" s="971"/>
      <c r="T74" s="971"/>
      <c r="U74" s="971"/>
      <c r="V74" s="971">
        <v>62</v>
      </c>
      <c r="W74" s="971"/>
      <c r="X74" s="971"/>
      <c r="Y74" s="971"/>
      <c r="Z74" s="971"/>
      <c r="AA74" s="971">
        <v>5</v>
      </c>
      <c r="AB74" s="971"/>
      <c r="AC74" s="971"/>
      <c r="AD74" s="971"/>
      <c r="AE74" s="971"/>
      <c r="AF74" s="971">
        <v>5</v>
      </c>
      <c r="AG74" s="971"/>
      <c r="AH74" s="971"/>
      <c r="AI74" s="971"/>
      <c r="AJ74" s="971"/>
      <c r="AK74" s="971" t="s">
        <v>564</v>
      </c>
      <c r="AL74" s="971"/>
      <c r="AM74" s="971"/>
      <c r="AN74" s="971"/>
      <c r="AO74" s="971"/>
      <c r="AP74" s="971" t="s">
        <v>564</v>
      </c>
      <c r="AQ74" s="971"/>
      <c r="AR74" s="971"/>
      <c r="AS74" s="971"/>
      <c r="AT74" s="971"/>
      <c r="AU74" s="971" t="s">
        <v>564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558</v>
      </c>
      <c r="C75" s="975"/>
      <c r="D75" s="975"/>
      <c r="E75" s="975"/>
      <c r="F75" s="975"/>
      <c r="G75" s="975"/>
      <c r="H75" s="975"/>
      <c r="I75" s="975"/>
      <c r="J75" s="975"/>
      <c r="K75" s="975"/>
      <c r="L75" s="975"/>
      <c r="M75" s="975"/>
      <c r="N75" s="975"/>
      <c r="O75" s="975"/>
      <c r="P75" s="976"/>
      <c r="Q75" s="978">
        <v>116</v>
      </c>
      <c r="R75" s="979"/>
      <c r="S75" s="979"/>
      <c r="T75" s="979"/>
      <c r="U75" s="980"/>
      <c r="V75" s="981">
        <v>116</v>
      </c>
      <c r="W75" s="979"/>
      <c r="X75" s="979"/>
      <c r="Y75" s="979"/>
      <c r="Z75" s="980"/>
      <c r="AA75" s="981">
        <v>0</v>
      </c>
      <c r="AB75" s="979"/>
      <c r="AC75" s="979"/>
      <c r="AD75" s="979"/>
      <c r="AE75" s="980"/>
      <c r="AF75" s="981">
        <v>0</v>
      </c>
      <c r="AG75" s="979"/>
      <c r="AH75" s="979"/>
      <c r="AI75" s="979"/>
      <c r="AJ75" s="980"/>
      <c r="AK75" s="981" t="s">
        <v>564</v>
      </c>
      <c r="AL75" s="979"/>
      <c r="AM75" s="979"/>
      <c r="AN75" s="979"/>
      <c r="AO75" s="980"/>
      <c r="AP75" s="981" t="s">
        <v>564</v>
      </c>
      <c r="AQ75" s="979"/>
      <c r="AR75" s="979"/>
      <c r="AS75" s="979"/>
      <c r="AT75" s="980"/>
      <c r="AU75" s="981" t="s">
        <v>564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559</v>
      </c>
      <c r="C76" s="975"/>
      <c r="D76" s="975"/>
      <c r="E76" s="975"/>
      <c r="F76" s="975"/>
      <c r="G76" s="975"/>
      <c r="H76" s="975"/>
      <c r="I76" s="975"/>
      <c r="J76" s="975"/>
      <c r="K76" s="975"/>
      <c r="L76" s="975"/>
      <c r="M76" s="975"/>
      <c r="N76" s="975"/>
      <c r="O76" s="975"/>
      <c r="P76" s="976"/>
      <c r="Q76" s="978">
        <v>110</v>
      </c>
      <c r="R76" s="979"/>
      <c r="S76" s="979"/>
      <c r="T76" s="979"/>
      <c r="U76" s="980"/>
      <c r="V76" s="981">
        <v>102</v>
      </c>
      <c r="W76" s="979"/>
      <c r="X76" s="979"/>
      <c r="Y76" s="979"/>
      <c r="Z76" s="980"/>
      <c r="AA76" s="981">
        <v>8</v>
      </c>
      <c r="AB76" s="979"/>
      <c r="AC76" s="979"/>
      <c r="AD76" s="979"/>
      <c r="AE76" s="980"/>
      <c r="AF76" s="981">
        <v>8</v>
      </c>
      <c r="AG76" s="979"/>
      <c r="AH76" s="979"/>
      <c r="AI76" s="979"/>
      <c r="AJ76" s="980"/>
      <c r="AK76" s="981" t="s">
        <v>564</v>
      </c>
      <c r="AL76" s="979"/>
      <c r="AM76" s="979"/>
      <c r="AN76" s="979"/>
      <c r="AO76" s="980"/>
      <c r="AP76" s="981" t="s">
        <v>564</v>
      </c>
      <c r="AQ76" s="979"/>
      <c r="AR76" s="979"/>
      <c r="AS76" s="979"/>
      <c r="AT76" s="980"/>
      <c r="AU76" s="981" t="s">
        <v>564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560</v>
      </c>
      <c r="C77" s="975"/>
      <c r="D77" s="975"/>
      <c r="E77" s="975"/>
      <c r="F77" s="975"/>
      <c r="G77" s="975"/>
      <c r="H77" s="975"/>
      <c r="I77" s="975"/>
      <c r="J77" s="975"/>
      <c r="K77" s="975"/>
      <c r="L77" s="975"/>
      <c r="M77" s="975"/>
      <c r="N77" s="975"/>
      <c r="O77" s="975"/>
      <c r="P77" s="976"/>
      <c r="Q77" s="978">
        <v>158054</v>
      </c>
      <c r="R77" s="979"/>
      <c r="S77" s="979"/>
      <c r="T77" s="979"/>
      <c r="U77" s="980"/>
      <c r="V77" s="981">
        <v>156982</v>
      </c>
      <c r="W77" s="979"/>
      <c r="X77" s="979"/>
      <c r="Y77" s="979"/>
      <c r="Z77" s="980"/>
      <c r="AA77" s="981">
        <v>1071</v>
      </c>
      <c r="AB77" s="979"/>
      <c r="AC77" s="979"/>
      <c r="AD77" s="979"/>
      <c r="AE77" s="980"/>
      <c r="AF77" s="981">
        <v>1071</v>
      </c>
      <c r="AG77" s="979"/>
      <c r="AH77" s="979"/>
      <c r="AI77" s="979"/>
      <c r="AJ77" s="980"/>
      <c r="AK77" s="981" t="s">
        <v>564</v>
      </c>
      <c r="AL77" s="979"/>
      <c r="AM77" s="979"/>
      <c r="AN77" s="979"/>
      <c r="AO77" s="980"/>
      <c r="AP77" s="981" t="s">
        <v>564</v>
      </c>
      <c r="AQ77" s="979"/>
      <c r="AR77" s="979"/>
      <c r="AS77" s="979"/>
      <c r="AT77" s="980"/>
      <c r="AU77" s="981" t="s">
        <v>564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561</v>
      </c>
      <c r="C78" s="975"/>
      <c r="D78" s="975"/>
      <c r="E78" s="975"/>
      <c r="F78" s="975"/>
      <c r="G78" s="975"/>
      <c r="H78" s="975"/>
      <c r="I78" s="975"/>
      <c r="J78" s="975"/>
      <c r="K78" s="975"/>
      <c r="L78" s="975"/>
      <c r="M78" s="975"/>
      <c r="N78" s="975"/>
      <c r="O78" s="975"/>
      <c r="P78" s="976"/>
      <c r="Q78" s="977">
        <v>144</v>
      </c>
      <c r="R78" s="971"/>
      <c r="S78" s="971"/>
      <c r="T78" s="971"/>
      <c r="U78" s="971"/>
      <c r="V78" s="971">
        <v>133</v>
      </c>
      <c r="W78" s="971"/>
      <c r="X78" s="971"/>
      <c r="Y78" s="971"/>
      <c r="Z78" s="971"/>
      <c r="AA78" s="971">
        <v>11</v>
      </c>
      <c r="AB78" s="971"/>
      <c r="AC78" s="971"/>
      <c r="AD78" s="971"/>
      <c r="AE78" s="971"/>
      <c r="AF78" s="971">
        <v>9</v>
      </c>
      <c r="AG78" s="971"/>
      <c r="AH78" s="971"/>
      <c r="AI78" s="971"/>
      <c r="AJ78" s="971"/>
      <c r="AK78" s="971" t="s">
        <v>564</v>
      </c>
      <c r="AL78" s="971"/>
      <c r="AM78" s="971"/>
      <c r="AN78" s="971"/>
      <c r="AO78" s="971"/>
      <c r="AP78" s="971" t="s">
        <v>564</v>
      </c>
      <c r="AQ78" s="971"/>
      <c r="AR78" s="971"/>
      <c r="AS78" s="971"/>
      <c r="AT78" s="971"/>
      <c r="AU78" s="971" t="s">
        <v>564</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562</v>
      </c>
      <c r="C79" s="975"/>
      <c r="D79" s="975"/>
      <c r="E79" s="975"/>
      <c r="F79" s="975"/>
      <c r="G79" s="975"/>
      <c r="H79" s="975"/>
      <c r="I79" s="975"/>
      <c r="J79" s="975"/>
      <c r="K79" s="975"/>
      <c r="L79" s="975"/>
      <c r="M79" s="975"/>
      <c r="N79" s="975"/>
      <c r="O79" s="975"/>
      <c r="P79" s="976"/>
      <c r="Q79" s="977">
        <v>357</v>
      </c>
      <c r="R79" s="971"/>
      <c r="S79" s="971"/>
      <c r="T79" s="971"/>
      <c r="U79" s="971"/>
      <c r="V79" s="971">
        <v>330</v>
      </c>
      <c r="W79" s="971"/>
      <c r="X79" s="971"/>
      <c r="Y79" s="971"/>
      <c r="Z79" s="971"/>
      <c r="AA79" s="971">
        <v>27</v>
      </c>
      <c r="AB79" s="971"/>
      <c r="AC79" s="971"/>
      <c r="AD79" s="971"/>
      <c r="AE79" s="971"/>
      <c r="AF79" s="971">
        <v>27</v>
      </c>
      <c r="AG79" s="971"/>
      <c r="AH79" s="971"/>
      <c r="AI79" s="971"/>
      <c r="AJ79" s="971"/>
      <c r="AK79" s="971" t="s">
        <v>564</v>
      </c>
      <c r="AL79" s="971"/>
      <c r="AM79" s="971"/>
      <c r="AN79" s="971"/>
      <c r="AO79" s="971"/>
      <c r="AP79" s="971" t="s">
        <v>564</v>
      </c>
      <c r="AQ79" s="971"/>
      <c r="AR79" s="971"/>
      <c r="AS79" s="971"/>
      <c r="AT79" s="971"/>
      <c r="AU79" s="971" t="s">
        <v>564</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359190</v>
      </c>
      <c r="AB110" s="889"/>
      <c r="AC110" s="889"/>
      <c r="AD110" s="889"/>
      <c r="AE110" s="890"/>
      <c r="AF110" s="891">
        <v>391570</v>
      </c>
      <c r="AG110" s="889"/>
      <c r="AH110" s="889"/>
      <c r="AI110" s="889"/>
      <c r="AJ110" s="890"/>
      <c r="AK110" s="891">
        <v>473729</v>
      </c>
      <c r="AL110" s="889"/>
      <c r="AM110" s="889"/>
      <c r="AN110" s="889"/>
      <c r="AO110" s="890"/>
      <c r="AP110" s="892">
        <v>33.9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4739955</v>
      </c>
      <c r="BR110" s="842"/>
      <c r="BS110" s="842"/>
      <c r="BT110" s="842"/>
      <c r="BU110" s="842"/>
      <c r="BV110" s="842">
        <v>5249766</v>
      </c>
      <c r="BW110" s="842"/>
      <c r="BX110" s="842"/>
      <c r="BY110" s="842"/>
      <c r="BZ110" s="842"/>
      <c r="CA110" s="842">
        <v>5785772</v>
      </c>
      <c r="CB110" s="842"/>
      <c r="CC110" s="842"/>
      <c r="CD110" s="842"/>
      <c r="CE110" s="842"/>
      <c r="CF110" s="866">
        <v>413.5</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88916</v>
      </c>
      <c r="BR112" s="817"/>
      <c r="BS112" s="817"/>
      <c r="BT112" s="817"/>
      <c r="BU112" s="817"/>
      <c r="BV112" s="817">
        <v>87466</v>
      </c>
      <c r="BW112" s="817"/>
      <c r="BX112" s="817"/>
      <c r="BY112" s="817"/>
      <c r="BZ112" s="817"/>
      <c r="CA112" s="817">
        <v>118595</v>
      </c>
      <c r="CB112" s="817"/>
      <c r="CC112" s="817"/>
      <c r="CD112" s="817"/>
      <c r="CE112" s="817"/>
      <c r="CF112" s="875">
        <v>8.5</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12450</v>
      </c>
      <c r="AB113" s="919"/>
      <c r="AC113" s="919"/>
      <c r="AD113" s="919"/>
      <c r="AE113" s="920"/>
      <c r="AF113" s="921">
        <v>14467</v>
      </c>
      <c r="AG113" s="919"/>
      <c r="AH113" s="919"/>
      <c r="AI113" s="919"/>
      <c r="AJ113" s="920"/>
      <c r="AK113" s="921">
        <v>13740</v>
      </c>
      <c r="AL113" s="919"/>
      <c r="AM113" s="919"/>
      <c r="AN113" s="919"/>
      <c r="AO113" s="920"/>
      <c r="AP113" s="922">
        <v>1</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89538</v>
      </c>
      <c r="BR113" s="817"/>
      <c r="BS113" s="817"/>
      <c r="BT113" s="817"/>
      <c r="BU113" s="817"/>
      <c r="BV113" s="817">
        <v>85696</v>
      </c>
      <c r="BW113" s="817"/>
      <c r="BX113" s="817"/>
      <c r="BY113" s="817"/>
      <c r="BZ113" s="817"/>
      <c r="CA113" s="817">
        <v>81813</v>
      </c>
      <c r="CB113" s="817"/>
      <c r="CC113" s="817"/>
      <c r="CD113" s="817"/>
      <c r="CE113" s="817"/>
      <c r="CF113" s="875">
        <v>5.8</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508777</v>
      </c>
      <c r="BR114" s="817"/>
      <c r="BS114" s="817"/>
      <c r="BT114" s="817"/>
      <c r="BU114" s="817"/>
      <c r="BV114" s="817">
        <v>554737</v>
      </c>
      <c r="BW114" s="817"/>
      <c r="BX114" s="817"/>
      <c r="BY114" s="817"/>
      <c r="BZ114" s="817"/>
      <c r="CA114" s="817">
        <v>467717</v>
      </c>
      <c r="CB114" s="817"/>
      <c r="CC114" s="817"/>
      <c r="CD114" s="817"/>
      <c r="CE114" s="817"/>
      <c r="CF114" s="875">
        <v>33.4</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v>394</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371640</v>
      </c>
      <c r="AB117" s="903"/>
      <c r="AC117" s="903"/>
      <c r="AD117" s="903"/>
      <c r="AE117" s="904"/>
      <c r="AF117" s="905">
        <v>406037</v>
      </c>
      <c r="AG117" s="903"/>
      <c r="AH117" s="903"/>
      <c r="AI117" s="903"/>
      <c r="AJ117" s="904"/>
      <c r="AK117" s="905">
        <v>487863</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5427186</v>
      </c>
      <c r="BR119" s="845"/>
      <c r="BS119" s="845"/>
      <c r="BT119" s="845"/>
      <c r="BU119" s="845"/>
      <c r="BV119" s="845">
        <v>5977665</v>
      </c>
      <c r="BW119" s="845"/>
      <c r="BX119" s="845"/>
      <c r="BY119" s="845"/>
      <c r="BZ119" s="845"/>
      <c r="CA119" s="845">
        <v>6453897</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1654464</v>
      </c>
      <c r="BR120" s="842"/>
      <c r="BS120" s="842"/>
      <c r="BT120" s="842"/>
      <c r="BU120" s="842"/>
      <c r="BV120" s="842">
        <v>1801261</v>
      </c>
      <c r="BW120" s="842"/>
      <c r="BX120" s="842"/>
      <c r="BY120" s="842"/>
      <c r="BZ120" s="842"/>
      <c r="CA120" s="842">
        <v>1756342</v>
      </c>
      <c r="CB120" s="842"/>
      <c r="CC120" s="842"/>
      <c r="CD120" s="842"/>
      <c r="CE120" s="842"/>
      <c r="CF120" s="866">
        <v>125.5</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88916</v>
      </c>
      <c r="DH120" s="842"/>
      <c r="DI120" s="842"/>
      <c r="DJ120" s="842"/>
      <c r="DK120" s="842"/>
      <c r="DL120" s="842">
        <v>79126</v>
      </c>
      <c r="DM120" s="842"/>
      <c r="DN120" s="842"/>
      <c r="DO120" s="842"/>
      <c r="DP120" s="842"/>
      <c r="DQ120" s="842">
        <v>69227</v>
      </c>
      <c r="DR120" s="842"/>
      <c r="DS120" s="842"/>
      <c r="DT120" s="842"/>
      <c r="DU120" s="842"/>
      <c r="DV120" s="843">
        <v>4.9000000000000004</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v>8340</v>
      </c>
      <c r="DM121" s="817"/>
      <c r="DN121" s="817"/>
      <c r="DO121" s="817"/>
      <c r="DP121" s="817"/>
      <c r="DQ121" s="817">
        <v>49368</v>
      </c>
      <c r="DR121" s="817"/>
      <c r="DS121" s="817"/>
      <c r="DT121" s="817"/>
      <c r="DU121" s="817"/>
      <c r="DV121" s="794">
        <v>3.5</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3533784</v>
      </c>
      <c r="BR122" s="845"/>
      <c r="BS122" s="845"/>
      <c r="BT122" s="845"/>
      <c r="BU122" s="845"/>
      <c r="BV122" s="845">
        <v>3910843</v>
      </c>
      <c r="BW122" s="845"/>
      <c r="BX122" s="845"/>
      <c r="BY122" s="845"/>
      <c r="BZ122" s="845"/>
      <c r="CA122" s="845">
        <v>4309986</v>
      </c>
      <c r="CB122" s="845"/>
      <c r="CC122" s="845"/>
      <c r="CD122" s="845"/>
      <c r="CE122" s="845"/>
      <c r="CF122" s="846">
        <v>308</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5188248</v>
      </c>
      <c r="BR123" s="833"/>
      <c r="BS123" s="833"/>
      <c r="BT123" s="833"/>
      <c r="BU123" s="833"/>
      <c r="BV123" s="833">
        <v>5712104</v>
      </c>
      <c r="BW123" s="833"/>
      <c r="BX123" s="833"/>
      <c r="BY123" s="833"/>
      <c r="BZ123" s="833"/>
      <c r="CA123" s="833">
        <v>6066328</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17.2</v>
      </c>
      <c r="BR124" s="831"/>
      <c r="BS124" s="831"/>
      <c r="BT124" s="831"/>
      <c r="BU124" s="831"/>
      <c r="BV124" s="831">
        <v>19.5</v>
      </c>
      <c r="BW124" s="831"/>
      <c r="BX124" s="831"/>
      <c r="BY124" s="831"/>
      <c r="BZ124" s="831"/>
      <c r="CA124" s="831">
        <v>27.6</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t="s">
        <v>122</v>
      </c>
      <c r="AB128" s="801"/>
      <c r="AC128" s="801"/>
      <c r="AD128" s="801"/>
      <c r="AE128" s="802"/>
      <c r="AF128" s="803">
        <v>37</v>
      </c>
      <c r="AG128" s="801"/>
      <c r="AH128" s="801"/>
      <c r="AI128" s="801"/>
      <c r="AJ128" s="802"/>
      <c r="AK128" s="803">
        <v>37</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1656582</v>
      </c>
      <c r="AB129" s="780"/>
      <c r="AC129" s="780"/>
      <c r="AD129" s="780"/>
      <c r="AE129" s="781"/>
      <c r="AF129" s="782">
        <v>1631783</v>
      </c>
      <c r="AG129" s="780"/>
      <c r="AH129" s="780"/>
      <c r="AI129" s="780"/>
      <c r="AJ129" s="781"/>
      <c r="AK129" s="782">
        <v>1728425</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271659</v>
      </c>
      <c r="AB130" s="780"/>
      <c r="AC130" s="780"/>
      <c r="AD130" s="780"/>
      <c r="AE130" s="781"/>
      <c r="AF130" s="782">
        <v>271076</v>
      </c>
      <c r="AG130" s="780"/>
      <c r="AH130" s="780"/>
      <c r="AI130" s="780"/>
      <c r="AJ130" s="781"/>
      <c r="AK130" s="782">
        <v>329086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9.4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1384923</v>
      </c>
      <c r="AB131" s="764"/>
      <c r="AC131" s="764"/>
      <c r="AD131" s="764"/>
      <c r="AE131" s="765"/>
      <c r="AF131" s="766">
        <v>1360707</v>
      </c>
      <c r="AG131" s="764"/>
      <c r="AH131" s="764"/>
      <c r="AI131" s="764"/>
      <c r="AJ131" s="765"/>
      <c r="AK131" s="766">
        <v>1399339</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27.6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7.2192461239999997</v>
      </c>
      <c r="AB132" s="745"/>
      <c r="AC132" s="745"/>
      <c r="AD132" s="745"/>
      <c r="AE132" s="746"/>
      <c r="AF132" s="747">
        <v>9.9157276329999995</v>
      </c>
      <c r="AG132" s="745"/>
      <c r="AH132" s="745"/>
      <c r="AI132" s="745"/>
      <c r="AJ132" s="746"/>
      <c r="AK132" s="747">
        <v>11.34392738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5.9</v>
      </c>
      <c r="AB133" s="724"/>
      <c r="AC133" s="724"/>
      <c r="AD133" s="724"/>
      <c r="AE133" s="725"/>
      <c r="AF133" s="723">
        <v>7.5</v>
      </c>
      <c r="AG133" s="724"/>
      <c r="AH133" s="724"/>
      <c r="AI133" s="724"/>
      <c r="AJ133" s="725"/>
      <c r="AK133" s="723">
        <v>9.4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BUH3rZUfWRtbFDhnvirOe/pr/JPtOEX26B5FFYXzzCSF9Ph55L849jTLi+KzImuUaqtUZMa7j2qSAIi1HnN+w==" saltValue="VA/IOzPuzvsq6GTPA8bc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2" zoomScale="70" zoomScaleNormal="85" zoomScaleSheetLayoutView="70" workbookViewId="0">
      <selection activeCell="Q25" sqref="Q25:V2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I9cim4cqp7j5Z4fJ7n1LKqC/31l7S4reAgCGzBfYkhmiL9TlrUiopsL0WKHWf81wX98ThTJfQO/fmTV2TgPpQ==" saltValue="0Qgg3MSKrAOYRD0Tlxda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Q25" sqref="Q25:V25"/>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yRnhF8XRsWFZYURCPiHJwpIJLdq1+no3rcEDw2Gr0tGTL8KW4rNz3Ycxb+DC+fompP8kcHFWiBI59H08HlpQ==" saltValue="xP7pDBjIW5LKwTOn9vJhQ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Q25" sqref="Q25:V25"/>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590618</v>
      </c>
      <c r="AP9" s="281">
        <v>207672</v>
      </c>
      <c r="AQ9" s="282">
        <v>273733</v>
      </c>
      <c r="AR9" s="283">
        <v>-24.1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10301</v>
      </c>
      <c r="AP10" s="284">
        <v>3622</v>
      </c>
      <c r="AQ10" s="285">
        <v>30345</v>
      </c>
      <c r="AR10" s="286">
        <v>-88.1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2642</v>
      </c>
      <c r="AP11" s="284">
        <v>929</v>
      </c>
      <c r="AQ11" s="285">
        <v>4149</v>
      </c>
      <c r="AR11" s="286">
        <v>-77.599999999999994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13776</v>
      </c>
      <c r="AP13" s="284">
        <v>4844</v>
      </c>
      <c r="AQ13" s="285">
        <v>9494</v>
      </c>
      <c r="AR13" s="286">
        <v>-49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t="s">
        <v>488</v>
      </c>
      <c r="AP14" s="284" t="s">
        <v>488</v>
      </c>
      <c r="AQ14" s="285">
        <v>5033</v>
      </c>
      <c r="AR14" s="286" t="s">
        <v>488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-36964</v>
      </c>
      <c r="AP15" s="284">
        <v>-12997</v>
      </c>
      <c r="AQ15" s="285">
        <v>-17000</v>
      </c>
      <c r="AR15" s="286">
        <v>-23.5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580373</v>
      </c>
      <c r="AP16" s="284">
        <v>204069</v>
      </c>
      <c r="AQ16" s="285">
        <v>305754</v>
      </c>
      <c r="AR16" s="286">
        <v>-33.299999999999997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19.34</v>
      </c>
      <c r="AP21" s="298">
        <v>26.54</v>
      </c>
      <c r="AQ21" s="299">
        <v>-7.2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96</v>
      </c>
      <c r="AP22" s="303">
        <v>93.9</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473729</v>
      </c>
      <c r="AP32" s="312">
        <v>166571</v>
      </c>
      <c r="AQ32" s="313">
        <v>170830</v>
      </c>
      <c r="AR32" s="314">
        <v>-2.5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13740</v>
      </c>
      <c r="AP35" s="312">
        <v>4831</v>
      </c>
      <c r="AQ35" s="313">
        <v>32606</v>
      </c>
      <c r="AR35" s="314">
        <v>-85.2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488</v>
      </c>
      <c r="AP36" s="312" t="s">
        <v>488</v>
      </c>
      <c r="AQ36" s="313">
        <v>4875</v>
      </c>
      <c r="AR36" s="314" t="s">
        <v>488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488</v>
      </c>
      <c r="AP37" s="312" t="s">
        <v>488</v>
      </c>
      <c r="AQ37" s="313">
        <v>993</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394</v>
      </c>
      <c r="AP38" s="315">
        <v>139</v>
      </c>
      <c r="AQ38" s="316">
        <v>50</v>
      </c>
      <c r="AR38" s="304">
        <v>178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-37</v>
      </c>
      <c r="AP39" s="312">
        <v>-13</v>
      </c>
      <c r="AQ39" s="313">
        <v>-6626</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-329086</v>
      </c>
      <c r="AP40" s="312">
        <v>-115712</v>
      </c>
      <c r="AQ40" s="313">
        <v>-145454</v>
      </c>
      <c r="AR40" s="314">
        <v>-20.399999999999999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158740</v>
      </c>
      <c r="AP41" s="312">
        <v>55816</v>
      </c>
      <c r="AQ41" s="313">
        <v>57274</v>
      </c>
      <c r="AR41" s="314">
        <v>-2.5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810310</v>
      </c>
      <c r="AN51" s="334">
        <v>264289</v>
      </c>
      <c r="AO51" s="335">
        <v>101.2</v>
      </c>
      <c r="AP51" s="336">
        <v>316937</v>
      </c>
      <c r="AQ51" s="337">
        <v>9.4</v>
      </c>
      <c r="AR51" s="338">
        <v>91.8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499912</v>
      </c>
      <c r="AN52" s="342">
        <v>163050</v>
      </c>
      <c r="AO52" s="343">
        <v>41.3</v>
      </c>
      <c r="AP52" s="344">
        <v>199150</v>
      </c>
      <c r="AQ52" s="345">
        <v>27.5</v>
      </c>
      <c r="AR52" s="346">
        <v>13.8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928745</v>
      </c>
      <c r="AN53" s="334">
        <v>309067</v>
      </c>
      <c r="AO53" s="335">
        <v>16.899999999999999</v>
      </c>
      <c r="AP53" s="336">
        <v>332350</v>
      </c>
      <c r="AQ53" s="337">
        <v>4.9000000000000004</v>
      </c>
      <c r="AR53" s="338">
        <v>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388443</v>
      </c>
      <c r="AN54" s="342">
        <v>129266</v>
      </c>
      <c r="AO54" s="343">
        <v>-20.7</v>
      </c>
      <c r="AP54" s="344">
        <v>200453</v>
      </c>
      <c r="AQ54" s="345">
        <v>0.7</v>
      </c>
      <c r="AR54" s="346">
        <v>-21.4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799666</v>
      </c>
      <c r="AN55" s="334">
        <v>272088</v>
      </c>
      <c r="AO55" s="335">
        <v>-12</v>
      </c>
      <c r="AP55" s="336">
        <v>362690</v>
      </c>
      <c r="AQ55" s="337">
        <v>9.1</v>
      </c>
      <c r="AR55" s="338">
        <v>-21.1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582003</v>
      </c>
      <c r="AN56" s="342">
        <v>198028</v>
      </c>
      <c r="AO56" s="343">
        <v>53.2</v>
      </c>
      <c r="AP56" s="344">
        <v>172580</v>
      </c>
      <c r="AQ56" s="345">
        <v>-13.9</v>
      </c>
      <c r="AR56" s="346">
        <v>67.099999999999994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1387211</v>
      </c>
      <c r="AN57" s="334">
        <v>479838</v>
      </c>
      <c r="AO57" s="335">
        <v>76.400000000000006</v>
      </c>
      <c r="AP57" s="336">
        <v>296093</v>
      </c>
      <c r="AQ57" s="337">
        <v>-18.399999999999999</v>
      </c>
      <c r="AR57" s="338">
        <v>94.8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153086</v>
      </c>
      <c r="AN58" s="342">
        <v>52953</v>
      </c>
      <c r="AO58" s="343">
        <v>-73.3</v>
      </c>
      <c r="AP58" s="344">
        <v>140545</v>
      </c>
      <c r="AQ58" s="345">
        <v>-18.600000000000001</v>
      </c>
      <c r="AR58" s="346">
        <v>-54.7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1358292</v>
      </c>
      <c r="AN59" s="334">
        <v>477599</v>
      </c>
      <c r="AO59" s="335">
        <v>-0.5</v>
      </c>
      <c r="AP59" s="336">
        <v>308655</v>
      </c>
      <c r="AQ59" s="337">
        <v>4.2</v>
      </c>
      <c r="AR59" s="338">
        <v>-4.7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444805</v>
      </c>
      <c r="AN60" s="342">
        <v>156401</v>
      </c>
      <c r="AO60" s="343">
        <v>195.4</v>
      </c>
      <c r="AP60" s="344">
        <v>169887</v>
      </c>
      <c r="AQ60" s="345">
        <v>20.9</v>
      </c>
      <c r="AR60" s="346">
        <v>174.5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1056845</v>
      </c>
      <c r="AN61" s="349">
        <v>360576</v>
      </c>
      <c r="AO61" s="350">
        <v>36.4</v>
      </c>
      <c r="AP61" s="351">
        <v>323345</v>
      </c>
      <c r="AQ61" s="352">
        <v>1.8</v>
      </c>
      <c r="AR61" s="338">
        <v>34.6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413650</v>
      </c>
      <c r="AN62" s="342">
        <v>139940</v>
      </c>
      <c r="AO62" s="343">
        <v>39.200000000000003</v>
      </c>
      <c r="AP62" s="344">
        <v>176523</v>
      </c>
      <c r="AQ62" s="345">
        <v>3.3</v>
      </c>
      <c r="AR62" s="346">
        <v>35.9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AC/aq9dcUE4FutFFnshl97I0y6/raCGHan3UZ8ctCUV2lGQPwxk35gcLM1riD8rZlOwcA9AKU6o+mIVg+Khng==" saltValue="Gju3+TY+ZLEyLyDNOQth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6" zoomScaleNormal="100" zoomScaleSheetLayoutView="55" workbookViewId="0">
      <selection activeCell="Q25" sqref="Q25:V2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BGi+6tEBHmgpNfM8y92kj5yYUjWWw3FtElOjF8eZbGhsFoFvpUWGtLadq29JXOMWGIgy90T6f0UsEYseRQEK6Q==" saltValue="3S0PLhjkjAqfciJaiZgMQ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H76" zoomScaleNormal="100" zoomScaleSheetLayoutView="55" workbookViewId="0">
      <selection activeCell="Q25" sqref="Q25:V2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0F1Tq7U/6ecfK4U8b76F6SK+IfP6+6ZmVfQ6zZYXuVRnq54nIm9WNnvGD7VH64k/5IhPfCRXCNmzN6QRJOH0Cg==" saltValue="6B22GNRDl0Evsbl0/z7BG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1" zoomScaleSheetLayoutView="100" workbookViewId="0">
      <selection activeCell="Q25" sqref="Q25:V2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36.75</v>
      </c>
      <c r="G47" s="12">
        <v>34.950000000000003</v>
      </c>
      <c r="H47" s="12">
        <v>30.33</v>
      </c>
      <c r="I47" s="12">
        <v>30.79</v>
      </c>
      <c r="J47" s="13">
        <v>28.35</v>
      </c>
    </row>
    <row r="48" spans="2:10" ht="57.75" customHeight="1" x14ac:dyDescent="0.15">
      <c r="B48" s="14"/>
      <c r="C48" s="1141" t="s">
        <v>4</v>
      </c>
      <c r="D48" s="1141"/>
      <c r="E48" s="1142"/>
      <c r="F48" s="15">
        <v>6.08</v>
      </c>
      <c r="G48" s="16">
        <v>8.52</v>
      </c>
      <c r="H48" s="16">
        <v>7.91</v>
      </c>
      <c r="I48" s="16">
        <v>7.99</v>
      </c>
      <c r="J48" s="17">
        <v>7.02</v>
      </c>
    </row>
    <row r="49" spans="2:10" ht="57.75" customHeight="1" thickBot="1" x14ac:dyDescent="0.2">
      <c r="B49" s="18"/>
      <c r="C49" s="1143" t="s">
        <v>5</v>
      </c>
      <c r="D49" s="1143"/>
      <c r="E49" s="1144"/>
      <c r="F49" s="19" t="s">
        <v>531</v>
      </c>
      <c r="G49" s="20">
        <v>2.74</v>
      </c>
      <c r="H49" s="20">
        <v>0.52</v>
      </c>
      <c r="I49" s="20" t="s">
        <v>532</v>
      </c>
      <c r="J49" s="21" t="s">
        <v>533</v>
      </c>
    </row>
    <row r="50" spans="2:10" x14ac:dyDescent="0.15"/>
  </sheetData>
  <sheetProtection algorithmName="SHA-512" hashValue="fMjwJX3SKoDFeEyg1wrxNGfpZVdK04/5P53Bsd1E4yAGpqVFKXSG+WumypBht0NgO6DWigHzw3TunuZ7BbejDw==" saltValue="7QuJN+extOzbbnG6VbcK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6" zoomScaleSheetLayoutView="100" workbookViewId="0">
      <selection activeCell="Q25" sqref="Q25:V2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7.93</v>
      </c>
      <c r="G34" s="33">
        <v>8.76</v>
      </c>
      <c r="H34" s="33">
        <v>8.34</v>
      </c>
      <c r="I34" s="33">
        <v>8.36</v>
      </c>
      <c r="J34" s="34">
        <v>8.56</v>
      </c>
      <c r="K34" s="22"/>
      <c r="L34" s="22"/>
      <c r="M34" s="22"/>
      <c r="N34" s="22"/>
      <c r="O34" s="22"/>
      <c r="P34" s="22"/>
    </row>
    <row r="35" spans="1:16" ht="39" customHeight="1" x14ac:dyDescent="0.15">
      <c r="A35" s="22"/>
      <c r="B35" s="35"/>
      <c r="C35" s="1145" t="s">
        <v>535</v>
      </c>
      <c r="D35" s="1146"/>
      <c r="E35" s="1147"/>
      <c r="F35" s="36">
        <v>6.07</v>
      </c>
      <c r="G35" s="37">
        <v>8.51</v>
      </c>
      <c r="H35" s="37">
        <v>7.91</v>
      </c>
      <c r="I35" s="37">
        <v>7.98</v>
      </c>
      <c r="J35" s="38">
        <v>7.01</v>
      </c>
      <c r="K35" s="22"/>
      <c r="L35" s="22"/>
      <c r="M35" s="22"/>
      <c r="N35" s="22"/>
      <c r="O35" s="22"/>
      <c r="P35" s="22"/>
    </row>
    <row r="36" spans="1:16" ht="39" customHeight="1" x14ac:dyDescent="0.15">
      <c r="A36" s="22"/>
      <c r="B36" s="35"/>
      <c r="C36" s="1145" t="s">
        <v>536</v>
      </c>
      <c r="D36" s="1146"/>
      <c r="E36" s="1147"/>
      <c r="F36" s="36">
        <v>11.11</v>
      </c>
      <c r="G36" s="37">
        <v>9.65</v>
      </c>
      <c r="H36" s="37">
        <v>4.72</v>
      </c>
      <c r="I36" s="37">
        <v>2.5099999999999998</v>
      </c>
      <c r="J36" s="38">
        <v>2.88</v>
      </c>
      <c r="K36" s="22"/>
      <c r="L36" s="22"/>
      <c r="M36" s="22"/>
      <c r="N36" s="22"/>
      <c r="O36" s="22"/>
      <c r="P36" s="22"/>
    </row>
    <row r="37" spans="1:16" ht="39" customHeight="1" x14ac:dyDescent="0.15">
      <c r="A37" s="22"/>
      <c r="B37" s="35"/>
      <c r="C37" s="1145" t="s">
        <v>537</v>
      </c>
      <c r="D37" s="1146"/>
      <c r="E37" s="1147"/>
      <c r="F37" s="36">
        <v>0.81</v>
      </c>
      <c r="G37" s="37">
        <v>0.37</v>
      </c>
      <c r="H37" s="37">
        <v>0.92</v>
      </c>
      <c r="I37" s="37">
        <v>1.22</v>
      </c>
      <c r="J37" s="38">
        <v>1.96</v>
      </c>
      <c r="K37" s="22"/>
      <c r="L37" s="22"/>
      <c r="M37" s="22"/>
      <c r="N37" s="22"/>
      <c r="O37" s="22"/>
      <c r="P37" s="22"/>
    </row>
    <row r="38" spans="1:16" ht="39" customHeight="1" x14ac:dyDescent="0.15">
      <c r="A38" s="22"/>
      <c r="B38" s="35"/>
      <c r="C38" s="1145" t="s">
        <v>538</v>
      </c>
      <c r="D38" s="1146"/>
      <c r="E38" s="1147"/>
      <c r="F38" s="36">
        <v>0.12</v>
      </c>
      <c r="G38" s="37">
        <v>0.14000000000000001</v>
      </c>
      <c r="H38" s="37">
        <v>0.25</v>
      </c>
      <c r="I38" s="37">
        <v>0.14000000000000001</v>
      </c>
      <c r="J38" s="38">
        <v>0.75</v>
      </c>
      <c r="K38" s="22"/>
      <c r="L38" s="22"/>
      <c r="M38" s="22"/>
      <c r="N38" s="22"/>
      <c r="O38" s="22"/>
      <c r="P38" s="22"/>
    </row>
    <row r="39" spans="1:16" ht="39" customHeight="1" x14ac:dyDescent="0.15">
      <c r="A39" s="22"/>
      <c r="B39" s="35"/>
      <c r="C39" s="1145" t="s">
        <v>539</v>
      </c>
      <c r="D39" s="1146"/>
      <c r="E39" s="1147"/>
      <c r="F39" s="36">
        <v>0.04</v>
      </c>
      <c r="G39" s="37">
        <v>0.32</v>
      </c>
      <c r="H39" s="37">
        <v>0.52</v>
      </c>
      <c r="I39" s="37">
        <v>0.46</v>
      </c>
      <c r="J39" s="38">
        <v>0.22</v>
      </c>
      <c r="K39" s="22"/>
      <c r="L39" s="22"/>
      <c r="M39" s="22"/>
      <c r="N39" s="22"/>
      <c r="O39" s="22"/>
      <c r="P39" s="22"/>
    </row>
    <row r="40" spans="1:16" ht="39" customHeight="1" x14ac:dyDescent="0.15">
      <c r="A40" s="22"/>
      <c r="B40" s="35"/>
      <c r="C40" s="1145" t="s">
        <v>540</v>
      </c>
      <c r="D40" s="1146"/>
      <c r="E40" s="1147"/>
      <c r="F40" s="36">
        <v>0.41</v>
      </c>
      <c r="G40" s="37">
        <v>0.05</v>
      </c>
      <c r="H40" s="37">
        <v>0.06</v>
      </c>
      <c r="I40" s="37">
        <v>0.05</v>
      </c>
      <c r="J40" s="38">
        <v>0.05</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hqlIIMgnqFmW+BXJzV4QQ3/EKZsg9T/0D6lcA+hyJtiJdCEoDSb7wFUkQxAgJyE5tylyrV3h7mRLBFaj/wYew==" saltValue="yLyLnIPdWx4ypXA6AWXT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1" zoomScaleSheetLayoutView="55" workbookViewId="0">
      <selection activeCell="Q25" sqref="Q25:V2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257</v>
      </c>
      <c r="L45" s="60">
        <v>275</v>
      </c>
      <c r="M45" s="60">
        <v>359</v>
      </c>
      <c r="N45" s="60">
        <v>392</v>
      </c>
      <c r="O45" s="61">
        <v>474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16</v>
      </c>
      <c r="L48" s="64">
        <v>13</v>
      </c>
      <c r="M48" s="64">
        <v>12</v>
      </c>
      <c r="N48" s="64">
        <v>14</v>
      </c>
      <c r="O48" s="65">
        <v>14</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488</v>
      </c>
      <c r="N51" s="64" t="s">
        <v>488</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214</v>
      </c>
      <c r="L52" s="64">
        <v>222</v>
      </c>
      <c r="M52" s="64">
        <v>272</v>
      </c>
      <c r="N52" s="64">
        <v>271</v>
      </c>
      <c r="O52" s="65">
        <v>329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59</v>
      </c>
      <c r="L53" s="69">
        <v>66</v>
      </c>
      <c r="M53" s="69">
        <v>99</v>
      </c>
      <c r="N53" s="69">
        <v>135</v>
      </c>
      <c r="O53" s="70">
        <v>159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8vqU1HUcFjUulL49EuzIUgEHZOYSlAd98tJbRTNttrYQ060347iq202J+wM26qhhfugcV8k8x/dSHaRgdT7Nw==" saltValue="/TBBIO8HL14gC0aK1kcbD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31" zoomScaleSheetLayoutView="100" workbookViewId="0">
      <selection activeCell="Q25" sqref="Q25:V2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3865</v>
      </c>
      <c r="J41" s="356">
        <v>4358</v>
      </c>
      <c r="K41" s="356">
        <v>4740</v>
      </c>
      <c r="L41" s="356">
        <v>5250</v>
      </c>
      <c r="M41" s="357">
        <v>5786</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104</v>
      </c>
      <c r="J43" s="359">
        <v>88</v>
      </c>
      <c r="K43" s="359">
        <v>89</v>
      </c>
      <c r="L43" s="359">
        <v>87</v>
      </c>
      <c r="M43" s="360">
        <v>119</v>
      </c>
    </row>
    <row r="44" spans="2:13" ht="27.75" customHeight="1" x14ac:dyDescent="0.15">
      <c r="B44" s="1186"/>
      <c r="C44" s="1187"/>
      <c r="D44" s="106"/>
      <c r="E44" s="1190" t="s">
        <v>34</v>
      </c>
      <c r="F44" s="1190"/>
      <c r="G44" s="1190"/>
      <c r="H44" s="1191"/>
      <c r="I44" s="358">
        <v>97</v>
      </c>
      <c r="J44" s="359">
        <v>93</v>
      </c>
      <c r="K44" s="359">
        <v>90</v>
      </c>
      <c r="L44" s="359">
        <v>86</v>
      </c>
      <c r="M44" s="360">
        <v>82</v>
      </c>
    </row>
    <row r="45" spans="2:13" ht="27.75" customHeight="1" x14ac:dyDescent="0.15">
      <c r="B45" s="1186"/>
      <c r="C45" s="1187"/>
      <c r="D45" s="106"/>
      <c r="E45" s="1190" t="s">
        <v>35</v>
      </c>
      <c r="F45" s="1190"/>
      <c r="G45" s="1190"/>
      <c r="H45" s="1191"/>
      <c r="I45" s="358">
        <v>513</v>
      </c>
      <c r="J45" s="359">
        <v>512</v>
      </c>
      <c r="K45" s="359">
        <v>509</v>
      </c>
      <c r="L45" s="359">
        <v>555</v>
      </c>
      <c r="M45" s="360">
        <v>468</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1520</v>
      </c>
      <c r="J50" s="359">
        <v>1516</v>
      </c>
      <c r="K50" s="359">
        <v>1654</v>
      </c>
      <c r="L50" s="359">
        <v>1801</v>
      </c>
      <c r="M50" s="360">
        <v>1756</v>
      </c>
    </row>
    <row r="51" spans="2:13" ht="27.75" customHeight="1" x14ac:dyDescent="0.15">
      <c r="B51" s="1186"/>
      <c r="C51" s="1187"/>
      <c r="D51" s="106"/>
      <c r="E51" s="1190" t="s">
        <v>42</v>
      </c>
      <c r="F51" s="1190"/>
      <c r="G51" s="1190"/>
      <c r="H51" s="1191"/>
      <c r="I51" s="358" t="s">
        <v>488</v>
      </c>
      <c r="J51" s="359" t="s">
        <v>488</v>
      </c>
      <c r="K51" s="359" t="s">
        <v>488</v>
      </c>
      <c r="L51" s="359" t="s">
        <v>488</v>
      </c>
      <c r="M51" s="360" t="s">
        <v>488</v>
      </c>
    </row>
    <row r="52" spans="2:13" ht="27.75" customHeight="1" x14ac:dyDescent="0.15">
      <c r="B52" s="1188"/>
      <c r="C52" s="1189"/>
      <c r="D52" s="106"/>
      <c r="E52" s="1190" t="s">
        <v>43</v>
      </c>
      <c r="F52" s="1190"/>
      <c r="G52" s="1190"/>
      <c r="H52" s="1191"/>
      <c r="I52" s="358">
        <v>3056</v>
      </c>
      <c r="J52" s="359">
        <v>3365</v>
      </c>
      <c r="K52" s="359">
        <v>3534</v>
      </c>
      <c r="L52" s="359">
        <v>3911</v>
      </c>
      <c r="M52" s="360">
        <v>4310</v>
      </c>
    </row>
    <row r="53" spans="2:13" ht="27.75" customHeight="1" thickBot="1" x14ac:dyDescent="0.2">
      <c r="B53" s="1192" t="s">
        <v>19</v>
      </c>
      <c r="C53" s="1193"/>
      <c r="D53" s="110"/>
      <c r="E53" s="1194" t="s">
        <v>44</v>
      </c>
      <c r="F53" s="1194"/>
      <c r="G53" s="1194"/>
      <c r="H53" s="1195"/>
      <c r="I53" s="361">
        <v>5</v>
      </c>
      <c r="J53" s="362">
        <v>170</v>
      </c>
      <c r="K53" s="362">
        <v>239</v>
      </c>
      <c r="L53" s="362">
        <v>266</v>
      </c>
      <c r="M53" s="363">
        <v>388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QlPX0rUNujdHzHabsFemEGb9EJMsPME0QT04BprWHGtwIB2KasrT3bdUHA2dLVFsAxKuoOVvo/X5XoNNFv1rQ==" saltValue="ccb5NsOFTo1vYp2miUY3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85" zoomScaleNormal="85" zoomScaleSheetLayoutView="100" workbookViewId="0">
      <selection activeCell="Q25" sqref="Q25:V2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08" t="s">
        <v>46</v>
      </c>
      <c r="D55" s="1208"/>
      <c r="E55" s="1209"/>
      <c r="F55" s="122">
        <v>502</v>
      </c>
      <c r="G55" s="122">
        <v>502</v>
      </c>
      <c r="H55" s="123">
        <v>490</v>
      </c>
    </row>
    <row r="56" spans="2:8" ht="52.5" customHeight="1" x14ac:dyDescent="0.15">
      <c r="B56" s="124"/>
      <c r="C56" s="1210" t="s">
        <v>47</v>
      </c>
      <c r="D56" s="1210"/>
      <c r="E56" s="1211"/>
      <c r="F56" s="125">
        <v>464</v>
      </c>
      <c r="G56" s="125">
        <v>506</v>
      </c>
      <c r="H56" s="126">
        <v>516</v>
      </c>
    </row>
    <row r="57" spans="2:8" ht="53.25" customHeight="1" x14ac:dyDescent="0.15">
      <c r="B57" s="124"/>
      <c r="C57" s="1212" t="s">
        <v>48</v>
      </c>
      <c r="D57" s="1212"/>
      <c r="E57" s="1213"/>
      <c r="F57" s="127">
        <v>621</v>
      </c>
      <c r="G57" s="127">
        <v>616</v>
      </c>
      <c r="H57" s="128">
        <v>572</v>
      </c>
    </row>
    <row r="58" spans="2:8" ht="45.75" customHeight="1" x14ac:dyDescent="0.15">
      <c r="B58" s="129"/>
      <c r="C58" s="1203" t="s">
        <v>548</v>
      </c>
      <c r="D58" s="1204"/>
      <c r="E58" s="1205"/>
      <c r="F58" s="130">
        <v>287</v>
      </c>
      <c r="G58" s="130">
        <v>287</v>
      </c>
      <c r="H58" s="131">
        <v>257</v>
      </c>
    </row>
    <row r="59" spans="2:8" ht="45.75" customHeight="1" x14ac:dyDescent="0.15">
      <c r="B59" s="129"/>
      <c r="C59" s="1203" t="s">
        <v>549</v>
      </c>
      <c r="D59" s="1204"/>
      <c r="E59" s="1205"/>
      <c r="F59" s="130">
        <v>132</v>
      </c>
      <c r="G59" s="130">
        <v>132</v>
      </c>
      <c r="H59" s="131">
        <v>132</v>
      </c>
    </row>
    <row r="60" spans="2:8" ht="45.75" customHeight="1" x14ac:dyDescent="0.15">
      <c r="B60" s="129"/>
      <c r="C60" s="1203" t="s">
        <v>550</v>
      </c>
      <c r="D60" s="1204"/>
      <c r="E60" s="1205"/>
      <c r="F60" s="130">
        <v>80</v>
      </c>
      <c r="G60" s="130">
        <v>80</v>
      </c>
      <c r="H60" s="131">
        <v>80</v>
      </c>
    </row>
    <row r="61" spans="2:8" ht="45.75" customHeight="1" x14ac:dyDescent="0.15">
      <c r="B61" s="129"/>
      <c r="C61" s="1203" t="s">
        <v>566</v>
      </c>
      <c r="D61" s="1204"/>
      <c r="E61" s="1205"/>
      <c r="F61" s="130">
        <v>57</v>
      </c>
      <c r="G61" s="130">
        <v>52</v>
      </c>
      <c r="H61" s="131">
        <v>48</v>
      </c>
    </row>
    <row r="62" spans="2:8" ht="45.75" customHeight="1" thickBot="1" x14ac:dyDescent="0.2">
      <c r="B62" s="132"/>
      <c r="C62" s="1203" t="s">
        <v>565</v>
      </c>
      <c r="D62" s="1204"/>
      <c r="E62" s="1205"/>
      <c r="F62" s="133">
        <v>55</v>
      </c>
      <c r="G62" s="133">
        <v>55</v>
      </c>
      <c r="H62" s="134">
        <v>45</v>
      </c>
    </row>
    <row r="63" spans="2:8" ht="52.5" customHeight="1" thickBot="1" x14ac:dyDescent="0.2">
      <c r="B63" s="135"/>
      <c r="C63" s="1206" t="s">
        <v>49</v>
      </c>
      <c r="D63" s="1206"/>
      <c r="E63" s="1207"/>
      <c r="F63" s="136">
        <v>1587</v>
      </c>
      <c r="G63" s="136">
        <v>1624</v>
      </c>
      <c r="H63" s="137">
        <v>1577</v>
      </c>
    </row>
    <row r="64" spans="2:8" x14ac:dyDescent="0.15"/>
  </sheetData>
  <sheetProtection algorithmName="SHA-512" hashValue="fGPCh3ImVFU0A+gWa2/HGfRWQpF1m7/qv8xAIx3Dk+MdI55DN0zTGNYOpzR8fh/5ich3Yg5g6H6QLHOTddynTA==" saltValue="qKxEdDtE/rw7X3EcWRmC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264289</v>
      </c>
      <c r="E3" s="156"/>
      <c r="F3" s="157">
        <v>316937</v>
      </c>
      <c r="G3" s="158"/>
      <c r="H3" s="159"/>
    </row>
    <row r="4" spans="1:8" x14ac:dyDescent="0.15">
      <c r="A4" s="160"/>
      <c r="B4" s="161"/>
      <c r="C4" s="162"/>
      <c r="D4" s="163">
        <v>163050</v>
      </c>
      <c r="E4" s="164"/>
      <c r="F4" s="165">
        <v>199150</v>
      </c>
      <c r="G4" s="166"/>
      <c r="H4" s="167"/>
    </row>
    <row r="5" spans="1:8" x14ac:dyDescent="0.15">
      <c r="A5" s="148" t="s">
        <v>520</v>
      </c>
      <c r="B5" s="153"/>
      <c r="C5" s="154"/>
      <c r="D5" s="155">
        <v>309067</v>
      </c>
      <c r="E5" s="156"/>
      <c r="F5" s="157">
        <v>332350</v>
      </c>
      <c r="G5" s="158"/>
      <c r="H5" s="159"/>
    </row>
    <row r="6" spans="1:8" x14ac:dyDescent="0.15">
      <c r="A6" s="160"/>
      <c r="B6" s="161"/>
      <c r="C6" s="162"/>
      <c r="D6" s="163">
        <v>129266</v>
      </c>
      <c r="E6" s="164"/>
      <c r="F6" s="165">
        <v>200453</v>
      </c>
      <c r="G6" s="166"/>
      <c r="H6" s="167"/>
    </row>
    <row r="7" spans="1:8" x14ac:dyDescent="0.15">
      <c r="A7" s="148" t="s">
        <v>521</v>
      </c>
      <c r="B7" s="153"/>
      <c r="C7" s="154"/>
      <c r="D7" s="155">
        <v>272088</v>
      </c>
      <c r="E7" s="156"/>
      <c r="F7" s="157">
        <v>362690</v>
      </c>
      <c r="G7" s="158"/>
      <c r="H7" s="159"/>
    </row>
    <row r="8" spans="1:8" x14ac:dyDescent="0.15">
      <c r="A8" s="160"/>
      <c r="B8" s="161"/>
      <c r="C8" s="162"/>
      <c r="D8" s="163">
        <v>198028</v>
      </c>
      <c r="E8" s="164"/>
      <c r="F8" s="165">
        <v>172580</v>
      </c>
      <c r="G8" s="166"/>
      <c r="H8" s="167"/>
    </row>
    <row r="9" spans="1:8" x14ac:dyDescent="0.15">
      <c r="A9" s="148" t="s">
        <v>522</v>
      </c>
      <c r="B9" s="153"/>
      <c r="C9" s="154"/>
      <c r="D9" s="155">
        <v>479838</v>
      </c>
      <c r="E9" s="156"/>
      <c r="F9" s="157">
        <v>296093</v>
      </c>
      <c r="G9" s="158"/>
      <c r="H9" s="159"/>
    </row>
    <row r="10" spans="1:8" x14ac:dyDescent="0.15">
      <c r="A10" s="160"/>
      <c r="B10" s="161"/>
      <c r="C10" s="162"/>
      <c r="D10" s="163">
        <v>52953</v>
      </c>
      <c r="E10" s="164"/>
      <c r="F10" s="165">
        <v>140545</v>
      </c>
      <c r="G10" s="166"/>
      <c r="H10" s="167"/>
    </row>
    <row r="11" spans="1:8" x14ac:dyDescent="0.15">
      <c r="A11" s="148" t="s">
        <v>523</v>
      </c>
      <c r="B11" s="153"/>
      <c r="C11" s="154"/>
      <c r="D11" s="155">
        <v>477599</v>
      </c>
      <c r="E11" s="156"/>
      <c r="F11" s="157">
        <v>308655</v>
      </c>
      <c r="G11" s="158"/>
      <c r="H11" s="159"/>
    </row>
    <row r="12" spans="1:8" x14ac:dyDescent="0.15">
      <c r="A12" s="160"/>
      <c r="B12" s="161"/>
      <c r="C12" s="168"/>
      <c r="D12" s="163">
        <v>156401</v>
      </c>
      <c r="E12" s="164"/>
      <c r="F12" s="165">
        <v>169887</v>
      </c>
      <c r="G12" s="166"/>
      <c r="H12" s="167"/>
    </row>
    <row r="13" spans="1:8" x14ac:dyDescent="0.15">
      <c r="A13" s="148"/>
      <c r="B13" s="153"/>
      <c r="C13" s="169"/>
      <c r="D13" s="170">
        <v>360576</v>
      </c>
      <c r="E13" s="171"/>
      <c r="F13" s="172">
        <v>323345</v>
      </c>
      <c r="G13" s="173"/>
      <c r="H13" s="159"/>
    </row>
    <row r="14" spans="1:8" x14ac:dyDescent="0.15">
      <c r="A14" s="160"/>
      <c r="B14" s="161"/>
      <c r="C14" s="162"/>
      <c r="D14" s="163">
        <v>139940</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6.08</v>
      </c>
      <c r="C19" s="174">
        <f>ROUND(VALUE(SUBSTITUTE(実質収支比率等に係る経年分析!G$48,"▲","-")),2)</f>
        <v>8.52</v>
      </c>
      <c r="D19" s="174">
        <f>ROUND(VALUE(SUBSTITUTE(実質収支比率等に係る経年分析!H$48,"▲","-")),2)</f>
        <v>7.91</v>
      </c>
      <c r="E19" s="174">
        <f>ROUND(VALUE(SUBSTITUTE(実質収支比率等に係る経年分析!I$48,"▲","-")),2)</f>
        <v>7.99</v>
      </c>
      <c r="F19" s="174">
        <f>ROUND(VALUE(SUBSTITUTE(実質収支比率等に係る経年分析!J$48,"▲","-")),2)</f>
        <v>7.02</v>
      </c>
    </row>
    <row r="20" spans="1:11" x14ac:dyDescent="0.15">
      <c r="A20" s="174" t="s">
        <v>53</v>
      </c>
      <c r="B20" s="174">
        <f>ROUND(VALUE(SUBSTITUTE(実質収支比率等に係る経年分析!F$47,"▲","-")),2)</f>
        <v>36.75</v>
      </c>
      <c r="C20" s="174">
        <f>ROUND(VALUE(SUBSTITUTE(実質収支比率等に係る経年分析!G$47,"▲","-")),2)</f>
        <v>34.950000000000003</v>
      </c>
      <c r="D20" s="174">
        <f>ROUND(VALUE(SUBSTITUTE(実質収支比率等に係る経年分析!H$47,"▲","-")),2)</f>
        <v>30.33</v>
      </c>
      <c r="E20" s="174">
        <f>ROUND(VALUE(SUBSTITUTE(実質収支比率等に係る経年分析!I$47,"▲","-")),2)</f>
        <v>30.79</v>
      </c>
      <c r="F20" s="174">
        <f>ROUND(VALUE(SUBSTITUTE(実質収支比率等に係る経年分析!J$47,"▲","-")),2)</f>
        <v>28.35</v>
      </c>
    </row>
    <row r="21" spans="1:11" x14ac:dyDescent="0.15">
      <c r="A21" s="174" t="s">
        <v>54</v>
      </c>
      <c r="B21" s="174">
        <f>IF(ISNUMBER(VALUE(SUBSTITUTE(実質収支比率等に係る経年分析!F$49,"▲","-"))),ROUND(VALUE(SUBSTITUTE(実質収支比率等に係る経年分析!F$49,"▲","-")),2),NA())</f>
        <v>-3.52</v>
      </c>
      <c r="C21" s="174">
        <f>IF(ISNUMBER(VALUE(SUBSTITUTE(実質収支比率等に係る経年分析!G$49,"▲","-"))),ROUND(VALUE(SUBSTITUTE(実質収支比率等に係る経年分析!G$49,"▲","-")),2),NA())</f>
        <v>2.74</v>
      </c>
      <c r="D21" s="174">
        <f>IF(ISNUMBER(VALUE(SUBSTITUTE(実質収支比率等に係る経年分析!H$49,"▲","-"))),ROUND(VALUE(SUBSTITUTE(実質収支比率等に係る経年分析!H$49,"▲","-")),2),NA())</f>
        <v>0.52</v>
      </c>
      <c r="E21" s="174">
        <f>IF(ISNUMBER(VALUE(SUBSTITUTE(実質収支比率等に係る経年分析!I$49,"▲","-"))),ROUND(VALUE(SUBSTITUTE(実質収支比率等に係る経年分析!I$49,"▲","-")),2),NA())</f>
        <v>-0.04</v>
      </c>
      <c r="F21" s="174">
        <f>IF(ISNUMBER(VALUE(SUBSTITUTE(実質収支比率等に係る経年分析!J$49,"▲","-"))),ROUND(VALUE(SUBSTITUTE(実質収支比率等に係る経年分析!J$49,"▲","-")),2),NA())</f>
        <v>-1.24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0.22</v>
      </c>
    </row>
    <row r="32" spans="1:11" x14ac:dyDescent="0.15">
      <c r="A32" s="175" t="str">
        <f>IF(連結実質赤字比率に係る赤字・黒字の構成分析!C$38="",NA(),連結実質赤字比率に係る赤字・黒字の構成分析!C$38)</f>
        <v>都市計画公共下水道事業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0.75</v>
      </c>
    </row>
    <row r="33" spans="1:16" x14ac:dyDescent="0.15">
      <c r="A33" s="175" t="str">
        <f>IF(連結実質赤字比率に係る赤字・黒字の構成分析!C$37="",NA(),連結実質赤字比率に係る赤字・黒字の構成分析!C$37)</f>
        <v>介護保険事業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1.96</v>
      </c>
    </row>
    <row r="34" spans="1:16" x14ac:dyDescent="0.15">
      <c r="A34" s="175" t="str">
        <f>IF(連結実質赤字比率に係る赤字・黒字の構成分析!C$36="",NA(),連結実質赤字比率に係る赤字・黒字の構成分析!C$36)</f>
        <v>くじらの博物館事業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2.5099999999999998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7.01</v>
      </c>
    </row>
    <row r="36" spans="1:16" x14ac:dyDescent="0.15">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214</v>
      </c>
      <c r="E42" s="176"/>
      <c r="F42" s="176"/>
      <c r="G42" s="176">
        <f>'実質公債費比率（分子）の構造'!L$52</f>
        <v>222</v>
      </c>
      <c r="H42" s="176"/>
      <c r="I42" s="176"/>
      <c r="J42" s="176">
        <f>'実質公債費比率（分子）の構造'!M$52</f>
        <v>272</v>
      </c>
      <c r="K42" s="176"/>
      <c r="L42" s="176"/>
      <c r="M42" s="176">
        <f>'実質公債費比率（分子）の構造'!N$52</f>
        <v>271</v>
      </c>
      <c r="N42" s="176"/>
      <c r="O42" s="176"/>
      <c r="P42" s="176">
        <f>'実質公債費比率（分子）の構造'!O$52</f>
        <v>329</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16</v>
      </c>
      <c r="C46" s="176"/>
      <c r="D46" s="176"/>
      <c r="E46" s="176">
        <f>'実質公債費比率（分子）の構造'!L$48</f>
        <v>13</v>
      </c>
      <c r="F46" s="176"/>
      <c r="G46" s="176"/>
      <c r="H46" s="176">
        <f>'実質公債費比率（分子）の構造'!M$48</f>
        <v>12</v>
      </c>
      <c r="I46" s="176"/>
      <c r="J46" s="176"/>
      <c r="K46" s="176">
        <f>'実質公債費比率（分子）の構造'!N$48</f>
        <v>14</v>
      </c>
      <c r="L46" s="176"/>
      <c r="M46" s="176"/>
      <c r="N46" s="176">
        <f>'実質公債費比率（分子）の構造'!O$48</f>
        <v>14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257</v>
      </c>
      <c r="C49" s="176"/>
      <c r="D49" s="176"/>
      <c r="E49" s="176">
        <f>'実質公債費比率（分子）の構造'!L$45</f>
        <v>275</v>
      </c>
      <c r="F49" s="176"/>
      <c r="G49" s="176"/>
      <c r="H49" s="176">
        <f>'実質公債費比率（分子）の構造'!M$45</f>
        <v>359</v>
      </c>
      <c r="I49" s="176"/>
      <c r="J49" s="176"/>
      <c r="K49" s="176">
        <f>'実質公債費比率（分子）の構造'!N$45</f>
        <v>392</v>
      </c>
      <c r="L49" s="176"/>
      <c r="M49" s="176"/>
      <c r="N49" s="176">
        <f>'実質公債費比率（分子）の構造'!O$45</f>
        <v>474</v>
      </c>
      <c r="O49" s="176"/>
      <c r="P49" s="176"/>
    </row>
    <row r="50" spans="1:16" x14ac:dyDescent="0.15">
      <c r="A50" s="176" t="s">
        <v>67</v>
      </c>
      <c r="B50" s="176" t="e">
        <f>NA()</f>
        <v>#N/A</v>
      </c>
      <c r="C50" s="176">
        <f>IF(ISNUMBER('実質公債費比率（分子）の構造'!K$53),'実質公債費比率（分子）の構造'!K$53,NA())</f>
        <v>59</v>
      </c>
      <c r="D50" s="176" t="e">
        <f>NA()</f>
        <v>#N/A</v>
      </c>
      <c r="E50" s="176" t="e">
        <f>NA()</f>
        <v>#N/A</v>
      </c>
      <c r="F50" s="176">
        <f>IF(ISNUMBER('実質公債費比率（分子）の構造'!L$53),'実質公債費比率（分子）の構造'!L$53,NA())</f>
        <v>66</v>
      </c>
      <c r="G50" s="176" t="e">
        <f>NA()</f>
        <v>#N/A</v>
      </c>
      <c r="H50" s="176" t="e">
        <f>NA()</f>
        <v>#N/A</v>
      </c>
      <c r="I50" s="176">
        <f>IF(ISNUMBER('実質公債費比率（分子）の構造'!M$53),'実質公債費比率（分子）の構造'!M$53,NA())</f>
        <v>99</v>
      </c>
      <c r="J50" s="176" t="e">
        <f>NA()</f>
        <v>#N/A</v>
      </c>
      <c r="K50" s="176" t="e">
        <f>NA()</f>
        <v>#N/A</v>
      </c>
      <c r="L50" s="176">
        <f>IF(ISNUMBER('実質公債費比率（分子）の構造'!N$53),'実質公債費比率（分子）の構造'!N$53,NA())</f>
        <v>135</v>
      </c>
      <c r="M50" s="176" t="e">
        <f>NA()</f>
        <v>#N/A</v>
      </c>
      <c r="N50" s="176" t="e">
        <f>NA()</f>
        <v>#N/A</v>
      </c>
      <c r="O50" s="176">
        <f>IF(ISNUMBER('実質公債費比率（分子）の構造'!O$53),'実質公債費比率（分子）の構造'!O$53,NA())</f>
        <v>159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3056</v>
      </c>
      <c r="E56" s="175"/>
      <c r="F56" s="175"/>
      <c r="G56" s="175">
        <f>'将来負担比率（分子）の構造'!J$52</f>
        <v>3365</v>
      </c>
      <c r="H56" s="175"/>
      <c r="I56" s="175"/>
      <c r="J56" s="175">
        <f>'将来負担比率（分子）の構造'!K$52</f>
        <v>3534</v>
      </c>
      <c r="K56" s="175"/>
      <c r="L56" s="175"/>
      <c r="M56" s="175">
        <f>'将来負担比率（分子）の構造'!L$52</f>
        <v>3911</v>
      </c>
      <c r="N56" s="175"/>
      <c r="O56" s="175"/>
      <c r="P56" s="175">
        <f>'将来負担比率（分子）の構造'!M$52</f>
        <v>4310</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1520</v>
      </c>
      <c r="E58" s="175"/>
      <c r="F58" s="175"/>
      <c r="G58" s="175">
        <f>'将来負担比率（分子）の構造'!J$50</f>
        <v>1516</v>
      </c>
      <c r="H58" s="175"/>
      <c r="I58" s="175"/>
      <c r="J58" s="175">
        <f>'将来負担比率（分子）の構造'!K$50</f>
        <v>1654</v>
      </c>
      <c r="K58" s="175"/>
      <c r="L58" s="175"/>
      <c r="M58" s="175">
        <f>'将来負担比率（分子）の構造'!L$50</f>
        <v>1801</v>
      </c>
      <c r="N58" s="175"/>
      <c r="O58" s="175"/>
      <c r="P58" s="175">
        <f>'将来負担比率（分子）の構造'!M$50</f>
        <v>1756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513</v>
      </c>
      <c r="C62" s="175"/>
      <c r="D62" s="175"/>
      <c r="E62" s="175">
        <f>'将来負担比率（分子）の構造'!J$45</f>
        <v>512</v>
      </c>
      <c r="F62" s="175"/>
      <c r="G62" s="175"/>
      <c r="H62" s="175">
        <f>'将来負担比率（分子）の構造'!K$45</f>
        <v>509</v>
      </c>
      <c r="I62" s="175"/>
      <c r="J62" s="175"/>
      <c r="K62" s="175">
        <f>'将来負担比率（分子）の構造'!L$45</f>
        <v>555</v>
      </c>
      <c r="L62" s="175"/>
      <c r="M62" s="175"/>
      <c r="N62" s="175">
        <f>'将来負担比率（分子）の構造'!M$45</f>
        <v>468</v>
      </c>
      <c r="O62" s="175"/>
      <c r="P62" s="175"/>
    </row>
    <row r="63" spans="1:16" x14ac:dyDescent="0.15">
      <c r="A63" s="175" t="s">
        <v>34</v>
      </c>
      <c r="B63" s="175">
        <f>'将来負担比率（分子）の構造'!I$44</f>
        <v>97</v>
      </c>
      <c r="C63" s="175"/>
      <c r="D63" s="175"/>
      <c r="E63" s="175">
        <f>'将来負担比率（分子）の構造'!J$44</f>
        <v>93</v>
      </c>
      <c r="F63" s="175"/>
      <c r="G63" s="175"/>
      <c r="H63" s="175">
        <f>'将来負担比率（分子）の構造'!K$44</f>
        <v>90</v>
      </c>
      <c r="I63" s="175"/>
      <c r="J63" s="175"/>
      <c r="K63" s="175">
        <f>'将来負担比率（分子）の構造'!L$44</f>
        <v>86</v>
      </c>
      <c r="L63" s="175"/>
      <c r="M63" s="175"/>
      <c r="N63" s="175">
        <f>'将来負担比率（分子）の構造'!M$44</f>
        <v>82</v>
      </c>
      <c r="O63" s="175"/>
      <c r="P63" s="175"/>
    </row>
    <row r="64" spans="1:16" x14ac:dyDescent="0.15">
      <c r="A64" s="175" t="s">
        <v>33</v>
      </c>
      <c r="B64" s="175">
        <f>'将来負担比率（分子）の構造'!I$43</f>
        <v>104</v>
      </c>
      <c r="C64" s="175"/>
      <c r="D64" s="175"/>
      <c r="E64" s="175">
        <f>'将来負担比率（分子）の構造'!J$43</f>
        <v>88</v>
      </c>
      <c r="F64" s="175"/>
      <c r="G64" s="175"/>
      <c r="H64" s="175">
        <f>'将来負担比率（分子）の構造'!K$43</f>
        <v>89</v>
      </c>
      <c r="I64" s="175"/>
      <c r="J64" s="175"/>
      <c r="K64" s="175">
        <f>'将来負担比率（分子）の構造'!L$43</f>
        <v>87</v>
      </c>
      <c r="L64" s="175"/>
      <c r="M64" s="175"/>
      <c r="N64" s="175">
        <f>'将来負担比率（分子）の構造'!M$43</f>
        <v>119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3865</v>
      </c>
      <c r="C66" s="175"/>
      <c r="D66" s="175"/>
      <c r="E66" s="175">
        <f>'将来負担比率（分子）の構造'!J$41</f>
        <v>4358</v>
      </c>
      <c r="F66" s="175"/>
      <c r="G66" s="175"/>
      <c r="H66" s="175">
        <f>'将来負担比率（分子）の構造'!K$41</f>
        <v>4740</v>
      </c>
      <c r="I66" s="175"/>
      <c r="J66" s="175"/>
      <c r="K66" s="175">
        <f>'将来負担比率（分子）の構造'!L$41</f>
        <v>5250</v>
      </c>
      <c r="L66" s="175"/>
      <c r="M66" s="175"/>
      <c r="N66" s="175">
        <f>'将来負担比率（分子）の構造'!M$41</f>
        <v>5786</v>
      </c>
      <c r="O66" s="175"/>
      <c r="P66" s="175"/>
    </row>
    <row r="67" spans="1:16" x14ac:dyDescent="0.15">
      <c r="A67" s="175" t="s">
        <v>71</v>
      </c>
      <c r="B67" s="175" t="e">
        <f>NA()</f>
        <v>#N/A</v>
      </c>
      <c r="C67" s="175">
        <f>IF(ISNUMBER('将来負担比率（分子）の構造'!I$53), IF('将来負担比率（分子）の構造'!I$53 &lt; 0, 0, '将来負担比率（分子）の構造'!I$53), NA())</f>
        <v>5</v>
      </c>
      <c r="D67" s="175" t="e">
        <f>NA()</f>
        <v>#N/A</v>
      </c>
      <c r="E67" s="175" t="e">
        <f>NA()</f>
        <v>#N/A</v>
      </c>
      <c r="F67" s="175">
        <f>IF(ISNUMBER('将来負担比率（分子）の構造'!J$53), IF('将来負担比率（分子）の構造'!J$53 &lt; 0, 0, '将来負担比率（分子）の構造'!J$53), NA())</f>
        <v>170</v>
      </c>
      <c r="G67" s="175" t="e">
        <f>NA()</f>
        <v>#N/A</v>
      </c>
      <c r="H67" s="175" t="e">
        <f>NA()</f>
        <v>#N/A</v>
      </c>
      <c r="I67" s="175">
        <f>IF(ISNUMBER('将来負担比率（分子）の構造'!K$53), IF('将来負担比率（分子）の構造'!K$53 &lt; 0, 0, '将来負担比率（分子）の構造'!K$53), NA())</f>
        <v>239</v>
      </c>
      <c r="J67" s="175" t="e">
        <f>NA()</f>
        <v>#N/A</v>
      </c>
      <c r="K67" s="175" t="e">
        <f>NA()</f>
        <v>#N/A</v>
      </c>
      <c r="L67" s="175">
        <f>IF(ISNUMBER('将来負担比率（分子）の構造'!L$53), IF('将来負担比率（分子）の構造'!L$53 &lt; 0, 0, '将来負担比率（分子）の構造'!L$53), NA())</f>
        <v>266</v>
      </c>
      <c r="M67" s="175" t="e">
        <f>NA()</f>
        <v>#N/A</v>
      </c>
      <c r="N67" s="175" t="e">
        <f>NA()</f>
        <v>#N/A</v>
      </c>
      <c r="O67" s="175">
        <f>IF(ISNUMBER('将来負担比率（分子）の構造'!M$53), IF('将来負担比率（分子）の構造'!M$53 &lt; 0, 0, '将来負担比率（分子）の構造'!M$53), NA())</f>
        <v>388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502</v>
      </c>
      <c r="C72" s="179">
        <f>基金残高に係る経年分析!G55</f>
        <v>502</v>
      </c>
      <c r="D72" s="179">
        <f>基金残高に係る経年分析!H55</f>
        <v>490</v>
      </c>
    </row>
    <row r="73" spans="1:16" x14ac:dyDescent="0.15">
      <c r="A73" s="178" t="s">
        <v>74</v>
      </c>
      <c r="B73" s="179">
        <f>基金残高に係る経年分析!F56</f>
        <v>464</v>
      </c>
      <c r="C73" s="179">
        <f>基金残高に係る経年分析!G56</f>
        <v>506</v>
      </c>
      <c r="D73" s="179">
        <f>基金残高に係る経年分析!H56</f>
        <v>516</v>
      </c>
    </row>
    <row r="74" spans="1:16" x14ac:dyDescent="0.15">
      <c r="A74" s="178" t="s">
        <v>75</v>
      </c>
      <c r="B74" s="179">
        <f>基金残高に係る経年分析!F57</f>
        <v>621</v>
      </c>
      <c r="C74" s="179">
        <f>基金残高に係る経年分析!G57</f>
        <v>616</v>
      </c>
      <c r="D74" s="179">
        <f>基金残高に係る経年分析!H57</f>
        <v>572</v>
      </c>
    </row>
  </sheetData>
  <sheetProtection algorithmName="SHA-512" hashValue="+9Pi6l5ye1EAMPSMgp6igPCjzcbBPkQw2U7PyH0GTIjFMDYIYfxWkPsgiA/mSPeoEVgnU1bs3lQZZlJMQ832zA==" saltValue="FEy1VXB/F6CtGmHHBmGh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137324</cp:lastModifiedBy>
  <cp:lastPrinted>2025-03-13T04:40:33Z</cp:lastPrinted>
  <dcterms:created xsi:type="dcterms:W3CDTF">2025-02-19T03:58:00Z</dcterms:created>
  <dcterms:modified xsi:type="dcterms:W3CDTF">2025-03-13T06:13:57Z</dcterms:modified>
  <cp:category/>
</cp:coreProperties>
</file>