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nklg056\Desktop\R7.3.14〆【依頼】令和５年度財政状況資料集の作成及び提出について\02 回答\"/>
    </mc:Choice>
  </mc:AlternateContent>
  <xr:revisionPtr revIDLastSave="0" documentId="13_ncr:1_{4E0407DD-B9A5-44D9-AC8C-8D6D79C94246}"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CO34" i="10"/>
  <c r="BW34" i="10"/>
  <c r="BW35" i="10" s="1"/>
  <c r="BW36" i="10" s="1"/>
  <c r="BW37" i="10" s="1"/>
  <c r="BW38" i="10" s="1"/>
  <c r="BW39" i="10" s="1"/>
  <c r="BW40" i="10" s="1"/>
  <c r="BW41" i="10" s="1"/>
  <c r="BW42" i="10" s="1"/>
  <c r="BW43" i="10" s="1"/>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alcChain>
</file>

<file path=xl/sharedStrings.xml><?xml version="1.0" encoding="utf-8"?>
<sst xmlns="http://schemas.openxmlformats.org/spreadsheetml/2006/main" count="1146" uniqueCount="571">
  <si>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</si>
  <si>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</si>
  <si>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</si>
  <si>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</si>
  <si>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</si>
  <si>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</si>
  <si>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</si>
  <si>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</si>
  <si>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</si>
  <si>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</si>
  <si>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</si>
  <si>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</si>
  <si>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</si>
  <si>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</si>
  <si>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</si>
  <si>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</si>
  <si>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</si>
  <si>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</si>
  <si>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</si>
  <si>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</si>
  <si>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</si>
  <si>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</si>
  <si>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</si>
  <si>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</si>
  <si>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</si>
  <si>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</si>
  <si>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</si>
  <si>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</si>
  <si>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</si>
  <si>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</si>
  <si>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</si>
  <si>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</si>
  <si>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</si>
  <si>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</si>
  <si>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</si>
  <si>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</si>
  <si>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</si>
  <si>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</si>
  <si>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</si>
  <si>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</si>
  <si>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</si>
  <si>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</si>
  <si>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</si>
  <si>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</si>
  <si>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</si>
  <si>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</si>
  <si>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</si>
  <si>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</si>
  <si>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</si>
  <si>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</si>
  <si>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</si>
  <si>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</si>
  <si>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</si>
  <si>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</si>
  <si>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</si>
  <si>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</si>
  <si>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</si>
  <si>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</si>
  <si>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</si>
  <si>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</si>
  <si>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</si>
  <si>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</si>
  <si>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</si>
  <si>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</si>
  <si>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</si>
  <si>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</si>
  <si>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</si>
  <si>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</si>
  <si>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</si>
  <si>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</si>
  <si>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</si>
  <si>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</si>
  <si>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</si>
  <si>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</si>
  <si>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</si>
  <si>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</si>
  <si>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</si>
  <si>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</si>
  <si>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</si>
  <si>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</si>
  <si>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</si>
  <si>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</si>
  <si>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</si>
  <si>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</si>
  <si>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</si>
  <si>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</si>
  <si>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</si>
  <si>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</si>
  <si>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</si>
  <si>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</si>
  <si>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</si>
  <si>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</si>
  <si>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</si>
  <si>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</si>
  <si>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那智勝浦町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</si>
  <si>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</si>
  <si>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</si>
  <si>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</si>
  <si>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</si>
  <si>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</si>
  <si>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</si>
  <si>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</si>
  <si>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</si>
  <si>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</si>
  <si>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</si>
  <si>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</si>
  <si>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</si>
  <si>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</si>
  <si>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</si>
  <si>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</si>
  <si>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</si>
  <si>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</si>
  <si>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</si>
  <si>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</si>
  <si>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</si>
  <si>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</si>
  <si>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</si>
  <si>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</si>
  <si>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</si>
  <si>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</si>
  <si>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</si>
  <si>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</si>
  <si>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</si>
  <si>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</si>
  <si>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</si>
  <si>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</si>
  <si>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</si>
  <si>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</si>
  <si>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</si>
  <si>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</si>
  <si>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</si>
  <si>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</si>
  <si>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</si>
  <si>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</si>
  <si>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</si>
  <si>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</si>
  <si>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</si>
  <si>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</si>
  <si>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</si>
  <si>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</si>
  <si>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</si>
  <si>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</si>
  <si>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</si>
  <si>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</si>
  <si>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</si>
  <si>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</si>
  <si>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</si>
  <si>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</si>
  <si>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</si>
  <si>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</si>
  <si>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</si>
  <si>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</si>
  <si>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</si>
  <si>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</si>
  <si>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</si>
  <si>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</si>
  <si>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</si>
  <si>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</si>
  <si>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</si>
  <si>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</si>
  <si>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</si>
  <si>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</si>
  <si>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</si>
  <si>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</si>
  <si>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</si>
  <si>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</si>
  <si>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</si>
  <si>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</si>
  <si>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</si>
  <si>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</si>
  <si>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</si>
  <si>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</si>
  <si>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</si>
  <si>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</si>
  <si>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</si>
  <si>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</si>
  <si>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</si>
  <si>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</si>
  <si>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</si>
  <si>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</si>
  <si>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</si>
  <si>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</si>
  <si>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</si>
  <si>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</si>
  <si>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</si>
  <si>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</si>
  <si>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</si>
  <si>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</si>
  <si>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</si>
  <si>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</si>
  <si>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</si>
  <si>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</si>
  <si>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</si>
  <si>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</si>
  <si>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</si>
  <si>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</si>
  <si>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</si>
  <si>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</si>
  <si>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</si>
  <si>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</si>
  <si>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</si>
  <si>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</si>
  <si>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</si>
  <si>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</si>
  <si>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和歌山県那智勝浦町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</si>
  <si>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</si>
  <si>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</si>
  <si>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</si>
  <si>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</si>
  <si>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</si>
  <si>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</si>
  <si>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</si>
  <si>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</si>
  <si>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</si>
  <si>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</si>
  <si>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</si>
  <si>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</si>
  <si>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</si>
  <si>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</si>
  <si>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</si>
  <si>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</si>
  <si>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</si>
  <si>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</si>
  <si>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</si>
  <si>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</si>
  <si>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</si>
  <si>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</si>
  <si>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</si>
  <si>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</si>
  <si>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</si>
  <si>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</si>
  <si>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</si>
  <si>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</si>
  <si>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</si>
  <si>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</si>
  <si>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</si>
  <si>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</si>
  <si>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</si>
  <si>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</si>
  <si>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</si>
  <si>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</si>
  <si>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</si>
  <si>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</si>
  <si>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</si>
  <si>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</si>
  <si>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</si>
  <si>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</si>
  <si>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</si>
  <si>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</si>
  <si>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</si>
  <si>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</si>
  <si>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</si>
  <si>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</si>
  <si>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</si>
  <si>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</si>
  <si>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</si>
  <si>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</si>
  <si>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</si>
  <si>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</si>
  <si>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</si>
  <si>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</si>
  <si>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</si>
  <si>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</si>
  <si>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</si>
  <si>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</si>
  <si>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</si>
  <si>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</si>
  <si>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</si>
  <si>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</si>
  <si>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</si>
  <si>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</si>
  <si>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</si>
  <si>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</si>
  <si>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</si>
  <si>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</si>
  <si>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</si>
  <si>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</si>
  <si>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</si>
  <si>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</si>
  <si>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</si>
  <si>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</si>
  <si>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</si>
  <si>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</si>
  <si>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</si>
  <si>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</si>
  <si>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</si>
  <si>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</si>
  <si>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</si>
  <si>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</si>
  <si>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</si>
  <si>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</si>
  <si>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</si>
  <si>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</si>
  <si>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</si>
  <si>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</si>
  <si>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</si>
  <si>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</si>
  <si>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</si>
  <si>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</si>
  <si>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</si>
  <si>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</si>
  <si>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</si>
  <si>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</si>
  <si>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</si>
  <si>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</si>
  <si>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</si>
  <si>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</si>
  <si>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</si>
  <si>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</si>
  <si>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</si>
  <si>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</si>
  <si>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</si>
  <si>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</si>
  <si>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</si>
  <si>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</si>
  <si>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</si>
  <si>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</si>
  <si>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</si>
  <si>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</si>
  <si>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</si>
  <si>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</si>
  <si>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</si>
  <si>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</si>
  <si>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</si>
  <si>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</si>
  <si>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</si>
  <si>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</si>
  <si>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</si>
  <si>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</si>
  <si>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</si>
  <si>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</si>
  <si>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</si>
  <si>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</si>
  <si>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</si>
  <si>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</si>
  <si>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</si>
  <si>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</si>
  <si>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</si>
  <si>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</si>
  <si>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</si>
  <si>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</si>
  <si>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</si>
  <si>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</si>
  <si>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</si>
  <si>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</si>
  <si>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</si>
  <si>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</si>
  <si>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</si>
  <si>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</si>
  <si>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</si>
  <si>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</si>
  <si>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</si>
  <si>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</si>
  <si>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</si>
  <si>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</si>
  <si>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和歌山県那智勝浦町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</si>
  <si>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</si>
  <si>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</si>
  <si>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</si>
  <si>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</si>
  <si>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</si>
  <si>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</si>
  <si>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</si>
  <si>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</si>
  <si>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</si>
  <si>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</si>
  <si>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</si>
  <si>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</si>
  <si>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</si>
  <si>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</si>
  <si>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</si>
  <si>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</si>
  <si>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</si>
  <si>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</si>
  <si>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</si>
  <si>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</si>
  <si>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土地取得事業費特別会計</t>
    <phoneticPr fontId="5"/>
  </si>
  <si>
    <t>育英奨学金貸与事業費特別会計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</si>
  <si>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</si>
  <si>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</si>
  <si>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</si>
  <si>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</si>
  <si>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</si>
  <si>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</si>
  <si>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</si>
  <si>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</si>
  <si>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</si>
  <si>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</si>
  <si>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</si>
  <si>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</si>
  <si>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</si>
  <si>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</si>
  <si>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後期高齢者医療事業費特別会計</t>
    <phoneticPr fontId="5"/>
  </si>
  <si>
    <t>介護保険事業費特別会計</t>
    <phoneticPr fontId="5"/>
  </si>
  <si>
    <t>介護認定審査会共同設置事業費特別会計</t>
    <phoneticPr fontId="5"/>
  </si>
  <si>
    <t>水道事業会計</t>
    <phoneticPr fontId="5"/>
  </si>
  <si>
    <t>法適用企業</t>
    <phoneticPr fontId="5"/>
  </si>
  <si>
    <t>町立温泉病院事業会計</t>
    <phoneticPr fontId="5"/>
  </si>
  <si>
    <t>下水道事業費特別会計</t>
    <phoneticPr fontId="5"/>
  </si>
  <si>
    <t>法非適用企業</t>
    <phoneticPr fontId="5"/>
  </si>
  <si>
    <t>勝浦地方卸売市場事業費特別会計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</si>
  <si>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</si>
  <si>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</si>
  <si>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</si>
  <si>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</si>
  <si>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</si>
  <si>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</si>
  <si>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</si>
  <si>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</si>
  <si>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</si>
  <si>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</si>
  <si>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</si>
  <si>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</si>
  <si>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</si>
  <si>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</si>
  <si>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</si>
  <si>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</si>
  <si>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</si>
  <si>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</si>
  <si>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</si>
  <si>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</si>
  <si>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</si>
  <si>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</si>
  <si>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</si>
  <si>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</si>
  <si>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</si>
  <si>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</si>
  <si>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</si>
  <si>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</si>
  <si>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</si>
  <si>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</si>
  <si>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</si>
  <si>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</si>
  <si>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</si>
  <si>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</si>
  <si>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</si>
  <si>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</si>
  <si>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</si>
  <si>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</si>
  <si>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</si>
  <si>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</si>
  <si>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</si>
  <si>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</si>
  <si>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</si>
  <si>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</si>
  <si>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</si>
  <si>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</si>
  <si>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</si>
  <si>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</si>
  <si>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</si>
  <si>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</si>
  <si>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</si>
  <si>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</si>
  <si>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</si>
  <si>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</si>
  <si>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</si>
  <si>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</si>
  <si>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</si>
  <si>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</si>
  <si>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</si>
  <si>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</si>
  <si>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</si>
  <si>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</si>
  <si>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</si>
  <si>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</si>
  <si>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</si>
  <si>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</si>
  <si>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</si>
  <si>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</si>
  <si>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</si>
  <si>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</si>
  <si>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</si>
  <si>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</si>
  <si>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</si>
  <si>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</si>
  <si>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</si>
  <si>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</si>
  <si>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</si>
  <si>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</si>
  <si>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</si>
  <si>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</si>
  <si>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</si>
  <si>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</si>
  <si>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</si>
  <si>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</si>
  <si>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</si>
  <si>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</si>
  <si>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</si>
  <si>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</si>
  <si>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</si>
  <si>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</si>
  <si>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</si>
  <si>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</si>
  <si>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</si>
  <si>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</si>
  <si>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</si>
  <si>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</si>
  <si>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</si>
  <si>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</si>
  <si>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</si>
  <si>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</si>
  <si>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</si>
  <si>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</si>
  <si>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</si>
  <si>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</si>
  <si>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</si>
  <si>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</si>
  <si>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</si>
  <si>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</si>
  <si>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</si>
  <si>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</si>
  <si>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</si>
  <si>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</si>
  <si>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</si>
  <si>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</si>
  <si>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</si>
  <si>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</si>
  <si>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</si>
  <si>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</si>
  <si>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</si>
  <si>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</si>
  <si>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</si>
  <si>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</si>
  <si>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</si>
  <si>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</si>
  <si>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</si>
  <si>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</si>
  <si>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</si>
  <si>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</si>
  <si>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</si>
  <si>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</si>
  <si>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</si>
  <si>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</si>
  <si>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</si>
  <si>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</si>
  <si>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</si>
  <si>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2.53</t>
  </si>
  <si>
    <t>▲ 0.15</t>
  </si>
  <si>
    <t>町立温泉病院事業会計</t>
  </si>
  <si>
    <t>水道事業会計</t>
  </si>
  <si>
    <t>一般会計</t>
  </si>
  <si>
    <t>介護保険事業費特別会計</t>
  </si>
  <si>
    <t>下水道事業費特別会計</t>
  </si>
  <si>
    <t>国民健康保険事業費特別会計</t>
  </si>
  <si>
    <t>後期高齢者医療事業費特別会計</t>
  </si>
  <si>
    <t>勝浦地方卸売市場事業費特別会計</t>
  </si>
  <si>
    <t>その他会計（赤字）</t>
  </si>
  <si>
    <t>その他会計（黒字）</t>
  </si>
  <si>
    <t>R01</t>
    <phoneticPr fontId="5"/>
  </si>
  <si>
    <t>R02</t>
    <phoneticPr fontId="5"/>
  </si>
  <si>
    <t>R03</t>
    <phoneticPr fontId="5"/>
  </si>
  <si>
    <t>R04</t>
    <phoneticPr fontId="5"/>
  </si>
  <si>
    <t>R05</t>
    <phoneticPr fontId="5"/>
  </si>
  <si>
    <t>-</t>
    <phoneticPr fontId="2"/>
  </si>
  <si>
    <t>和歌山県市町村総合事務組合</t>
    <rPh sb="0" eb="4">
      <t>ワカヤマケン</t>
    </rPh>
    <rPh sb="4" eb="7">
      <t>シチョウソン</t>
    </rPh>
    <rPh sb="7" eb="9">
      <t>ソウゴウ</t>
    </rPh>
    <rPh sb="9" eb="11">
      <t>ジム</t>
    </rPh>
    <rPh sb="11" eb="13">
      <t>クミアイ</t>
    </rPh>
    <phoneticPr fontId="2"/>
  </si>
  <si>
    <t>紀南学園事務組合</t>
    <rPh sb="0" eb="2">
      <t>キナン</t>
    </rPh>
    <rPh sb="2" eb="4">
      <t>ガクエン</t>
    </rPh>
    <rPh sb="4" eb="6">
      <t>ジム</t>
    </rPh>
    <rPh sb="6" eb="8">
      <t>クミアイ</t>
    </rPh>
    <phoneticPr fontId="2"/>
  </si>
  <si>
    <t>東牟婁郡町村新宮市老人福祉施設事務組合（一般会計）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イッパン</t>
    </rPh>
    <rPh sb="22" eb="24">
      <t>カイケイ</t>
    </rPh>
    <phoneticPr fontId="2"/>
  </si>
  <si>
    <t>東牟婁郡町村新宮市老人福祉施設事務組合（特別会計）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トクベツ</t>
    </rPh>
    <rPh sb="22" eb="24">
      <t>カイケイ</t>
    </rPh>
    <phoneticPr fontId="2"/>
  </si>
  <si>
    <t>那智勝浦町・太地町環境衛生施設一部事務組合</t>
    <rPh sb="0" eb="5">
      <t>ナチカツウラチョウ</t>
    </rPh>
    <rPh sb="6" eb="9">
      <t>タイジチョウ</t>
    </rPh>
    <rPh sb="9" eb="11">
      <t>カンキョウ</t>
    </rPh>
    <rPh sb="11" eb="13">
      <t>エイセイ</t>
    </rPh>
    <rPh sb="13" eb="15">
      <t>シセツ</t>
    </rPh>
    <rPh sb="15" eb="17">
      <t>イチブ</t>
    </rPh>
    <rPh sb="17" eb="19">
      <t>ジム</t>
    </rPh>
    <rPh sb="19" eb="21">
      <t>クミアイ</t>
    </rPh>
    <phoneticPr fontId="2"/>
  </si>
  <si>
    <t>新宮周辺広域市町村圏事務組合（一般会計）</t>
    <rPh sb="0" eb="2">
      <t>シングウ</t>
    </rPh>
    <rPh sb="2" eb="4">
      <t>シュウヘン</t>
    </rPh>
    <rPh sb="4" eb="6">
      <t>コウイキ</t>
    </rPh>
    <rPh sb="6" eb="9">
      <t>シチョウソン</t>
    </rPh>
    <rPh sb="9" eb="10">
      <t>ケン</t>
    </rPh>
    <rPh sb="10" eb="12">
      <t>ジム</t>
    </rPh>
    <rPh sb="12" eb="14">
      <t>クミアイ</t>
    </rPh>
    <rPh sb="15" eb="17">
      <t>イッパン</t>
    </rPh>
    <rPh sb="17" eb="19">
      <t>カイケイ</t>
    </rPh>
    <phoneticPr fontId="2"/>
  </si>
  <si>
    <t>新宮周辺広域市町村圏事務組合（特別会計）</t>
    <rPh sb="0" eb="2">
      <t>シングウ</t>
    </rPh>
    <rPh sb="2" eb="4">
      <t>シュウヘン</t>
    </rPh>
    <rPh sb="4" eb="6">
      <t>コウイキ</t>
    </rPh>
    <rPh sb="6" eb="9">
      <t>シチョウソン</t>
    </rPh>
    <rPh sb="9" eb="10">
      <t>ケン</t>
    </rPh>
    <rPh sb="10" eb="12">
      <t>ジム</t>
    </rPh>
    <rPh sb="12" eb="14">
      <t>クミアイ</t>
    </rPh>
    <rPh sb="15" eb="17">
      <t>トクベツ</t>
    </rPh>
    <rPh sb="17" eb="19">
      <t>カイケイ</t>
    </rPh>
    <phoneticPr fontId="2"/>
  </si>
  <si>
    <t>和歌山地方税回収機構</t>
    <rPh sb="0" eb="3">
      <t>ワカヤマ</t>
    </rPh>
    <rPh sb="3" eb="6">
      <t>チホウゼイ</t>
    </rPh>
    <rPh sb="6" eb="8">
      <t>カイシュウ</t>
    </rPh>
    <rPh sb="8" eb="10">
      <t>キコウ</t>
    </rPh>
    <phoneticPr fontId="2"/>
  </si>
  <si>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</si>
  <si>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</si>
  <si>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紀南環境広域施設組合</t>
    <rPh sb="0" eb="2">
      <t>キナン</t>
    </rPh>
    <rPh sb="2" eb="4">
      <t>カンキョウ</t>
    </rPh>
    <rPh sb="4" eb="6">
      <t>コウイキ</t>
    </rPh>
    <rPh sb="6" eb="8">
      <t>シセツ</t>
    </rPh>
    <rPh sb="8" eb="10">
      <t>クミアイ</t>
    </rPh>
    <phoneticPr fontId="2"/>
  </si>
  <si>
    <t>那智勝浦冷蔵株式会社</t>
    <rPh sb="0" eb="4">
      <t>ナチカツウラ</t>
    </rPh>
    <rPh sb="4" eb="6">
      <t>レイゾウ</t>
    </rPh>
    <rPh sb="6" eb="10">
      <t>カブシキガイシャ</t>
    </rPh>
    <phoneticPr fontId="2"/>
  </si>
  <si>
    <t>公共施設整備基金</t>
    <phoneticPr fontId="5"/>
  </si>
  <si>
    <t>那智の滝源流水資源保全事業基金</t>
    <phoneticPr fontId="2"/>
  </si>
  <si>
    <t>那智勝浦町まちづくり応援基金</t>
    <phoneticPr fontId="2"/>
  </si>
  <si>
    <t>福祉基金</t>
    <phoneticPr fontId="2"/>
  </si>
  <si>
    <t>奨学基金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</si>
</sst>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3342-4B04-AA91-6EB00E6459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57624</c:v>
                </c:pt>
                <c:pt idx="1">
                  <c:v>123649</c:v>
                </c:pt>
                <c:pt idx="2">
                  <c:v>109866</c:v>
                </c:pt>
                <c:pt idx="3">
                  <c:v>111835</c:v>
                </c:pt>
                <c:pt idx="4">
                  <c:v>113223</c:v>
                </c:pt>
              </c:numCache>
            </c:numRef>
          </c:val>
          <c:smooth val="0"/>
          <c:extLst>
            <c:ext xmlns:c16="http://schemas.microsoft.com/office/drawing/2014/chart" uri="{C3380CC4-5D6E-409C-BE32-E72D297353CC}">
              <c16:uniqueId val="{00000001-3342-4B04-AA91-6EB00E6459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2.99</c:v>
                </c:pt>
                <c:pt idx="1">
                  <c:v>1.26</c:v>
                </c:pt>
                <c:pt idx="2">
                  <c:v>3.45</c:v>
                </c:pt>
                <c:pt idx="3">
                  <c:v>3.29</c:v>
                </c:pt>
                <c:pt idx="4">
                  <c:v>3.1</c:v>
                </c:pt>
              </c:numCache>
            </c:numRef>
          </c:val>
          <c:extLst>
            <c:ext xmlns:c16="http://schemas.microsoft.com/office/drawing/2014/chart" uri="{C3380CC4-5D6E-409C-BE32-E72D297353CC}">
              <c16:uniqueId val="{00000000-CD97-4CEB-8B07-1716FAC626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19.98</c:v>
                </c:pt>
                <c:pt idx="1">
                  <c:v>17.920000000000002</c:v>
                </c:pt>
                <c:pt idx="2">
                  <c:v>18.41</c:v>
                </c:pt>
                <c:pt idx="3">
                  <c:v>22.68</c:v>
                </c:pt>
                <c:pt idx="4">
                  <c:v>22.48</c:v>
                </c:pt>
              </c:numCache>
            </c:numRef>
          </c:val>
          <c:extLst>
            <c:ext xmlns:c16="http://schemas.microsoft.com/office/drawing/2014/chart" uri="{C3380CC4-5D6E-409C-BE32-E72D297353CC}">
              <c16:uniqueId val="{00000001-CD97-4CEB-8B07-1716FAC626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1.95</c:v>
                </c:pt>
                <c:pt idx="1">
                  <c:v>-2.5299999999999998</c:v>
                </c:pt>
                <c:pt idx="2">
                  <c:v>4.07</c:v>
                </c:pt>
                <c:pt idx="3">
                  <c:v>3.61</c:v>
                </c:pt>
                <c:pt idx="4">
                  <c:v>-0.15</c:v>
                </c:pt>
              </c:numCache>
            </c:numRef>
          </c:val>
          <c:smooth val="0"/>
          <c:extLst>
            <c:ext xmlns:c16="http://schemas.microsoft.com/office/drawing/2014/chart" uri="{C3380CC4-5D6E-409C-BE32-E72D297353CC}">
              <c16:uniqueId val="{00000002-CD97-4CEB-8B07-1716FAC626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ADE0-4349-8421-473298C0D1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E0-4349-8421-473298C0D13A}"/>
            </c:ext>
          </c:extLst>
        </c:ser>
        <c:ser>
          <c:idx val="2"/>
          <c:order val="2"/>
          <c:tx>
            <c:strRef>
              <c:f>データシート!$A$29</c:f>
              <c:strCache>
                <c:ptCount val="1"/>
                <c:pt idx="0">
                  <c:v>勝浦地方卸売市場事業費特別会計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0.09</c:v>
                </c:pt>
                <c:pt idx="8">
                  <c:v>#N/A</c:v>
                </c:pt>
                <c:pt idx="9">
                  <c:v>0.01</c:v>
                </c:pt>
              </c:numCache>
            </c:numRef>
          </c:val>
          <c:extLst>
            <c:ext xmlns:c16="http://schemas.microsoft.com/office/drawing/2014/chart" uri="{C3380CC4-5D6E-409C-BE32-E72D297353CC}">
              <c16:uniqueId val="{00000002-ADE0-4349-8421-473298C0D13A}"/>
            </c:ext>
          </c:extLst>
        </c:ser>
        <c:ser>
          <c:idx val="3"/>
          <c:order val="3"/>
          <c:tx>
            <c:strRef>
              <c:f>データシート!$A$30</c:f>
              <c:strCache>
                <c:ptCount val="1"/>
                <c:pt idx="0">
                  <c:v>後期高齢者医療事業費特別会計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0.06</c:v>
                </c:pt>
                <c:pt idx="4">
                  <c:v>#N/A</c:v>
                </c:pt>
                <c:pt idx="5">
                  <c:v>0.05</c:v>
                </c:pt>
                <c:pt idx="6">
                  <c:v>#N/A</c:v>
                </c:pt>
                <c:pt idx="7">
                  <c:v>0.05</c:v>
                </c:pt>
                <c:pt idx="8">
                  <c:v>#N/A</c:v>
                </c:pt>
                <c:pt idx="9">
                  <c:v>0.06</c:v>
                </c:pt>
              </c:numCache>
            </c:numRef>
          </c:val>
          <c:extLst>
            <c:ext xmlns:c16="http://schemas.microsoft.com/office/drawing/2014/chart" uri="{C3380CC4-5D6E-409C-BE32-E72D297353CC}">
              <c16:uniqueId val="{00000003-ADE0-4349-8421-473298C0D13A}"/>
            </c:ext>
          </c:extLst>
        </c:ser>
        <c:ser>
          <c:idx val="4"/>
          <c:order val="4"/>
          <c:tx>
            <c:strRef>
              <c:f>データシート!$A$31</c:f>
              <c:strCache>
                <c:ptCount val="1"/>
                <c:pt idx="0">
                  <c:v>国民健康保険事業費特別会計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0.17</c:v>
                </c:pt>
                <c:pt idx="2">
                  <c:v>#N/A</c:v>
                </c:pt>
                <c:pt idx="3">
                  <c:v>0.01</c:v>
                </c:pt>
                <c:pt idx="4">
                  <c:v>#N/A</c:v>
                </c:pt>
                <c:pt idx="5">
                  <c:v>0.28000000000000003</c:v>
                </c:pt>
                <c:pt idx="6">
                  <c:v>#N/A</c:v>
                </c:pt>
                <c:pt idx="7">
                  <c:v>0.11</c:v>
                </c:pt>
                <c:pt idx="8">
                  <c:v>#N/A</c:v>
                </c:pt>
                <c:pt idx="9">
                  <c:v>0.13</c:v>
                </c:pt>
              </c:numCache>
            </c:numRef>
          </c:val>
          <c:extLst>
            <c:ext xmlns:c16="http://schemas.microsoft.com/office/drawing/2014/chart" uri="{C3380CC4-5D6E-409C-BE32-E72D297353CC}">
              <c16:uniqueId val="{00000004-ADE0-4349-8421-473298C0D13A}"/>
            </c:ext>
          </c:extLst>
        </c:ser>
        <c:ser>
          <c:idx val="5"/>
          <c:order val="5"/>
          <c:tx>
            <c:strRef>
              <c:f>データシート!$A$32</c:f>
              <c:strCache>
                <c:ptCount val="1"/>
                <c:pt idx="0">
                  <c:v>下水道事業費特別会計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extLst>
            <c:ext xmlns:c16="http://schemas.microsoft.com/office/drawing/2014/chart" uri="{C3380CC4-5D6E-409C-BE32-E72D297353CC}">
              <c16:uniqueId val="{00000005-ADE0-4349-8421-473298C0D13A}"/>
            </c:ext>
          </c:extLst>
        </c:ser>
        <c:ser>
          <c:idx val="6"/>
          <c:order val="6"/>
          <c:tx>
            <c:strRef>
              <c:f>データシート!$A$33</c:f>
              <c:strCache>
                <c:ptCount val="1"/>
                <c:pt idx="0">
                  <c:v>介護保険事業費特別会計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0.27</c:v>
                </c:pt>
                <c:pt idx="2">
                  <c:v>#N/A</c:v>
                </c:pt>
                <c:pt idx="3">
                  <c:v>0.49</c:v>
                </c:pt>
                <c:pt idx="4">
                  <c:v>#N/A</c:v>
                </c:pt>
                <c:pt idx="5">
                  <c:v>1.05</c:v>
                </c:pt>
                <c:pt idx="6">
                  <c:v>#N/A</c:v>
                </c:pt>
                <c:pt idx="7">
                  <c:v>0.72</c:v>
                </c:pt>
                <c:pt idx="8">
                  <c:v>#N/A</c:v>
                </c:pt>
                <c:pt idx="9">
                  <c:v>0.51</c:v>
                </c:pt>
              </c:numCache>
            </c:numRef>
          </c:val>
          <c:extLst>
            <c:ext xmlns:c16="http://schemas.microsoft.com/office/drawing/2014/chart" uri="{C3380CC4-5D6E-409C-BE32-E72D297353CC}">
              <c16:uniqueId val="{00000006-ADE0-4349-8421-473298C0D13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2.97</c:v>
                </c:pt>
                <c:pt idx="2">
                  <c:v>#N/A</c:v>
                </c:pt>
                <c:pt idx="3">
                  <c:v>1.25</c:v>
                </c:pt>
                <c:pt idx="4">
                  <c:v>#N/A</c:v>
                </c:pt>
                <c:pt idx="5">
                  <c:v>3.43</c:v>
                </c:pt>
                <c:pt idx="6">
                  <c:v>#N/A</c:v>
                </c:pt>
                <c:pt idx="7">
                  <c:v>3.28</c:v>
                </c:pt>
                <c:pt idx="8">
                  <c:v>#N/A</c:v>
                </c:pt>
                <c:pt idx="9">
                  <c:v>3.1</c:v>
                </c:pt>
              </c:numCache>
            </c:numRef>
          </c:val>
          <c:extLst>
            <c:ext xmlns:c16="http://schemas.microsoft.com/office/drawing/2014/chart" uri="{C3380CC4-5D6E-409C-BE32-E72D297353CC}">
              <c16:uniqueId val="{00000007-ADE0-4349-8421-473298C0D13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11.04</c:v>
                </c:pt>
                <c:pt idx="2">
                  <c:v>#N/A</c:v>
                </c:pt>
                <c:pt idx="3">
                  <c:v>9.99</c:v>
                </c:pt>
                <c:pt idx="4">
                  <c:v>#N/A</c:v>
                </c:pt>
                <c:pt idx="5">
                  <c:v>8.27</c:v>
                </c:pt>
                <c:pt idx="6">
                  <c:v>#N/A</c:v>
                </c:pt>
                <c:pt idx="7">
                  <c:v>7.17</c:v>
                </c:pt>
                <c:pt idx="8">
                  <c:v>#N/A</c:v>
                </c:pt>
                <c:pt idx="9">
                  <c:v>5.98</c:v>
                </c:pt>
              </c:numCache>
            </c:numRef>
          </c:val>
          <c:extLst>
            <c:ext xmlns:c16="http://schemas.microsoft.com/office/drawing/2014/chart" uri="{C3380CC4-5D6E-409C-BE32-E72D297353CC}">
              <c16:uniqueId val="{00000008-ADE0-4349-8421-473298C0D13A}"/>
            </c:ext>
          </c:extLst>
        </c:ser>
        <c:ser>
          <c:idx val="9"/>
          <c:order val="9"/>
          <c:tx>
            <c:strRef>
              <c:f>データシート!$A$36</c:f>
              <c:strCache>
                <c:ptCount val="1"/>
                <c:pt idx="0">
                  <c:v>町立温泉病院事業会計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3.59</c:v>
                </c:pt>
                <c:pt idx="2">
                  <c:v>#N/A</c:v>
                </c:pt>
                <c:pt idx="3">
                  <c:v>5.9</c:v>
                </c:pt>
                <c:pt idx="4">
                  <c:v>#N/A</c:v>
                </c:pt>
                <c:pt idx="5">
                  <c:v>9.69</c:v>
                </c:pt>
                <c:pt idx="6">
                  <c:v>#N/A</c:v>
                </c:pt>
                <c:pt idx="7">
                  <c:v>12.85</c:v>
                </c:pt>
                <c:pt idx="8">
                  <c:v>#N/A</c:v>
                </c:pt>
                <c:pt idx="9">
                  <c:v>12.56</c:v>
                </c:pt>
              </c:numCache>
            </c:numRef>
          </c:val>
          <c:extLst>
            <c:ext xmlns:c16="http://schemas.microsoft.com/office/drawing/2014/chart" uri="{C3380CC4-5D6E-409C-BE32-E72D297353CC}">
              <c16:uniqueId val="{00000009-ADE0-4349-8421-473298C0D1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700</c:v>
                </c:pt>
                <c:pt idx="5">
                  <c:v>741</c:v>
                </c:pt>
                <c:pt idx="8">
                  <c:v>811</c:v>
                </c:pt>
                <c:pt idx="11">
                  <c:v>876</c:v>
                </c:pt>
                <c:pt idx="14">
                  <c:v>899</c:v>
                </c:pt>
              </c:numCache>
            </c:numRef>
          </c:val>
          <c:extLst>
            <c:ext xmlns:c16="http://schemas.microsoft.com/office/drawing/2014/chart" uri="{C3380CC4-5D6E-409C-BE32-E72D297353CC}">
              <c16:uniqueId val="{00000000-1ACB-409C-A547-0E488627E4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CB-409C-A547-0E488627E4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ACB-409C-A547-0E488627E4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CB-409C-A547-0E488627E4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95</c:v>
                </c:pt>
                <c:pt idx="3">
                  <c:v>146</c:v>
                </c:pt>
                <c:pt idx="6">
                  <c:v>175</c:v>
                </c:pt>
                <c:pt idx="9">
                  <c:v>190</c:v>
                </c:pt>
                <c:pt idx="12">
                  <c:v>188</c:v>
                </c:pt>
              </c:numCache>
            </c:numRef>
          </c:val>
          <c:extLst>
            <c:ext xmlns:c16="http://schemas.microsoft.com/office/drawing/2014/chart" uri="{C3380CC4-5D6E-409C-BE32-E72D297353CC}">
              <c16:uniqueId val="{00000004-1ACB-409C-A547-0E488627E4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CB-409C-A547-0E488627E4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CB-409C-A547-0E488627E4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933</c:v>
                </c:pt>
                <c:pt idx="3">
                  <c:v>961</c:v>
                </c:pt>
                <c:pt idx="6">
                  <c:v>999</c:v>
                </c:pt>
                <c:pt idx="9">
                  <c:v>1073</c:v>
                </c:pt>
                <c:pt idx="12">
                  <c:v>1074</c:v>
                </c:pt>
              </c:numCache>
            </c:numRef>
          </c:val>
          <c:extLst>
            <c:ext xmlns:c16="http://schemas.microsoft.com/office/drawing/2014/chart" uri="{C3380CC4-5D6E-409C-BE32-E72D297353CC}">
              <c16:uniqueId val="{00000007-1ACB-409C-A547-0E488627E4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328</c:v>
                </c:pt>
                <c:pt idx="2">
                  <c:v>#N/A</c:v>
                </c:pt>
                <c:pt idx="3">
                  <c:v>#N/A</c:v>
                </c:pt>
                <c:pt idx="4">
                  <c:v>366</c:v>
                </c:pt>
                <c:pt idx="5">
                  <c:v>#N/A</c:v>
                </c:pt>
                <c:pt idx="6">
                  <c:v>#N/A</c:v>
                </c:pt>
                <c:pt idx="7">
                  <c:v>363</c:v>
                </c:pt>
                <c:pt idx="8">
                  <c:v>#N/A</c:v>
                </c:pt>
                <c:pt idx="9">
                  <c:v>#N/A</c:v>
                </c:pt>
                <c:pt idx="10">
                  <c:v>387</c:v>
                </c:pt>
                <c:pt idx="11">
                  <c:v>#N/A</c:v>
                </c:pt>
                <c:pt idx="12">
                  <c:v>#N/A</c:v>
                </c:pt>
                <c:pt idx="13">
                  <c:v>363</c:v>
                </c:pt>
                <c:pt idx="14">
                  <c:v>#N/A</c:v>
                </c:pt>
              </c:numCache>
            </c:numRef>
          </c:val>
          <c:smooth val="0"/>
          <c:extLst>
            <c:ext xmlns:c16="http://schemas.microsoft.com/office/drawing/2014/chart" uri="{C3380CC4-5D6E-409C-BE32-E72D297353CC}">
              <c16:uniqueId val="{00000008-1ACB-409C-A547-0E488627E4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9565</c:v>
                </c:pt>
                <c:pt idx="5">
                  <c:v>10788</c:v>
                </c:pt>
                <c:pt idx="8">
                  <c:v>10435</c:v>
                </c:pt>
                <c:pt idx="11">
                  <c:v>10616</c:v>
                </c:pt>
                <c:pt idx="14">
                  <c:v>10667</c:v>
                </c:pt>
              </c:numCache>
            </c:numRef>
          </c:val>
          <c:extLst>
            <c:ext xmlns:c16="http://schemas.microsoft.com/office/drawing/2014/chart" uri="{C3380CC4-5D6E-409C-BE32-E72D297353CC}">
              <c16:uniqueId val="{00000000-F2AF-4E30-8EAC-D22C7B8EB4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c:v>
                </c:pt>
                <c:pt idx="5">
                  <c:v>1</c:v>
                </c:pt>
                <c:pt idx="8">
                  <c:v>1</c:v>
                </c:pt>
                <c:pt idx="11">
                  <c:v>0</c:v>
                </c:pt>
                <c:pt idx="14">
                  <c:v>0</c:v>
                </c:pt>
              </c:numCache>
            </c:numRef>
          </c:val>
          <c:extLst>
            <c:ext xmlns:c16="http://schemas.microsoft.com/office/drawing/2014/chart" uri="{C3380CC4-5D6E-409C-BE32-E72D297353CC}">
              <c16:uniqueId val="{00000001-F2AF-4E30-8EAC-D22C7B8EB4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4371</c:v>
                </c:pt>
                <c:pt idx="5">
                  <c:v>4244</c:v>
                </c:pt>
                <c:pt idx="8">
                  <c:v>4874</c:v>
                </c:pt>
                <c:pt idx="11">
                  <c:v>5311</c:v>
                </c:pt>
                <c:pt idx="14">
                  <c:v>5792</c:v>
                </c:pt>
              </c:numCache>
            </c:numRef>
          </c:val>
          <c:extLst>
            <c:ext xmlns:c16="http://schemas.microsoft.com/office/drawing/2014/chart" uri="{C3380CC4-5D6E-409C-BE32-E72D297353CC}">
              <c16:uniqueId val="{00000002-F2AF-4E30-8EAC-D22C7B8EB4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AF-4E30-8EAC-D22C7B8EB4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AF-4E30-8EAC-D22C7B8EB4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AF-4E30-8EAC-D22C7B8EB4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1193</c:v>
                </c:pt>
                <c:pt idx="3">
                  <c:v>1129</c:v>
                </c:pt>
                <c:pt idx="6">
                  <c:v>1264</c:v>
                </c:pt>
                <c:pt idx="9">
                  <c:v>1138</c:v>
                </c:pt>
                <c:pt idx="12">
                  <c:v>1181</c:v>
                </c:pt>
              </c:numCache>
            </c:numRef>
          </c:val>
          <c:extLst>
            <c:ext xmlns:c16="http://schemas.microsoft.com/office/drawing/2014/chart" uri="{C3380CC4-5D6E-409C-BE32-E72D297353CC}">
              <c16:uniqueId val="{00000006-F2AF-4E30-8EAC-D22C7B8EB4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200</c:v>
                </c:pt>
                <c:pt idx="3">
                  <c:v>192</c:v>
                </c:pt>
                <c:pt idx="6">
                  <c:v>184</c:v>
                </c:pt>
                <c:pt idx="9">
                  <c:v>176</c:v>
                </c:pt>
                <c:pt idx="12">
                  <c:v>168</c:v>
                </c:pt>
              </c:numCache>
            </c:numRef>
          </c:val>
          <c:extLst>
            <c:ext xmlns:c16="http://schemas.microsoft.com/office/drawing/2014/chart" uri="{C3380CC4-5D6E-409C-BE32-E72D297353CC}">
              <c16:uniqueId val="{00000007-F2AF-4E30-8EAC-D22C7B8EB4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1820</c:v>
                </c:pt>
                <c:pt idx="3">
                  <c:v>1650</c:v>
                </c:pt>
                <c:pt idx="6">
                  <c:v>1518</c:v>
                </c:pt>
                <c:pt idx="9">
                  <c:v>1663</c:v>
                </c:pt>
                <c:pt idx="12">
                  <c:v>1732</c:v>
                </c:pt>
              </c:numCache>
            </c:numRef>
          </c:val>
          <c:extLst>
            <c:ext xmlns:c16="http://schemas.microsoft.com/office/drawing/2014/chart" uri="{C3380CC4-5D6E-409C-BE32-E72D297353CC}">
              <c16:uniqueId val="{00000008-F2AF-4E30-8EAC-D22C7B8EB4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2AF-4E30-8EAC-D22C7B8EB4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12299</c:v>
                </c:pt>
                <c:pt idx="3">
                  <c:v>13258</c:v>
                </c:pt>
                <c:pt idx="6">
                  <c:v>13622</c:v>
                </c:pt>
                <c:pt idx="9">
                  <c:v>13919</c:v>
                </c:pt>
                <c:pt idx="12">
                  <c:v>14000</c:v>
                </c:pt>
              </c:numCache>
            </c:numRef>
          </c:val>
          <c:extLst>
            <c:ext xmlns:c16="http://schemas.microsoft.com/office/drawing/2014/chart" uri="{C3380CC4-5D6E-409C-BE32-E72D297353CC}">
              <c16:uniqueId val="{0000000A-F2AF-4E30-8EAC-D22C7B8EB4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1574</c:v>
                </c:pt>
                <c:pt idx="2">
                  <c:v>#N/A</c:v>
                </c:pt>
                <c:pt idx="3">
                  <c:v>#N/A</c:v>
                </c:pt>
                <c:pt idx="4">
                  <c:v>1196</c:v>
                </c:pt>
                <c:pt idx="5">
                  <c:v>#N/A</c:v>
                </c:pt>
                <c:pt idx="6">
                  <c:v>#N/A</c:v>
                </c:pt>
                <c:pt idx="7">
                  <c:v>1279</c:v>
                </c:pt>
                <c:pt idx="8">
                  <c:v>#N/A</c:v>
                </c:pt>
                <c:pt idx="9">
                  <c:v>#N/A</c:v>
                </c:pt>
                <c:pt idx="10">
                  <c:v>969</c:v>
                </c:pt>
                <c:pt idx="11">
                  <c:v>#N/A</c:v>
                </c:pt>
                <c:pt idx="12">
                  <c:v>#N/A</c:v>
                </c:pt>
                <c:pt idx="13">
                  <c:v>622</c:v>
                </c:pt>
                <c:pt idx="14">
                  <c:v>#N/A</c:v>
                </c:pt>
              </c:numCache>
            </c:numRef>
          </c:val>
          <c:smooth val="0"/>
          <c:extLst>
            <c:ext xmlns:c16="http://schemas.microsoft.com/office/drawing/2014/chart" uri="{C3380CC4-5D6E-409C-BE32-E72D297353CC}">
              <c16:uniqueId val="{0000000B-F2AF-4E30-8EAC-D22C7B8EB4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1028</c:v>
                </c:pt>
                <c:pt idx="1">
                  <c:v>1238</c:v>
                </c:pt>
                <c:pt idx="2">
                  <c:v>1238</c:v>
                </c:pt>
              </c:numCache>
            </c:numRef>
          </c:val>
          <c:extLst>
            <c:ext xmlns:c16="http://schemas.microsoft.com/office/drawing/2014/chart" uri="{C3380CC4-5D6E-409C-BE32-E72D297353CC}">
              <c16:uniqueId val="{00000000-8922-4FAB-9A91-06ED844A72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1590</c:v>
                </c:pt>
                <c:pt idx="1">
                  <c:v>1590</c:v>
                </c:pt>
                <c:pt idx="2">
                  <c:v>1591</c:v>
                </c:pt>
              </c:numCache>
            </c:numRef>
          </c:val>
          <c:extLst>
            <c:ext xmlns:c16="http://schemas.microsoft.com/office/drawing/2014/chart" uri="{C3380CC4-5D6E-409C-BE32-E72D297353CC}">
              <c16:uniqueId val="{00000001-8922-4FAB-9A91-06ED844A72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1711</c:v>
                </c:pt>
                <c:pt idx="1">
                  <c:v>1868</c:v>
                </c:pt>
                <c:pt idx="2">
                  <c:v>2209</c:v>
                </c:pt>
              </c:numCache>
            </c:numRef>
          </c:val>
          <c:extLst>
            <c:ext xmlns:c16="http://schemas.microsoft.com/office/drawing/2014/chart" uri="{C3380CC4-5D6E-409C-BE32-E72D297353CC}">
              <c16:uniqueId val="{00000002-8922-4FAB-9A91-06ED844A72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13,778
13,626
183.30
10,299,945
10,112,779
170,985
5,507,054
12,709,326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財政力指数は類似団体平均を</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ポイント、和歌山県平均を</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ポイント下回っており、昨年度と比較すると、類似団体平均は同値であるのに対し、当町は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今後も人口減少等による税収の減少や交付税の削減等により、厳しい財政状況が予想されるが、地方創生等により人口減少に歯止めをかけ、税収等の歳入を確保し財政力指数の改善に努める。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年度に経常収支比率が増加した主な要因としては、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扶助費や公債費の増加</a:t>
          </a:r>
          <a:r>
            <a:rPr kumimoji="1" lang="ja-JP" altLang="en-US" sz="1300">
              <a:latin typeface="ＭＳ Ｐゴシック" panose="020B0600070205080204" pitchFamily="50" charset="-128"/>
              <a:ea typeface="ＭＳ Ｐゴシック" panose="020B0600070205080204" pitchFamily="50" charset="-128"/>
            </a:rPr>
            <a:t>が挙げられる。</a:t>
          </a:r>
        </a:p>
        <a:p>
          <a:r>
            <a:rPr kumimoji="1" lang="ja-JP" altLang="en-US" sz="1300">
              <a:latin typeface="ＭＳ Ｐゴシック" panose="020B0600070205080204" pitchFamily="50" charset="-128"/>
              <a:ea typeface="ＭＳ Ｐゴシック" panose="020B0600070205080204" pitchFamily="50" charset="-128"/>
            </a:rPr>
            <a:t>　今後も、町税等の滞納整理や徴収率の向上に向けた取り組みを行い、より一層の町税等歳入の確保及び経常経費の削減を行い、経常収支比率の改善に努める。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24638</xdr:rowOff>
    </xdr:from>
    <xdr:to>
      <xdr:col>23</xdr:col>
      <xdr:colOff>133350</xdr:colOff>
      <xdr:row>66</xdr:row>
      <xdr:rowOff>39116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4033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152908</xdr:rowOff>
    </xdr:from>
    <xdr:to>
      <xdr:col>19</xdr:col>
      <xdr:colOff>133350</xdr:colOff>
      <xdr:row>66</xdr:row>
      <xdr:rowOff>24638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54258"/>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152908</xdr:rowOff>
    </xdr:from>
    <xdr:to>
      <xdr:col>15</xdr:col>
      <xdr:colOff>82550</xdr:colOff>
      <xdr:row>66</xdr:row>
      <xdr:rowOff>97028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54258"/>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72898</xdr:rowOff>
    </xdr:from>
    <xdr:to>
      <xdr:col>11</xdr:col>
      <xdr:colOff>31750</xdr:colOff>
      <xdr:row>66</xdr:row>
      <xdr:rowOff>97028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885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159766</xdr:rowOff>
    </xdr:from>
    <xdr:to>
      <xdr:col>23</xdr:col>
      <xdr:colOff>184150</xdr:colOff>
      <xdr:row>66</xdr:row>
      <xdr:rowOff>89916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131843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145288</xdr:rowOff>
    </xdr:from>
    <xdr:to>
      <xdr:col>19</xdr:col>
      <xdr:colOff>184150</xdr:colOff>
      <xdr:row>66</xdr:row>
      <xdr:rowOff>75438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60215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7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102108</xdr:rowOff>
    </xdr:from>
    <xdr:to>
      <xdr:col>15</xdr:col>
      <xdr:colOff>133350</xdr:colOff>
      <xdr:row>64</xdr:row>
      <xdr:rowOff>32258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46228</xdr:rowOff>
    </xdr:from>
    <xdr:to>
      <xdr:col>11</xdr:col>
      <xdr:colOff>82550</xdr:colOff>
      <xdr:row>66</xdr:row>
      <xdr:rowOff>147828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132605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22098</xdr:rowOff>
    </xdr:from>
    <xdr:to>
      <xdr:col>7</xdr:col>
      <xdr:colOff>31750</xdr:colOff>
      <xdr:row>66</xdr:row>
      <xdr:rowOff>123698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108475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山間部（過疎地域）が多く、行政区域が広域である。行政サービスの質を落とさないよう、全ての区域をできる限りカバーするために、多くの施設（出張所・保育所・学校等）を抱えている。そのため、類似団体と比較すると人件費・物件費等に要する費用が大きくなってしまう。</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6,520</a:t>
          </a:r>
          <a:r>
            <a:rPr kumimoji="1" lang="ja-JP" altLang="en-US" sz="1300">
              <a:latin typeface="ＭＳ Ｐゴシック" panose="020B0600070205080204" pitchFamily="50" charset="-128"/>
              <a:ea typeface="ＭＳ Ｐゴシック" panose="020B0600070205080204" pitchFamily="50" charset="-128"/>
            </a:rPr>
            <a:t>円増加しており、類似団体も</a:t>
          </a:r>
          <a:r>
            <a:rPr kumimoji="1" lang="en-US" altLang="ja-JP" sz="1300">
              <a:latin typeface="ＭＳ Ｐゴシック" panose="020B0600070205080204" pitchFamily="50" charset="-128"/>
              <a:ea typeface="ＭＳ Ｐゴシック" panose="020B0600070205080204" pitchFamily="50" charset="-128"/>
            </a:rPr>
            <a:t>2,258</a:t>
          </a:r>
          <a:r>
            <a:rPr kumimoji="1" lang="ja-JP" altLang="en-US" sz="1300">
              <a:latin typeface="ＭＳ Ｐゴシック" panose="020B0600070205080204" pitchFamily="50" charset="-128"/>
              <a:ea typeface="ＭＳ Ｐゴシック" panose="020B0600070205080204" pitchFamily="50" charset="-128"/>
            </a:rPr>
            <a:t>円増加している。令和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年度と比較して増となっている要因としては、期末手当の支給割合の改正により人件費が増加したことが挙げられる。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150302</xdr:rowOff>
    </xdr:from>
    <xdr:to>
      <xdr:col>23</xdr:col>
      <xdr:colOff>133350</xdr:colOff>
      <xdr:row>83</xdr:row>
      <xdr:rowOff>1329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09202"/>
          <a:ext cx="838200" cy="2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95321</xdr:rowOff>
    </xdr:from>
    <xdr:to>
      <xdr:col>19</xdr:col>
      <xdr:colOff>133350</xdr:colOff>
      <xdr:row>82</xdr:row>
      <xdr:rowOff>150302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54221"/>
          <a:ext cx="889000" cy="5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71969</xdr:rowOff>
    </xdr:from>
    <xdr:to>
      <xdr:col>15</xdr:col>
      <xdr:colOff>82550</xdr:colOff>
      <xdr:row>82</xdr:row>
      <xdr:rowOff>95321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30869"/>
          <a:ext cx="889000" cy="2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20718</xdr:rowOff>
    </xdr:from>
    <xdr:to>
      <xdr:col>11</xdr:col>
      <xdr:colOff>31750</xdr:colOff>
      <xdr:row>82</xdr:row>
      <xdr:rowOff>71969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79618"/>
          <a:ext cx="889000" cy="5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24358</xdr:rowOff>
    </xdr:from>
    <xdr:to>
      <xdr:col>7</xdr:col>
      <xdr:colOff>31750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121979</xdr:rowOff>
    </xdr:from>
    <xdr:to>
      <xdr:col>23</xdr:col>
      <xdr:colOff>184150</xdr:colOff>
      <xdr:row>83</xdr:row>
      <xdr:rowOff>52129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94056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5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99502</xdr:rowOff>
    </xdr:from>
    <xdr:to>
      <xdr:col>19</xdr:col>
      <xdr:colOff>184150</xdr:colOff>
      <xdr:row>83</xdr:row>
      <xdr:rowOff>29652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14429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44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44521</xdr:rowOff>
    </xdr:from>
    <xdr:to>
      <xdr:col>15</xdr:col>
      <xdr:colOff>133350</xdr:colOff>
      <xdr:row>82</xdr:row>
      <xdr:rowOff>146121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130898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8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21169</xdr:rowOff>
    </xdr:from>
    <xdr:to>
      <xdr:col>11</xdr:col>
      <xdr:colOff>82550</xdr:colOff>
      <xdr:row>82</xdr:row>
      <xdr:rowOff>122769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8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107546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6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141368</xdr:rowOff>
    </xdr:from>
    <xdr:to>
      <xdr:col>7</xdr:col>
      <xdr:colOff>31750</xdr:colOff>
      <xdr:row>82</xdr:row>
      <xdr:rowOff>71518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56295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ポイント下回っているものの、類似団体を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これからも早期退職者制度等を活用し、人件費の抑制に努め、類似団体と同程度の水準を目指し、人件費の削減を図っていく。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141816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39055"/>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141816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86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141816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115005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人増加しており、類似団体平均と比較して</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人多くなっている。これは本町の行政区域が広範囲であることにより、施設（出張所・保育所・学校等）が多いことが要因と考えられる。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今後は、施設の統廃合、施設管理業務や事務事業の民間委託、民間ノウハウの導入、事業効率化等を推進し、行政サービスの質の向上を図りつつ、適正な定員管理に努める。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98019</xdr:rowOff>
    </xdr:from>
    <xdr:to>
      <xdr:col>81</xdr:col>
      <xdr:colOff>44450</xdr:colOff>
      <xdr:row>62</xdr:row>
      <xdr:rowOff>110084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2791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85471</xdr:rowOff>
    </xdr:from>
    <xdr:to>
      <xdr:col>77</xdr:col>
      <xdr:colOff>44450</xdr:colOff>
      <xdr:row>62</xdr:row>
      <xdr:rowOff>98019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15371"/>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75336</xdr:rowOff>
    </xdr:from>
    <xdr:to>
      <xdr:col>72</xdr:col>
      <xdr:colOff>203200</xdr:colOff>
      <xdr:row>62</xdr:row>
      <xdr:rowOff>85471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05236"/>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69545</xdr:rowOff>
    </xdr:from>
    <xdr:to>
      <xdr:col>68</xdr:col>
      <xdr:colOff>152400</xdr:colOff>
      <xdr:row>62</xdr:row>
      <xdr:rowOff>75336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99445"/>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16942</xdr:rowOff>
    </xdr:from>
    <xdr:to>
      <xdr:col>64</xdr:col>
      <xdr:colOff>152400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59284</xdr:rowOff>
    </xdr:from>
    <xdr:to>
      <xdr:col>81</xdr:col>
      <xdr:colOff>95250</xdr:colOff>
      <xdr:row>62</xdr:row>
      <xdr:rowOff>160884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8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31361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6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47219</xdr:rowOff>
    </xdr:from>
    <xdr:to>
      <xdr:col>77</xdr:col>
      <xdr:colOff>95250</xdr:colOff>
      <xdr:row>62</xdr:row>
      <xdr:rowOff>148819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7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133596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63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34671</xdr:rowOff>
    </xdr:from>
    <xdr:to>
      <xdr:col>73</xdr:col>
      <xdr:colOff>44450</xdr:colOff>
      <xdr:row>62</xdr:row>
      <xdr:rowOff>136271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121048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5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24536</xdr:rowOff>
    </xdr:from>
    <xdr:to>
      <xdr:col>68</xdr:col>
      <xdr:colOff>203200</xdr:colOff>
      <xdr:row>62</xdr:row>
      <xdr:rowOff>126136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5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110913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4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18745</xdr:rowOff>
    </xdr:from>
    <xdr:to>
      <xdr:col>64</xdr:col>
      <xdr:colOff>152400</xdr:colOff>
      <xdr:row>62</xdr:row>
      <xdr:rowOff>120345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105122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3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実質公債費比率については、類似団体平均と比較してわずかに良好な状態であり、令和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今後も新クリーンセンター建設事業等大規模事業の実施に伴い、公債費が増加していくことが予想されるため、数値の悪化が見込まれる。経常経費の削減に努めると共に新規事業の実施についても厳しく精査・絞り込みを行い、それぞれの事業に優先順位を付け分散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3810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0236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3810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40</xdr:row>
      <xdr:rowOff>155956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9946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49784</xdr:rowOff>
    </xdr:from>
    <xdr:to>
      <xdr:col>68</xdr:col>
      <xdr:colOff>152400</xdr:colOff>
      <xdr:row>40</xdr:row>
      <xdr:rowOff>136652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9077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将来負担比率については、地方債の現在高は増加しているものの、基準財政需要額算入見込額の増、算入公債費等の増等により、令和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減少しているが、類似団体平均との差は拡大している。</a:t>
          </a:r>
        </a:p>
        <a:p>
          <a:r>
            <a:rPr kumimoji="1" lang="ja-JP" altLang="en-US" sz="1300">
              <a:latin typeface="ＭＳ Ｐゴシック" panose="020B0600070205080204" pitchFamily="50" charset="-128"/>
              <a:ea typeface="ＭＳ Ｐゴシック" panose="020B0600070205080204" pitchFamily="50" charset="-128"/>
            </a:rPr>
            <a:t>　今後も新クリーンセンター建設事業等大規模事業の実施に伴い、地方債現在高の増加が見込まれるため、経常経費の削減に努めると共に新規事業の実施についても厳しく精査・絞り込みを行い、それぞれの事業に優先順位を付け分散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68036</xdr:rowOff>
    </xdr:from>
    <xdr:to>
      <xdr:col>81</xdr:col>
      <xdr:colOff>44450</xdr:colOff>
      <xdr:row>14</xdr:row>
      <xdr:rowOff>155363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468336"/>
          <a:ext cx="8382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155363</xdr:rowOff>
    </xdr:from>
    <xdr:to>
      <xdr:col>77</xdr:col>
      <xdr:colOff>44450</xdr:colOff>
      <xdr:row>15</xdr:row>
      <xdr:rowOff>48260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556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48260</xdr:rowOff>
    </xdr:from>
    <xdr:to>
      <xdr:col>72</xdr:col>
      <xdr:colOff>203200</xdr:colOff>
      <xdr:row>15</xdr:row>
      <xdr:rowOff>50558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62001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50558</xdr:rowOff>
    </xdr:from>
    <xdr:to>
      <xdr:col>68</xdr:col>
      <xdr:colOff>152400</xdr:colOff>
      <xdr:row>16</xdr:row>
      <xdr:rowOff>907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622308"/>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17236</xdr:rowOff>
    </xdr:from>
    <xdr:to>
      <xdr:col>81</xdr:col>
      <xdr:colOff>95250</xdr:colOff>
      <xdr:row>14</xdr:row>
      <xdr:rowOff>118836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4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160763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38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104563</xdr:rowOff>
    </xdr:from>
    <xdr:to>
      <xdr:col>77</xdr:col>
      <xdr:colOff>95250</xdr:colOff>
      <xdr:row>15</xdr:row>
      <xdr:rowOff>34713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19490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9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168910</xdr:rowOff>
    </xdr:from>
    <xdr:to>
      <xdr:col>73</xdr:col>
      <xdr:colOff>44450</xdr:colOff>
      <xdr:row>15</xdr:row>
      <xdr:rowOff>99060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83837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171208</xdr:rowOff>
    </xdr:from>
    <xdr:to>
      <xdr:col>68</xdr:col>
      <xdr:colOff>203200</xdr:colOff>
      <xdr:row>15</xdr:row>
      <xdr:rowOff>101358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86135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65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121557</xdr:rowOff>
    </xdr:from>
    <xdr:to>
      <xdr:col>64</xdr:col>
      <xdr:colOff>152400</xdr:colOff>
      <xdr:row>16</xdr:row>
      <xdr:rowOff>51707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36484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77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13,778
13,626
183.30
10,299,945
10,112,779
170,985
5,507,054
12,709,326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減少しているが、これは退職手当負担金の減少が主な要因である。</a:t>
          </a:r>
        </a:p>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高い値となっているが、これは本町の行政区域が広範囲であることやそれに伴う施設（出張所・保育所・学校等）が多いことが要因であると考えられる。</a:t>
          </a:r>
        </a:p>
        <a:p>
          <a:r>
            <a:rPr kumimoji="1" lang="ja-JP" altLang="en-US" sz="1300">
              <a:latin typeface="ＭＳ Ｐゴシック" panose="020B0600070205080204" pitchFamily="50" charset="-128"/>
              <a:ea typeface="ＭＳ Ｐゴシック" panose="020B0600070205080204" pitchFamily="50" charset="-128"/>
            </a:rPr>
            <a:t>　今後も本数値等を注視しながら適正な人員配置に努めると共に、早期退職者制度等を活用し、人件費の抑制に努める。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9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88138</xdr:rowOff>
    </xdr:from>
    <xdr:to>
      <xdr:col>19</xdr:col>
      <xdr:colOff>187325</xdr:colOff>
      <xdr:row>36</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888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88138</xdr:rowOff>
    </xdr:from>
    <xdr:to>
      <xdr:col>15</xdr:col>
      <xdr:colOff>98425</xdr:colOff>
      <xdr:row>36</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8888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124714</xdr:rowOff>
    </xdr:from>
    <xdr:to>
      <xdr:col>11</xdr:col>
      <xdr:colOff>9525</xdr:colOff>
      <xdr:row>36</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2546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137685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109999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142494</xdr:rowOff>
    </xdr:from>
    <xdr:to>
      <xdr:col>20</xdr:col>
      <xdr:colOff>38100</xdr:colOff>
      <xdr:row>36</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29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37338</xdr:rowOff>
    </xdr:from>
    <xdr:to>
      <xdr:col>15</xdr:col>
      <xdr:colOff>149225</xdr:colOff>
      <xdr:row>35</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123715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2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144289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73914</xdr:rowOff>
    </xdr:from>
    <xdr:to>
      <xdr:col>6</xdr:col>
      <xdr:colOff>171450</xdr:colOff>
      <xdr:row>36</xdr:row>
      <xdr:rowOff>4064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160291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減少しているが、類似団体と比較すると依然として高い水準となっている。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年度からの減少については、玉ノ浦残土処理場整備事業の設計業務委託の皆減等が要因として挙げられる。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類似団体平均と比較すると</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上回っているが、これは本町の行政区域が広範囲であることやそれに伴う施設（出張所・保育所・学校等）の多さが要因と考えられる。</a:t>
          </a:r>
        </a:p>
        <a:p>
          <a:r>
            <a:rPr kumimoji="1" lang="ja-JP" altLang="en-US" sz="1100">
              <a:latin typeface="ＭＳ Ｐゴシック" panose="020B0600070205080204" pitchFamily="50" charset="-128"/>
              <a:ea typeface="ＭＳ Ｐゴシック" panose="020B0600070205080204" pitchFamily="50" charset="-128"/>
            </a:rPr>
            <a:t>　今後は経常経費の削減や施設の統廃合等により、物件費の抑制に努める。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18</xdr:row>
      <xdr:rowOff>119380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59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119380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21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21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149860</xdr:rowOff>
    </xdr:from>
    <xdr:to>
      <xdr:col>69</xdr:col>
      <xdr:colOff>92075</xdr:colOff>
      <xdr:row>20</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359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99060</xdr:rowOff>
    </xdr:from>
    <xdr:to>
      <xdr:col>69</xdr:col>
      <xdr:colOff>142875</xdr:colOff>
      <xdr:row>19</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163830</xdr:rowOff>
    </xdr:from>
    <xdr:to>
      <xdr:col>65</xdr:col>
      <xdr:colOff>53975</xdr:colOff>
      <xdr:row>20</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類似団体平均と比較して低い値になっており、直近の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年間においても同程度の水準で移行している。</a:t>
          </a:r>
        </a:p>
        <a:p>
          <a:r>
            <a:rPr kumimoji="1" lang="ja-JP" altLang="en-US" sz="1300">
              <a:latin typeface="ＭＳ Ｐゴシック" panose="020B0600070205080204" pitchFamily="50" charset="-128"/>
              <a:ea typeface="ＭＳ Ｐゴシック" panose="020B0600070205080204" pitchFamily="50" charset="-128"/>
            </a:rPr>
            <a:t>　今後も社会福祉費が増加することが予想されるが、財政を圧迫することがないよう町単独の扶助費について、必要性や効果等を精査し、水準の維持に努める。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162378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5485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118835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140607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年度は類似団体平均を下回っていたが、令和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年度において類似団体平均を上回り、令和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年度においても令和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上回った。</a:t>
          </a:r>
        </a:p>
        <a:p>
          <a:r>
            <a:rPr kumimoji="1" lang="ja-JP" altLang="en-US" sz="1300">
              <a:latin typeface="ＭＳ Ｐゴシック" panose="020B0600070205080204" pitchFamily="50" charset="-128"/>
              <a:ea typeface="ＭＳ Ｐゴシック" panose="020B0600070205080204" pitchFamily="50" charset="-128"/>
            </a:rPr>
            <a:t>　今後は人口減少等の影響から、公営企業会計等の経営悪化が予想されるが、経営戦略や公立病院改革プランに基づき経営の効率化を図り、繰出金等の抑制に努める。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119380</xdr:rowOff>
    </xdr:from>
    <xdr:to>
      <xdr:col>82</xdr:col>
      <xdr:colOff>107950</xdr:colOff>
      <xdr:row>59</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63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119380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1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59</xdr:row>
      <xdr:rowOff>62230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177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xdr:rowOff>
    </xdr:from>
    <xdr:to>
      <xdr:col>69</xdr:col>
      <xdr:colOff>92075</xdr:colOff>
      <xdr:row>59</xdr:row>
      <xdr:rowOff>62230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3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68580</xdr:rowOff>
    </xdr:from>
    <xdr:to>
      <xdr:col>78</xdr:col>
      <xdr:colOff>120650</xdr:colOff>
      <xdr:row>58</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154957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134637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3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77487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5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低い数値となっており、令和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年度からの減少については、新型コロナウイルス感染症対応地方創生臨時交付金を活用した事業の減少等が要因として挙げられる。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今後も各種団体等への補助金等を慎重に精査し、補助金等の抑制に努める。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443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84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40132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40132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増加し、類似団体平均と比較して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高い値となっている。増加した要因としては、過疎対策事業債が増加したことが挙げられる。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今後も過疎対策事業やその他大規模事業の実施に伴い、公債費が増加し、厳しい財政運営となることが予想される。</a:t>
          </a:r>
        </a:p>
        <a:p>
          <a:r>
            <a:rPr kumimoji="1" lang="ja-JP" altLang="en-US" sz="1300">
              <a:latin typeface="ＭＳ Ｐゴシック" panose="020B0600070205080204" pitchFamily="50" charset="-128"/>
              <a:ea typeface="ＭＳ Ｐゴシック" panose="020B0600070205080204" pitchFamily="50" charset="-128"/>
            </a:rPr>
            <a:t>　新規事業等の抑制や大型事業の分散化により、公債費の抑制、起債償還の集中化を防ぐよう努める。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85852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4315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40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26415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400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減少しているが、類似団体平均よりも</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年度からの減少については、物件費や補助費の減少等が要因として挙げられる。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今後は人口減少等により地方税の減少が見込まれるため、類似団体の数値を参考にしながら繰出金の抑制や経常経費の削減・施設の統廃合等により物件費の抑制に努める。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xdr:rowOff>
    </xdr:from>
    <xdr:to>
      <xdr:col>82</xdr:col>
      <xdr:colOff>107950</xdr:colOff>
      <xdr:row>79</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5572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79</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400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79</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3400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81280</xdr:rowOff>
    </xdr:from>
    <xdr:to>
      <xdr:col>69</xdr:col>
      <xdr:colOff>92075</xdr:colOff>
      <xdr:row>79</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625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105427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30480</xdr:rowOff>
    </xdr:from>
    <xdr:to>
      <xdr:col>65</xdr:col>
      <xdr:colOff>53975</xdr:colOff>
      <xdr:row>79</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116857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19735</xdr:rowOff>
    </xdr:from>
    <xdr:to>
      <xdr:col>29</xdr:col>
      <xdr:colOff>127000</xdr:colOff>
      <xdr:row>16</xdr:row>
      <xdr:rowOff>37099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10560"/>
          <a:ext cx="647700" cy="17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37099</xdr:rowOff>
    </xdr:from>
    <xdr:to>
      <xdr:col>26</xdr:col>
      <xdr:colOff>50800</xdr:colOff>
      <xdr:row>16</xdr:row>
      <xdr:rowOff>79248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27924"/>
          <a:ext cx="698500" cy="4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79248</xdr:rowOff>
    </xdr:from>
    <xdr:to>
      <xdr:col>22</xdr:col>
      <xdr:colOff>114300</xdr:colOff>
      <xdr:row>16</xdr:row>
      <xdr:rowOff>96663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70073"/>
          <a:ext cx="698500" cy="17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96663</xdr:rowOff>
    </xdr:from>
    <xdr:to>
      <xdr:col>18</xdr:col>
      <xdr:colOff>177800</xdr:colOff>
      <xdr:row>16</xdr:row>
      <xdr:rowOff>109040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87488"/>
          <a:ext cx="698500" cy="1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170967</xdr:rowOff>
    </xdr:from>
    <xdr:to>
      <xdr:col>15</xdr:col>
      <xdr:colOff>101600</xdr:colOff>
      <xdr:row>17</xdr:row>
      <xdr:rowOff>101117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85894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140385</xdr:rowOff>
    </xdr:from>
    <xdr:to>
      <xdr:col>29</xdr:col>
      <xdr:colOff>177800</xdr:colOff>
      <xdr:row>16</xdr:row>
      <xdr:rowOff>70535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5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156912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157749</xdr:rowOff>
    </xdr:from>
    <xdr:to>
      <xdr:col>26</xdr:col>
      <xdr:colOff>101600</xdr:colOff>
      <xdr:row>16</xdr:row>
      <xdr:rowOff>87899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77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98076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4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28448</xdr:rowOff>
    </xdr:from>
    <xdr:to>
      <xdr:col>22</xdr:col>
      <xdr:colOff>165100</xdr:colOff>
      <xdr:row>16</xdr:row>
      <xdr:rowOff>130048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19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140225</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8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45863</xdr:rowOff>
    </xdr:from>
    <xdr:to>
      <xdr:col>19</xdr:col>
      <xdr:colOff>38100</xdr:colOff>
      <xdr:row>16</xdr:row>
      <xdr:rowOff>147463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36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157640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0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58240</xdr:rowOff>
    </xdr:from>
    <xdr:to>
      <xdr:col>15</xdr:col>
      <xdr:colOff>101600</xdr:colOff>
      <xdr:row>16</xdr:row>
      <xdr:rowOff>159840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4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170017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1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240683</xdr:rowOff>
    </xdr:from>
    <xdr:to>
      <xdr:col>29</xdr:col>
      <xdr:colOff>127000</xdr:colOff>
      <xdr:row>35</xdr:row>
      <xdr:rowOff>270698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851033"/>
          <a:ext cx="647700" cy="30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240683</xdr:rowOff>
    </xdr:from>
    <xdr:to>
      <xdr:col>26</xdr:col>
      <xdr:colOff>50800</xdr:colOff>
      <xdr:row>35</xdr:row>
      <xdr:rowOff>294221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51033"/>
          <a:ext cx="698500" cy="53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294221</xdr:rowOff>
    </xdr:from>
    <xdr:to>
      <xdr:col>22</xdr:col>
      <xdr:colOff>114300</xdr:colOff>
      <xdr:row>35</xdr:row>
      <xdr:rowOff>297421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04571"/>
          <a:ext cx="698500" cy="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297421</xdr:rowOff>
    </xdr:from>
    <xdr:to>
      <xdr:col>18</xdr:col>
      <xdr:colOff>177800</xdr:colOff>
      <xdr:row>36</xdr:row>
      <xdr:rowOff>23010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07771"/>
          <a:ext cx="698500" cy="68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219898</xdr:rowOff>
    </xdr:from>
    <xdr:to>
      <xdr:col>29</xdr:col>
      <xdr:colOff>177800</xdr:colOff>
      <xdr:row>35</xdr:row>
      <xdr:rowOff>321498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30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191975</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189883</xdr:rowOff>
    </xdr:from>
    <xdr:to>
      <xdr:col>26</xdr:col>
      <xdr:colOff>101600</xdr:colOff>
      <xdr:row>35</xdr:row>
      <xdr:rowOff>291483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00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301660</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56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243421</xdr:rowOff>
    </xdr:from>
    <xdr:to>
      <xdr:col>22</xdr:col>
      <xdr:colOff>165100</xdr:colOff>
      <xdr:row>36</xdr:row>
      <xdr:rowOff>2121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53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329798</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246621</xdr:rowOff>
    </xdr:from>
    <xdr:to>
      <xdr:col>19</xdr:col>
      <xdr:colOff>38100</xdr:colOff>
      <xdr:row>36</xdr:row>
      <xdr:rowOff>5321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5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15498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6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315110</xdr:rowOff>
    </xdr:from>
    <xdr:to>
      <xdr:col>15</xdr:col>
      <xdr:colOff>101600</xdr:colOff>
      <xdr:row>36</xdr:row>
      <xdr:rowOff>73810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25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83987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6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13,778
13,626
183.30
10,299,945
10,112,779
170,985
5,507,054
12,709,326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62945</xdr:rowOff>
    </xdr:from>
    <xdr:to>
      <xdr:col>24</xdr:col>
      <xdr:colOff>63500</xdr:colOff>
      <xdr:row>35</xdr:row>
      <xdr:rowOff>66205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63695"/>
          <a:ext cx="8382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66205</xdr:rowOff>
    </xdr:from>
    <xdr:to>
      <xdr:col>19</xdr:col>
      <xdr:colOff>177800</xdr:colOff>
      <xdr:row>35</xdr:row>
      <xdr:rowOff>104189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66955"/>
          <a:ext cx="889000" cy="3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104189</xdr:rowOff>
    </xdr:from>
    <xdr:to>
      <xdr:col>15</xdr:col>
      <xdr:colOff>50800</xdr:colOff>
      <xdr:row>35</xdr:row>
      <xdr:rowOff>112935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04939"/>
          <a:ext cx="889000" cy="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112935</xdr:rowOff>
    </xdr:from>
    <xdr:to>
      <xdr:col>10</xdr:col>
      <xdr:colOff>114300</xdr:colOff>
      <xdr:row>36</xdr:row>
      <xdr:rowOff>29113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13685"/>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58693</xdr:rowOff>
    </xdr:from>
    <xdr:to>
      <xdr:col>6</xdr:col>
      <xdr:colOff>38100</xdr:colOff>
      <xdr:row>36</xdr:row>
      <xdr:rowOff>160293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151420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12145</xdr:rowOff>
    </xdr:from>
    <xdr:to>
      <xdr:col>24</xdr:col>
      <xdr:colOff>114300</xdr:colOff>
      <xdr:row>35</xdr:row>
      <xdr:rowOff>113745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35022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6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15405</xdr:rowOff>
    </xdr:from>
    <xdr:to>
      <xdr:col>20</xdr:col>
      <xdr:colOff>38100</xdr:colOff>
      <xdr:row>35</xdr:row>
      <xdr:rowOff>117005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133532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9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53389</xdr:rowOff>
    </xdr:from>
    <xdr:to>
      <xdr:col>15</xdr:col>
      <xdr:colOff>101600</xdr:colOff>
      <xdr:row>35</xdr:row>
      <xdr:rowOff>154989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5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2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62135</xdr:rowOff>
    </xdr:from>
    <xdr:to>
      <xdr:col>10</xdr:col>
      <xdr:colOff>165100</xdr:colOff>
      <xdr:row>35</xdr:row>
      <xdr:rowOff>163735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8812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3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149763</xdr:rowOff>
    </xdr:from>
    <xdr:to>
      <xdr:col>6</xdr:col>
      <xdr:colOff>38100</xdr:colOff>
      <xdr:row>36</xdr:row>
      <xdr:rowOff>79913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96440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3875</xdr:rowOff>
    </xdr:from>
    <xdr:to>
      <xdr:col>24</xdr:col>
      <xdr:colOff>63500</xdr:colOff>
      <xdr:row>56</xdr:row>
      <xdr:rowOff>9023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05075"/>
          <a:ext cx="838200" cy="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3875</xdr:rowOff>
    </xdr:from>
    <xdr:to>
      <xdr:col>19</xdr:col>
      <xdr:colOff>177800</xdr:colOff>
      <xdr:row>56</xdr:row>
      <xdr:rowOff>30772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05075"/>
          <a:ext cx="889000" cy="2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30772</xdr:rowOff>
    </xdr:from>
    <xdr:to>
      <xdr:col>15</xdr:col>
      <xdr:colOff>50800</xdr:colOff>
      <xdr:row>56</xdr:row>
      <xdr:rowOff>46710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31972"/>
          <a:ext cx="889000" cy="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26099</xdr:rowOff>
    </xdr:from>
    <xdr:to>
      <xdr:col>10</xdr:col>
      <xdr:colOff>114300</xdr:colOff>
      <xdr:row>56</xdr:row>
      <xdr:rowOff>46710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627299"/>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155713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129673</xdr:rowOff>
    </xdr:from>
    <xdr:to>
      <xdr:col>24</xdr:col>
      <xdr:colOff>114300</xdr:colOff>
      <xdr:row>56</xdr:row>
      <xdr:rowOff>59823</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152550</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41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124525</xdr:rowOff>
    </xdr:from>
    <xdr:to>
      <xdr:col>20</xdr:col>
      <xdr:colOff>38100</xdr:colOff>
      <xdr:row>56</xdr:row>
      <xdr:rowOff>54675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5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71202</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32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151422</xdr:rowOff>
    </xdr:from>
    <xdr:to>
      <xdr:col>15</xdr:col>
      <xdr:colOff>101600</xdr:colOff>
      <xdr:row>56</xdr:row>
      <xdr:rowOff>81572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98099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35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167360</xdr:rowOff>
    </xdr:from>
    <xdr:to>
      <xdr:col>10</xdr:col>
      <xdr:colOff>165100</xdr:colOff>
      <xdr:row>56</xdr:row>
      <xdr:rowOff>97510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114037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37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146749</xdr:rowOff>
    </xdr:from>
    <xdr:to>
      <xdr:col>6</xdr:col>
      <xdr:colOff>38100</xdr:colOff>
      <xdr:row>56</xdr:row>
      <xdr:rowOff>76899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7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93426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3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8117</xdr:rowOff>
    </xdr:from>
    <xdr:to>
      <xdr:col>24</xdr:col>
      <xdr:colOff>63500</xdr:colOff>
      <xdr:row>76</xdr:row>
      <xdr:rowOff>161691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038317"/>
          <a:ext cx="838200" cy="15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161691</xdr:rowOff>
    </xdr:from>
    <xdr:to>
      <xdr:col>19</xdr:col>
      <xdr:colOff>177800</xdr:colOff>
      <xdr:row>77</xdr:row>
      <xdr:rowOff>4643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191891"/>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4643</xdr:rowOff>
    </xdr:from>
    <xdr:to>
      <xdr:col>15</xdr:col>
      <xdr:colOff>50800</xdr:colOff>
      <xdr:row>77</xdr:row>
      <xdr:rowOff>18359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20629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156296</xdr:rowOff>
    </xdr:from>
    <xdr:to>
      <xdr:col>10</xdr:col>
      <xdr:colOff>114300</xdr:colOff>
      <xdr:row>77</xdr:row>
      <xdr:rowOff>18359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186496"/>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137455</xdr:rowOff>
    </xdr:from>
    <xdr:to>
      <xdr:col>6</xdr:col>
      <xdr:colOff>38100</xdr:colOff>
      <xdr:row>77</xdr:row>
      <xdr:rowOff>67605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58732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2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128768</xdr:rowOff>
    </xdr:from>
    <xdr:to>
      <xdr:col>24</xdr:col>
      <xdr:colOff>114300</xdr:colOff>
      <xdr:row>76</xdr:row>
      <xdr:rowOff>58917</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29875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151645</xdr:rowOff>
    </xdr:from>
    <xdr:ext cx="534377"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83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110891</xdr:rowOff>
    </xdr:from>
    <xdr:to>
      <xdr:col>20</xdr:col>
      <xdr:colOff>38100</xdr:colOff>
      <xdr:row>77</xdr:row>
      <xdr:rowOff>41041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1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57569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291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125293</xdr:rowOff>
    </xdr:from>
    <xdr:to>
      <xdr:col>15</xdr:col>
      <xdr:colOff>101600</xdr:colOff>
      <xdr:row>77</xdr:row>
      <xdr:rowOff>55443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1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46570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24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139009</xdr:rowOff>
    </xdr:from>
    <xdr:to>
      <xdr:col>10</xdr:col>
      <xdr:colOff>165100</xdr:colOff>
      <xdr:row>77</xdr:row>
      <xdr:rowOff>69159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1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85686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294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105496</xdr:rowOff>
    </xdr:from>
    <xdr:to>
      <xdr:col>6</xdr:col>
      <xdr:colOff>38100</xdr:colOff>
      <xdr:row>77</xdr:row>
      <xdr:rowOff>35646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1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52174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91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81527</xdr:rowOff>
    </xdr:from>
    <xdr:to>
      <xdr:col>24</xdr:col>
      <xdr:colOff>63500</xdr:colOff>
      <xdr:row>96</xdr:row>
      <xdr:rowOff>64512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69277"/>
          <a:ext cx="838200" cy="15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64512</xdr:rowOff>
    </xdr:from>
    <xdr:to>
      <xdr:col>19</xdr:col>
      <xdr:colOff>177800</xdr:colOff>
      <xdr:row>97</xdr:row>
      <xdr:rowOff>80471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23712"/>
          <a:ext cx="889000" cy="18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80471</xdr:rowOff>
    </xdr:from>
    <xdr:to>
      <xdr:col>15</xdr:col>
      <xdr:colOff>50800</xdr:colOff>
      <xdr:row>97</xdr:row>
      <xdr:rowOff>90497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11121"/>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90497</xdr:rowOff>
    </xdr:from>
    <xdr:to>
      <xdr:col>10</xdr:col>
      <xdr:colOff>114300</xdr:colOff>
      <xdr:row>97</xdr:row>
      <xdr:rowOff>161026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21147"/>
          <a:ext cx="889000" cy="7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30727</xdr:rowOff>
    </xdr:from>
    <xdr:to>
      <xdr:col>24</xdr:col>
      <xdr:colOff>114300</xdr:colOff>
      <xdr:row>95</xdr:row>
      <xdr:rowOff>132327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1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9154</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29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13712</xdr:rowOff>
    </xdr:from>
    <xdr:to>
      <xdr:col>20</xdr:col>
      <xdr:colOff>38100</xdr:colOff>
      <xdr:row>96</xdr:row>
      <xdr:rowOff>115312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106439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29671</xdr:rowOff>
    </xdr:from>
    <xdr:to>
      <xdr:col>15</xdr:col>
      <xdr:colOff>101600</xdr:colOff>
      <xdr:row>97</xdr:row>
      <xdr:rowOff>131271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122398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39697</xdr:rowOff>
    </xdr:from>
    <xdr:to>
      <xdr:col>10</xdr:col>
      <xdr:colOff>165100</xdr:colOff>
      <xdr:row>97</xdr:row>
      <xdr:rowOff>141297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132424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6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110226</xdr:rowOff>
    </xdr:from>
    <xdr:to>
      <xdr:col>6</xdr:col>
      <xdr:colOff>38100</xdr:colOff>
      <xdr:row>98</xdr:row>
      <xdr:rowOff>40376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31503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3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160521</xdr:rowOff>
    </xdr:from>
    <xdr:to>
      <xdr:col>55</xdr:col>
      <xdr:colOff>0</xdr:colOff>
      <xdr:row>36</xdr:row>
      <xdr:rowOff>19402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161271"/>
          <a:ext cx="838200" cy="3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101263</xdr:rowOff>
    </xdr:from>
    <xdr:to>
      <xdr:col>50</xdr:col>
      <xdr:colOff>114300</xdr:colOff>
      <xdr:row>35</xdr:row>
      <xdr:rowOff>160521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102013"/>
          <a:ext cx="889000" cy="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114037</xdr:rowOff>
    </xdr:from>
    <xdr:to>
      <xdr:col>45</xdr:col>
      <xdr:colOff>177800</xdr:colOff>
      <xdr:row>35</xdr:row>
      <xdr:rowOff>101263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771887"/>
          <a:ext cx="889000" cy="33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114037</xdr:rowOff>
    </xdr:from>
    <xdr:to>
      <xdr:col>41</xdr:col>
      <xdr:colOff>50800</xdr:colOff>
      <xdr:row>37</xdr:row>
      <xdr:rowOff>2385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771887"/>
          <a:ext cx="889000" cy="57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140052</xdr:rowOff>
    </xdr:from>
    <xdr:to>
      <xdr:col>55</xdr:col>
      <xdr:colOff>50800</xdr:colOff>
      <xdr:row>36</xdr:row>
      <xdr:rowOff>70202</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4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118479</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1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109721</xdr:rowOff>
    </xdr:from>
    <xdr:to>
      <xdr:col>50</xdr:col>
      <xdr:colOff>165100</xdr:colOff>
      <xdr:row>36</xdr:row>
      <xdr:rowOff>39871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11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30998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20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50463</xdr:rowOff>
    </xdr:from>
    <xdr:to>
      <xdr:col>46</xdr:col>
      <xdr:colOff>38100</xdr:colOff>
      <xdr:row>35</xdr:row>
      <xdr:rowOff>152063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0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168590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2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63237</xdr:rowOff>
    </xdr:from>
    <xdr:to>
      <xdr:col>41</xdr:col>
      <xdr:colOff>101600</xdr:colOff>
      <xdr:row>33</xdr:row>
      <xdr:rowOff>164837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2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155964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1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123035</xdr:rowOff>
    </xdr:from>
    <xdr:to>
      <xdr:col>36</xdr:col>
      <xdr:colOff>165100</xdr:colOff>
      <xdr:row>37</xdr:row>
      <xdr:rowOff>53185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44312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8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72024</xdr:rowOff>
    </xdr:from>
    <xdr:to>
      <xdr:col>55</xdr:col>
      <xdr:colOff>0</xdr:colOff>
      <xdr:row>57</xdr:row>
      <xdr:rowOff>76557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44674"/>
          <a:ext cx="8382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76557</xdr:rowOff>
    </xdr:from>
    <xdr:to>
      <xdr:col>50</xdr:col>
      <xdr:colOff>114300</xdr:colOff>
      <xdr:row>57</xdr:row>
      <xdr:rowOff>82988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49207"/>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37976</xdr:rowOff>
    </xdr:from>
    <xdr:to>
      <xdr:col>45</xdr:col>
      <xdr:colOff>177800</xdr:colOff>
      <xdr:row>57</xdr:row>
      <xdr:rowOff>82988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10626"/>
          <a:ext cx="889000" cy="4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37976</xdr:rowOff>
    </xdr:from>
    <xdr:to>
      <xdr:col>41</xdr:col>
      <xdr:colOff>50800</xdr:colOff>
      <xdr:row>58</xdr:row>
      <xdr:rowOff>82145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10626"/>
          <a:ext cx="889000" cy="21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105346</xdr:rowOff>
    </xdr:from>
    <xdr:to>
      <xdr:col>36</xdr:col>
      <xdr:colOff>165100</xdr:colOff>
      <xdr:row>58</xdr:row>
      <xdr:rowOff>35496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52023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21224</xdr:rowOff>
    </xdr:from>
    <xdr:to>
      <xdr:col>55</xdr:col>
      <xdr:colOff>50800</xdr:colOff>
      <xdr:row>57</xdr:row>
      <xdr:rowOff>122824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44101</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4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25757</xdr:rowOff>
    </xdr:from>
    <xdr:to>
      <xdr:col>50</xdr:col>
      <xdr:colOff>165100</xdr:colOff>
      <xdr:row>57</xdr:row>
      <xdr:rowOff>127357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143884</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57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32188</xdr:rowOff>
    </xdr:from>
    <xdr:to>
      <xdr:col>46</xdr:col>
      <xdr:colOff>38100</xdr:colOff>
      <xdr:row>57</xdr:row>
      <xdr:rowOff>133788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150315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8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158626</xdr:rowOff>
    </xdr:from>
    <xdr:to>
      <xdr:col>41</xdr:col>
      <xdr:colOff>101600</xdr:colOff>
      <xdr:row>57</xdr:row>
      <xdr:rowOff>88776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105303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53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31345</xdr:rowOff>
    </xdr:from>
    <xdr:to>
      <xdr:col>36</xdr:col>
      <xdr:colOff>165100</xdr:colOff>
      <xdr:row>58</xdr:row>
      <xdr:rowOff>132945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124072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44090</xdr:rowOff>
    </xdr:from>
    <xdr:to>
      <xdr:col>55</xdr:col>
      <xdr:colOff>0</xdr:colOff>
      <xdr:row>79</xdr:row>
      <xdr:rowOff>96941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88640"/>
          <a:ext cx="838200" cy="5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170909</xdr:rowOff>
    </xdr:from>
    <xdr:to>
      <xdr:col>50</xdr:col>
      <xdr:colOff>114300</xdr:colOff>
      <xdr:row>79</xdr:row>
      <xdr:rowOff>96941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029659"/>
          <a:ext cx="889000" cy="6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170909</xdr:rowOff>
    </xdr:from>
    <xdr:to>
      <xdr:col>45</xdr:col>
      <xdr:colOff>177800</xdr:colOff>
      <xdr:row>78</xdr:row>
      <xdr:rowOff>72676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029659"/>
          <a:ext cx="889000" cy="4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72676</xdr:rowOff>
    </xdr:from>
    <xdr:to>
      <xdr:col>41</xdr:col>
      <xdr:colOff>50800</xdr:colOff>
      <xdr:row>78</xdr:row>
      <xdr:rowOff>80242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45776"/>
          <a:ext cx="8890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2190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164740</xdr:rowOff>
    </xdr:from>
    <xdr:to>
      <xdr:col>55</xdr:col>
      <xdr:colOff>50800</xdr:colOff>
      <xdr:row>79</xdr:row>
      <xdr:rowOff>94890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79667</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5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46141</xdr:rowOff>
    </xdr:from>
    <xdr:to>
      <xdr:col>50</xdr:col>
      <xdr:colOff>165100</xdr:colOff>
      <xdr:row>79</xdr:row>
      <xdr:rowOff>147741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138868</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6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120110</xdr:rowOff>
    </xdr:from>
    <xdr:to>
      <xdr:col>46</xdr:col>
      <xdr:colOff>38100</xdr:colOff>
      <xdr:row>76</xdr:row>
      <xdr:rowOff>50260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9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66787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7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21876</xdr:rowOff>
    </xdr:from>
    <xdr:to>
      <xdr:col>41</xdr:col>
      <xdr:colOff>101600</xdr:colOff>
      <xdr:row>78</xdr:row>
      <xdr:rowOff>123476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114603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8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29442</xdr:rowOff>
    </xdr:from>
    <xdr:to>
      <xdr:col>36</xdr:col>
      <xdr:colOff>165100</xdr:colOff>
      <xdr:row>78</xdr:row>
      <xdr:rowOff>131042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122169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9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158170</xdr:rowOff>
    </xdr:from>
    <xdr:to>
      <xdr:col>55</xdr:col>
      <xdr:colOff>0</xdr:colOff>
      <xdr:row>96</xdr:row>
      <xdr:rowOff>3011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445920"/>
          <a:ext cx="838200" cy="1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158170</xdr:rowOff>
    </xdr:from>
    <xdr:to>
      <xdr:col>50</xdr:col>
      <xdr:colOff>114300</xdr:colOff>
      <xdr:row>97</xdr:row>
      <xdr:rowOff>77448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445920"/>
          <a:ext cx="889000" cy="26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10271</xdr:rowOff>
    </xdr:from>
    <xdr:to>
      <xdr:col>45</xdr:col>
      <xdr:colOff>177800</xdr:colOff>
      <xdr:row>97</xdr:row>
      <xdr:rowOff>77448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469471"/>
          <a:ext cx="889000" cy="23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10271</xdr:rowOff>
    </xdr:from>
    <xdr:to>
      <xdr:col>41</xdr:col>
      <xdr:colOff>50800</xdr:colOff>
      <xdr:row>97</xdr:row>
      <xdr:rowOff>155930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469471"/>
          <a:ext cx="889000" cy="31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52805</xdr:rowOff>
    </xdr:from>
    <xdr:to>
      <xdr:col>36</xdr:col>
      <xdr:colOff>165100</xdr:colOff>
      <xdr:row>97</xdr:row>
      <xdr:rowOff>154405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123661</xdr:rowOff>
    </xdr:from>
    <xdr:to>
      <xdr:col>55</xdr:col>
      <xdr:colOff>50800</xdr:colOff>
      <xdr:row>96</xdr:row>
      <xdr:rowOff>53811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4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146538</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26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107370</xdr:rowOff>
    </xdr:from>
    <xdr:to>
      <xdr:col>50</xdr:col>
      <xdr:colOff>165100</xdr:colOff>
      <xdr:row>96</xdr:row>
      <xdr:rowOff>37520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3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54047</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17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26648</xdr:rowOff>
    </xdr:from>
    <xdr:to>
      <xdr:col>46</xdr:col>
      <xdr:colOff>38100</xdr:colOff>
      <xdr:row>97</xdr:row>
      <xdr:rowOff>128248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5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119375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5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130921</xdr:rowOff>
    </xdr:from>
    <xdr:to>
      <xdr:col>41</xdr:col>
      <xdr:colOff>101600</xdr:colOff>
      <xdr:row>96</xdr:row>
      <xdr:rowOff>61071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4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77598</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19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105130</xdr:rowOff>
    </xdr:from>
    <xdr:to>
      <xdr:col>36</xdr:col>
      <xdr:colOff>165100</xdr:colOff>
      <xdr:row>98</xdr:row>
      <xdr:rowOff>35280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26407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88082</xdr:rowOff>
    </xdr:from>
    <xdr:to>
      <xdr:col>85</xdr:col>
      <xdr:colOff>127000</xdr:colOff>
      <xdr:row>38</xdr:row>
      <xdr:rowOff>120978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603182"/>
          <a:ext cx="838200" cy="3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84265</xdr:rowOff>
    </xdr:from>
    <xdr:to>
      <xdr:col>81</xdr:col>
      <xdr:colOff>50800</xdr:colOff>
      <xdr:row>38</xdr:row>
      <xdr:rowOff>120978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599365"/>
          <a:ext cx="8890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49723</xdr:rowOff>
    </xdr:from>
    <xdr:to>
      <xdr:col>76</xdr:col>
      <xdr:colOff>114300</xdr:colOff>
      <xdr:row>38</xdr:row>
      <xdr:rowOff>84265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564823"/>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99238</xdr:rowOff>
    </xdr:from>
    <xdr:to>
      <xdr:col>71</xdr:col>
      <xdr:colOff>177800</xdr:colOff>
      <xdr:row>38</xdr:row>
      <xdr:rowOff>49723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442888"/>
          <a:ext cx="889000" cy="1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121613</xdr:rowOff>
    </xdr:from>
    <xdr:to>
      <xdr:col>67</xdr:col>
      <xdr:colOff>101600</xdr:colOff>
      <xdr:row>38</xdr:row>
      <xdr:rowOff>51763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42890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55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37282</xdr:rowOff>
    </xdr:from>
    <xdr:to>
      <xdr:col>85</xdr:col>
      <xdr:colOff>177800</xdr:colOff>
      <xdr:row>38</xdr:row>
      <xdr:rowOff>138882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134101</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47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70178</xdr:rowOff>
    </xdr:from>
    <xdr:to>
      <xdr:col>81</xdr:col>
      <xdr:colOff>101600</xdr:colOff>
      <xdr:row>39</xdr:row>
      <xdr:rowOff>328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162905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678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33465</xdr:rowOff>
    </xdr:from>
    <xdr:to>
      <xdr:col>76</xdr:col>
      <xdr:colOff>165100</xdr:colOff>
      <xdr:row>38</xdr:row>
      <xdr:rowOff>135065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126192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4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170373</xdr:rowOff>
    </xdr:from>
    <xdr:to>
      <xdr:col>72</xdr:col>
      <xdr:colOff>38100</xdr:colOff>
      <xdr:row>38</xdr:row>
      <xdr:rowOff>100523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91650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0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48438</xdr:rowOff>
    </xdr:from>
    <xdr:to>
      <xdr:col>67</xdr:col>
      <xdr:colOff>101600</xdr:colOff>
      <xdr:row>37</xdr:row>
      <xdr:rowOff>150038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3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166565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1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94397</xdr:rowOff>
    </xdr:from>
    <xdr:to>
      <xdr:col>85</xdr:col>
      <xdr:colOff>127000</xdr:colOff>
      <xdr:row>75</xdr:row>
      <xdr:rowOff>102764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953147"/>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102764</xdr:rowOff>
    </xdr:from>
    <xdr:to>
      <xdr:col>81</xdr:col>
      <xdr:colOff>50800</xdr:colOff>
      <xdr:row>75</xdr:row>
      <xdr:rowOff>143032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961514"/>
          <a:ext cx="889000" cy="4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143032</xdr:rowOff>
    </xdr:from>
    <xdr:to>
      <xdr:col>76</xdr:col>
      <xdr:colOff>114300</xdr:colOff>
      <xdr:row>75</xdr:row>
      <xdr:rowOff>163782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001782"/>
          <a:ext cx="889000" cy="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163782</xdr:rowOff>
    </xdr:from>
    <xdr:to>
      <xdr:col>71</xdr:col>
      <xdr:colOff>177800</xdr:colOff>
      <xdr:row>76</xdr:row>
      <xdr:rowOff>10387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022532"/>
          <a:ext cx="889000" cy="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19079</xdr:rowOff>
    </xdr:from>
    <xdr:to>
      <xdr:col>67</xdr:col>
      <xdr:colOff>101600</xdr:colOff>
      <xdr:row>76</xdr:row>
      <xdr:rowOff>120679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111806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14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43597</xdr:rowOff>
    </xdr:from>
    <xdr:to>
      <xdr:col>85</xdr:col>
      <xdr:colOff>177800</xdr:colOff>
      <xdr:row>75</xdr:row>
      <xdr:rowOff>145197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90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66474</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75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51964</xdr:rowOff>
    </xdr:from>
    <xdr:to>
      <xdr:col>81</xdr:col>
      <xdr:colOff>101600</xdr:colOff>
      <xdr:row>75</xdr:row>
      <xdr:rowOff>153564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9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170091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8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92232</xdr:rowOff>
    </xdr:from>
    <xdr:to>
      <xdr:col>76</xdr:col>
      <xdr:colOff>165100</xdr:colOff>
      <xdr:row>76</xdr:row>
      <xdr:rowOff>22382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38909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2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112983</xdr:rowOff>
    </xdr:from>
    <xdr:to>
      <xdr:col>72</xdr:col>
      <xdr:colOff>38100</xdr:colOff>
      <xdr:row>76</xdr:row>
      <xdr:rowOff>43132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9717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59660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4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131037</xdr:rowOff>
    </xdr:from>
    <xdr:to>
      <xdr:col>67</xdr:col>
      <xdr:colOff>101600</xdr:colOff>
      <xdr:row>76</xdr:row>
      <xdr:rowOff>61187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9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77714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6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88486</xdr:rowOff>
    </xdr:from>
    <xdr:to>
      <xdr:col>85</xdr:col>
      <xdr:colOff>127000</xdr:colOff>
      <xdr:row>98</xdr:row>
      <xdr:rowOff>90243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90586"/>
          <a:ext cx="838200" cy="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10979</xdr:rowOff>
    </xdr:from>
    <xdr:to>
      <xdr:col>81</xdr:col>
      <xdr:colOff>50800</xdr:colOff>
      <xdr:row>98</xdr:row>
      <xdr:rowOff>88486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13079"/>
          <a:ext cx="889000" cy="7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10979</xdr:rowOff>
    </xdr:from>
    <xdr:to>
      <xdr:col>76</xdr:col>
      <xdr:colOff>114300</xdr:colOff>
      <xdr:row>99</xdr:row>
      <xdr:rowOff>28871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13079"/>
          <a:ext cx="889000" cy="18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18724</xdr:rowOff>
    </xdr:from>
    <xdr:to>
      <xdr:col>71</xdr:col>
      <xdr:colOff>177800</xdr:colOff>
      <xdr:row>99</xdr:row>
      <xdr:rowOff>28871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92274"/>
          <a:ext cx="889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72890</xdr:rowOff>
    </xdr:from>
    <xdr:to>
      <xdr:col>67</xdr:col>
      <xdr:colOff>101600</xdr:colOff>
      <xdr:row>99</xdr:row>
      <xdr:rowOff>3040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7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19567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5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39443</xdr:rowOff>
    </xdr:from>
    <xdr:to>
      <xdr:col>85</xdr:col>
      <xdr:colOff>177800</xdr:colOff>
      <xdr:row>98</xdr:row>
      <xdr:rowOff>141043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158516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8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37686</xdr:rowOff>
    </xdr:from>
    <xdr:to>
      <xdr:col>81</xdr:col>
      <xdr:colOff>101600</xdr:colOff>
      <xdr:row>98</xdr:row>
      <xdr:rowOff>139286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130413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3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131629</xdr:rowOff>
    </xdr:from>
    <xdr:to>
      <xdr:col>76</xdr:col>
      <xdr:colOff>165100</xdr:colOff>
      <xdr:row>98</xdr:row>
      <xdr:rowOff>61779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6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78306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149521</xdr:rowOff>
    </xdr:from>
    <xdr:to>
      <xdr:col>72</xdr:col>
      <xdr:colOff>38100</xdr:colOff>
      <xdr:row>99</xdr:row>
      <xdr:rowOff>79671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5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70798</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4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139374</xdr:rowOff>
    </xdr:from>
    <xdr:to>
      <xdr:col>67</xdr:col>
      <xdr:colOff>101600</xdr:colOff>
      <xdr:row>99</xdr:row>
      <xdr:rowOff>69524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60651</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3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9764</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5667614"/>
          <a:ext cx="889000" cy="98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9764</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5667614"/>
          <a:ext cx="889000" cy="98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156481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130414</xdr:rowOff>
    </xdr:from>
    <xdr:to>
      <xdr:col>102</xdr:col>
      <xdr:colOff>165100</xdr:colOff>
      <xdr:row>33</xdr:row>
      <xdr:rowOff>60564</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56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77091</xdr:rowOff>
    </xdr:from>
    <xdr:ext cx="534377"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278111" y="53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34734</xdr:rowOff>
    </xdr:from>
    <xdr:to>
      <xdr:col>116</xdr:col>
      <xdr:colOff>63500</xdr:colOff>
      <xdr:row>59</xdr:row>
      <xdr:rowOff>42164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50284"/>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40945</xdr:rowOff>
    </xdr:from>
    <xdr:to>
      <xdr:col>111</xdr:col>
      <xdr:colOff>177800</xdr:colOff>
      <xdr:row>59</xdr:row>
      <xdr:rowOff>42164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56495"/>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40945</xdr:rowOff>
    </xdr:from>
    <xdr:to>
      <xdr:col>107</xdr:col>
      <xdr:colOff>50800</xdr:colOff>
      <xdr:row>59</xdr:row>
      <xdr:rowOff>41326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1564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40145</xdr:rowOff>
    </xdr:from>
    <xdr:to>
      <xdr:col>102</xdr:col>
      <xdr:colOff>114300</xdr:colOff>
      <xdr:row>59</xdr:row>
      <xdr:rowOff>41326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55695"/>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99187</xdr:rowOff>
    </xdr:from>
    <xdr:to>
      <xdr:col>98</xdr:col>
      <xdr:colOff>38100</xdr:colOff>
      <xdr:row>59</xdr:row>
      <xdr:rowOff>29337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45864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81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155384</xdr:rowOff>
    </xdr:from>
    <xdr:to>
      <xdr:col>116</xdr:col>
      <xdr:colOff>114300</xdr:colOff>
      <xdr:row>59</xdr:row>
      <xdr:rowOff>85534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70311</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1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162814</xdr:rowOff>
    </xdr:from>
    <xdr:to>
      <xdr:col>112</xdr:col>
      <xdr:colOff>38100</xdr:colOff>
      <xdr:row>59</xdr:row>
      <xdr:rowOff>92964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84091</xdr:rowOff>
    </xdr:from>
    <xdr:ext cx="313932"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66333" y="1019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161595</xdr:rowOff>
    </xdr:from>
    <xdr:to>
      <xdr:col>107</xdr:col>
      <xdr:colOff>101600</xdr:colOff>
      <xdr:row>59</xdr:row>
      <xdr:rowOff>91745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82872</xdr:rowOff>
    </xdr:from>
    <xdr:ext cx="313932"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77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161976</xdr:rowOff>
    </xdr:from>
    <xdr:to>
      <xdr:col>102</xdr:col>
      <xdr:colOff>165100</xdr:colOff>
      <xdr:row>59</xdr:row>
      <xdr:rowOff>92126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83253</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88333" y="10198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160795</xdr:rowOff>
    </xdr:from>
    <xdr:to>
      <xdr:col>98</xdr:col>
      <xdr:colOff>38100</xdr:colOff>
      <xdr:row>59</xdr:row>
      <xdr:rowOff>90945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82072</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9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42480</xdr:rowOff>
    </xdr:from>
    <xdr:to>
      <xdr:col>116</xdr:col>
      <xdr:colOff>63500</xdr:colOff>
      <xdr:row>75</xdr:row>
      <xdr:rowOff>49904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01230"/>
          <a:ext cx="838200" cy="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49904</xdr:rowOff>
    </xdr:from>
    <xdr:to>
      <xdr:col>111</xdr:col>
      <xdr:colOff>177800</xdr:colOff>
      <xdr:row>75</xdr:row>
      <xdr:rowOff>68616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08654"/>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30766</xdr:rowOff>
    </xdr:from>
    <xdr:to>
      <xdr:col>107</xdr:col>
      <xdr:colOff>50800</xdr:colOff>
      <xdr:row>75</xdr:row>
      <xdr:rowOff>68616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889516"/>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30766</xdr:rowOff>
    </xdr:from>
    <xdr:to>
      <xdr:col>102</xdr:col>
      <xdr:colOff>114300</xdr:colOff>
      <xdr:row>75</xdr:row>
      <xdr:rowOff>117591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889516"/>
          <a:ext cx="889000" cy="8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69306</xdr:rowOff>
    </xdr:from>
    <xdr:to>
      <xdr:col>98</xdr:col>
      <xdr:colOff>38100</xdr:colOff>
      <xdr:row>75</xdr:row>
      <xdr:rowOff>170906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162033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163130</xdr:rowOff>
    </xdr:from>
    <xdr:to>
      <xdr:col>116</xdr:col>
      <xdr:colOff>114300</xdr:colOff>
      <xdr:row>75</xdr:row>
      <xdr:rowOff>93280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14557</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0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170554</xdr:rowOff>
    </xdr:from>
    <xdr:to>
      <xdr:col>112</xdr:col>
      <xdr:colOff>38100</xdr:colOff>
      <xdr:row>75</xdr:row>
      <xdr:rowOff>100704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117231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17816</xdr:rowOff>
    </xdr:from>
    <xdr:to>
      <xdr:col>107</xdr:col>
      <xdr:colOff>101600</xdr:colOff>
      <xdr:row>75</xdr:row>
      <xdr:rowOff>119416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7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135943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5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151416</xdr:rowOff>
    </xdr:from>
    <xdr:to>
      <xdr:col>102</xdr:col>
      <xdr:colOff>165100</xdr:colOff>
      <xdr:row>75</xdr:row>
      <xdr:rowOff>81566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98093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1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66791</xdr:rowOff>
    </xdr:from>
    <xdr:to>
      <xdr:col>98</xdr:col>
      <xdr:colOff>38100</xdr:colOff>
      <xdr:row>75</xdr:row>
      <xdr:rowOff>168391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13468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0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733,771</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高い現状である。中でも、人件費が類似団体平均より高い水準となっているのは、本町の行政区域が広範囲であることやそれに伴う施設（出張所・保育所・学校等）が多いことが要因と考えられる。また、普通建設事業費については、新クリーンセンター整備事業により類似団体平均より高い水準となったとして考えられる。</a:t>
          </a:r>
        </a:p>
        <a:p>
          <a:r>
            <a:rPr kumimoji="1" lang="ja-JP" altLang="en-US" sz="1300">
              <a:latin typeface="ＭＳ Ｐゴシック" panose="020B0600070205080204" pitchFamily="50" charset="-128"/>
              <a:ea typeface="ＭＳ Ｐゴシック" panose="020B0600070205080204" pitchFamily="50" charset="-128"/>
            </a:rPr>
            <a:t>　今後も、新クリーンセンター建設事業等の大規模事業の実施を予定しており、普通建設事業、公債費については類似団体より高い水準となることが予想されるが、財政状況を注視しながら事業費の抑制、分散化に努める。また、その他の経費についても施設（出張所・保育所・学校等）の統廃合、施設管理業務や事務事業の民間委託、民間ノウハウの導入、事業効率化等を推進し、類似団体平均を考慮しつつ事業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13,778
13,626
183.30
10,299,945
10,112,779
170,985
5,507,054
12,709,326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163513</xdr:rowOff>
    </xdr:from>
    <xdr:to>
      <xdr:col>24</xdr:col>
      <xdr:colOff>63500</xdr:colOff>
      <xdr:row>38</xdr:row>
      <xdr:rowOff>2349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07163"/>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2349</xdr:rowOff>
    </xdr:from>
    <xdr:to>
      <xdr:col>19</xdr:col>
      <xdr:colOff>177800</xdr:colOff>
      <xdr:row>38</xdr:row>
      <xdr:rowOff>15494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17449"/>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156654</xdr:rowOff>
    </xdr:from>
    <xdr:to>
      <xdr:col>15</xdr:col>
      <xdr:colOff>50800</xdr:colOff>
      <xdr:row>38</xdr:row>
      <xdr:rowOff>15494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00304"/>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72453</xdr:rowOff>
    </xdr:from>
    <xdr:to>
      <xdr:col>10</xdr:col>
      <xdr:colOff>114300</xdr:colOff>
      <xdr:row>37</xdr:row>
      <xdr:rowOff>156654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16103"/>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108919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112713</xdr:rowOff>
    </xdr:from>
    <xdr:to>
      <xdr:col>24</xdr:col>
      <xdr:colOff>114300</xdr:colOff>
      <xdr:row>38</xdr:row>
      <xdr:rowOff>42863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27640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7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122999</xdr:rowOff>
    </xdr:from>
    <xdr:to>
      <xdr:col>20</xdr:col>
      <xdr:colOff>38100</xdr:colOff>
      <xdr:row>38</xdr:row>
      <xdr:rowOff>53149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44276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136144</xdr:rowOff>
    </xdr:from>
    <xdr:to>
      <xdr:col>15</xdr:col>
      <xdr:colOff>101600</xdr:colOff>
      <xdr:row>38</xdr:row>
      <xdr:rowOff>66294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57421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105854</xdr:rowOff>
    </xdr:from>
    <xdr:to>
      <xdr:col>10</xdr:col>
      <xdr:colOff>165100</xdr:colOff>
      <xdr:row>38</xdr:row>
      <xdr:rowOff>36004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27132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21653</xdr:rowOff>
    </xdr:from>
    <xdr:to>
      <xdr:col>6</xdr:col>
      <xdr:colOff>38100</xdr:colOff>
      <xdr:row>37</xdr:row>
      <xdr:rowOff>123253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114380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5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41626</xdr:rowOff>
    </xdr:from>
    <xdr:to>
      <xdr:col>24</xdr:col>
      <xdr:colOff>63500</xdr:colOff>
      <xdr:row>57</xdr:row>
      <xdr:rowOff>43349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14276"/>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43349</xdr:rowOff>
    </xdr:from>
    <xdr:to>
      <xdr:col>19</xdr:col>
      <xdr:colOff>177800</xdr:colOff>
      <xdr:row>57</xdr:row>
      <xdr:rowOff>43928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15999"/>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105826</xdr:rowOff>
    </xdr:from>
    <xdr:to>
      <xdr:col>15</xdr:col>
      <xdr:colOff>50800</xdr:colOff>
      <xdr:row>57</xdr:row>
      <xdr:rowOff>43928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07026"/>
          <a:ext cx="889000" cy="10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105826</xdr:rowOff>
    </xdr:from>
    <xdr:to>
      <xdr:col>10</xdr:col>
      <xdr:colOff>114300</xdr:colOff>
      <xdr:row>57</xdr:row>
      <xdr:rowOff>152003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07026"/>
          <a:ext cx="889000" cy="2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40876</xdr:rowOff>
    </xdr:from>
    <xdr:to>
      <xdr:col>6</xdr:col>
      <xdr:colOff>38100</xdr:colOff>
      <xdr:row>57</xdr:row>
      <xdr:rowOff>142476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159003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162276</xdr:rowOff>
    </xdr:from>
    <xdr:to>
      <xdr:col>24</xdr:col>
      <xdr:colOff>114300</xdr:colOff>
      <xdr:row>57</xdr:row>
      <xdr:rowOff>92426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140703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4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163999</xdr:rowOff>
    </xdr:from>
    <xdr:to>
      <xdr:col>20</xdr:col>
      <xdr:colOff>38100</xdr:colOff>
      <xdr:row>57</xdr:row>
      <xdr:rowOff>94149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85276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5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164578</xdr:rowOff>
    </xdr:from>
    <xdr:to>
      <xdr:col>15</xdr:col>
      <xdr:colOff>101600</xdr:colOff>
      <xdr:row>57</xdr:row>
      <xdr:rowOff>94728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85855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5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55026</xdr:rowOff>
    </xdr:from>
    <xdr:to>
      <xdr:col>10</xdr:col>
      <xdr:colOff>165100</xdr:colOff>
      <xdr:row>56</xdr:row>
      <xdr:rowOff>156626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147753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4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101203</xdr:rowOff>
    </xdr:from>
    <xdr:to>
      <xdr:col>6</xdr:col>
      <xdr:colOff>38100</xdr:colOff>
      <xdr:row>58</xdr:row>
      <xdr:rowOff>31353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22480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123465</xdr:rowOff>
    </xdr:from>
    <xdr:to>
      <xdr:col>24</xdr:col>
      <xdr:colOff>63500</xdr:colOff>
      <xdr:row>76</xdr:row>
      <xdr:rowOff>47126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82215"/>
          <a:ext cx="838200" cy="9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5173</xdr:rowOff>
    </xdr:from>
    <xdr:to>
      <xdr:col>19</xdr:col>
      <xdr:colOff>177800</xdr:colOff>
      <xdr:row>76</xdr:row>
      <xdr:rowOff>47126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35373"/>
          <a:ext cx="889000" cy="4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5173</xdr:rowOff>
    </xdr:from>
    <xdr:to>
      <xdr:col>15</xdr:col>
      <xdr:colOff>50800</xdr:colOff>
      <xdr:row>76</xdr:row>
      <xdr:rowOff>148405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35373"/>
          <a:ext cx="889000" cy="14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148405</xdr:rowOff>
    </xdr:from>
    <xdr:to>
      <xdr:col>10</xdr:col>
      <xdr:colOff>114300</xdr:colOff>
      <xdr:row>77</xdr:row>
      <xdr:rowOff>13796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78605"/>
          <a:ext cx="889000" cy="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34553</xdr:rowOff>
    </xdr:from>
    <xdr:to>
      <xdr:col>6</xdr:col>
      <xdr:colOff>38100</xdr:colOff>
      <xdr:row>77</xdr:row>
      <xdr:rowOff>136153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127280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72665</xdr:rowOff>
    </xdr:from>
    <xdr:to>
      <xdr:col>24</xdr:col>
      <xdr:colOff>114300</xdr:colOff>
      <xdr:row>76</xdr:row>
      <xdr:rowOff>2815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95542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8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167776</xdr:rowOff>
    </xdr:from>
    <xdr:to>
      <xdr:col>20</xdr:col>
      <xdr:colOff>38100</xdr:colOff>
      <xdr:row>76</xdr:row>
      <xdr:rowOff>97926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114453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0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125823</xdr:rowOff>
    </xdr:from>
    <xdr:to>
      <xdr:col>15</xdr:col>
      <xdr:colOff>101600</xdr:colOff>
      <xdr:row>76</xdr:row>
      <xdr:rowOff>55973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8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72500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5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97605</xdr:rowOff>
    </xdr:from>
    <xdr:to>
      <xdr:col>10</xdr:col>
      <xdr:colOff>165100</xdr:colOff>
      <xdr:row>77</xdr:row>
      <xdr:rowOff>27755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44282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90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134446</xdr:rowOff>
    </xdr:from>
    <xdr:to>
      <xdr:col>6</xdr:col>
      <xdr:colOff>38100</xdr:colOff>
      <xdr:row>77</xdr:row>
      <xdr:rowOff>64596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6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81123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3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146058</xdr:rowOff>
    </xdr:from>
    <xdr:to>
      <xdr:col>24</xdr:col>
      <xdr:colOff>63500</xdr:colOff>
      <xdr:row>91</xdr:row>
      <xdr:rowOff>68169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576558"/>
          <a:ext cx="838200" cy="9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146058</xdr:rowOff>
    </xdr:from>
    <xdr:to>
      <xdr:col>19</xdr:col>
      <xdr:colOff>177800</xdr:colOff>
      <xdr:row>95</xdr:row>
      <xdr:rowOff>61638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576558"/>
          <a:ext cx="889000" cy="77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153177</xdr:rowOff>
    </xdr:from>
    <xdr:to>
      <xdr:col>15</xdr:col>
      <xdr:colOff>50800</xdr:colOff>
      <xdr:row>95</xdr:row>
      <xdr:rowOff>61638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269477"/>
          <a:ext cx="889000" cy="7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153177</xdr:rowOff>
    </xdr:from>
    <xdr:to>
      <xdr:col>10</xdr:col>
      <xdr:colOff>114300</xdr:colOff>
      <xdr:row>97</xdr:row>
      <xdr:rowOff>25933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269477"/>
          <a:ext cx="889000" cy="38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20940</xdr:rowOff>
    </xdr:from>
    <xdr:to>
      <xdr:col>6</xdr:col>
      <xdr:colOff>38100</xdr:colOff>
      <xdr:row>98</xdr:row>
      <xdr:rowOff>122540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1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17369</xdr:rowOff>
    </xdr:from>
    <xdr:to>
      <xdr:col>24</xdr:col>
      <xdr:colOff>114300</xdr:colOff>
      <xdr:row>91</xdr:row>
      <xdr:rowOff>118969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61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40246</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47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95258</xdr:rowOff>
    </xdr:from>
    <xdr:to>
      <xdr:col>20</xdr:col>
      <xdr:colOff>38100</xdr:colOff>
      <xdr:row>91</xdr:row>
      <xdr:rowOff>25408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52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41935</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30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10838</xdr:rowOff>
    </xdr:from>
    <xdr:to>
      <xdr:col>15</xdr:col>
      <xdr:colOff>101600</xdr:colOff>
      <xdr:row>95</xdr:row>
      <xdr:rowOff>112438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9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128965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7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102377</xdr:rowOff>
    </xdr:from>
    <xdr:to>
      <xdr:col>10</xdr:col>
      <xdr:colOff>165100</xdr:colOff>
      <xdr:row>95</xdr:row>
      <xdr:rowOff>32527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1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49054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99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146583</xdr:rowOff>
    </xdr:from>
    <xdr:to>
      <xdr:col>6</xdr:col>
      <xdr:colOff>38100</xdr:colOff>
      <xdr:row>97</xdr:row>
      <xdr:rowOff>76733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93260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3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59835</xdr:rowOff>
    </xdr:from>
    <xdr:to>
      <xdr:col>36</xdr:col>
      <xdr:colOff>165100</xdr:colOff>
      <xdr:row>38</xdr:row>
      <xdr:rowOff>161435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6512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44343</xdr:rowOff>
    </xdr:from>
    <xdr:to>
      <xdr:col>55</xdr:col>
      <xdr:colOff>0</xdr:colOff>
      <xdr:row>58</xdr:row>
      <xdr:rowOff>70373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88443"/>
          <a:ext cx="838200" cy="2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44343</xdr:rowOff>
    </xdr:from>
    <xdr:to>
      <xdr:col>50</xdr:col>
      <xdr:colOff>114300</xdr:colOff>
      <xdr:row>58</xdr:row>
      <xdr:rowOff>56428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88443"/>
          <a:ext cx="889000" cy="1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56428</xdr:rowOff>
    </xdr:from>
    <xdr:to>
      <xdr:col>45</xdr:col>
      <xdr:colOff>177800</xdr:colOff>
      <xdr:row>58</xdr:row>
      <xdr:rowOff>57709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00528"/>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57709</xdr:rowOff>
    </xdr:from>
    <xdr:to>
      <xdr:col>41</xdr:col>
      <xdr:colOff>50800</xdr:colOff>
      <xdr:row>58</xdr:row>
      <xdr:rowOff>75440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01809"/>
          <a:ext cx="889000" cy="1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149082</xdr:rowOff>
    </xdr:from>
    <xdr:to>
      <xdr:col>36</xdr:col>
      <xdr:colOff>165100</xdr:colOff>
      <xdr:row>58</xdr:row>
      <xdr:rowOff>79232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95759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19573</xdr:rowOff>
    </xdr:from>
    <xdr:to>
      <xdr:col>55</xdr:col>
      <xdr:colOff>50800</xdr:colOff>
      <xdr:row>58</xdr:row>
      <xdr:rowOff>121173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105950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7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164993</xdr:rowOff>
    </xdr:from>
    <xdr:to>
      <xdr:col>50</xdr:col>
      <xdr:colOff>165100</xdr:colOff>
      <xdr:row>58</xdr:row>
      <xdr:rowOff>95143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86270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3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5628</xdr:rowOff>
    </xdr:from>
    <xdr:to>
      <xdr:col>46</xdr:col>
      <xdr:colOff>38100</xdr:colOff>
      <xdr:row>58</xdr:row>
      <xdr:rowOff>107228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98355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4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6909</xdr:rowOff>
    </xdr:from>
    <xdr:to>
      <xdr:col>41</xdr:col>
      <xdr:colOff>101600</xdr:colOff>
      <xdr:row>58</xdr:row>
      <xdr:rowOff>108509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99636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24640</xdr:rowOff>
    </xdr:from>
    <xdr:to>
      <xdr:col>36</xdr:col>
      <xdr:colOff>165100</xdr:colOff>
      <xdr:row>58</xdr:row>
      <xdr:rowOff>126240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117367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23008</xdr:rowOff>
    </xdr:from>
    <xdr:to>
      <xdr:col>55</xdr:col>
      <xdr:colOff>0</xdr:colOff>
      <xdr:row>78</xdr:row>
      <xdr:rowOff>31114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96108"/>
          <a:ext cx="8382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22383</xdr:rowOff>
    </xdr:from>
    <xdr:to>
      <xdr:col>50</xdr:col>
      <xdr:colOff>114300</xdr:colOff>
      <xdr:row>78</xdr:row>
      <xdr:rowOff>31114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95483"/>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149743</xdr:rowOff>
    </xdr:from>
    <xdr:to>
      <xdr:col>45</xdr:col>
      <xdr:colOff>177800</xdr:colOff>
      <xdr:row>78</xdr:row>
      <xdr:rowOff>22383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51393"/>
          <a:ext cx="889000" cy="4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149743</xdr:rowOff>
    </xdr:from>
    <xdr:to>
      <xdr:col>41</xdr:col>
      <xdr:colOff>50800</xdr:colOff>
      <xdr:row>78</xdr:row>
      <xdr:rowOff>83214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51393"/>
          <a:ext cx="889000" cy="10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53414</xdr:rowOff>
    </xdr:from>
    <xdr:to>
      <xdr:col>36</xdr:col>
      <xdr:colOff>165100</xdr:colOff>
      <xdr:row>78</xdr:row>
      <xdr:rowOff>155014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146141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143658</xdr:rowOff>
    </xdr:from>
    <xdr:to>
      <xdr:col>55</xdr:col>
      <xdr:colOff>50800</xdr:colOff>
      <xdr:row>78</xdr:row>
      <xdr:rowOff>73808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166535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9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151764</xdr:rowOff>
    </xdr:from>
    <xdr:to>
      <xdr:col>50</xdr:col>
      <xdr:colOff>165100</xdr:colOff>
      <xdr:row>78</xdr:row>
      <xdr:rowOff>81914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73041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143033</xdr:rowOff>
    </xdr:from>
    <xdr:to>
      <xdr:col>46</xdr:col>
      <xdr:colOff>38100</xdr:colOff>
      <xdr:row>78</xdr:row>
      <xdr:rowOff>73183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64310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3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98943</xdr:rowOff>
    </xdr:from>
    <xdr:to>
      <xdr:col>41</xdr:col>
      <xdr:colOff>101600</xdr:colOff>
      <xdr:row>78</xdr:row>
      <xdr:rowOff>29093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0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45620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32414</xdr:rowOff>
    </xdr:from>
    <xdr:to>
      <xdr:col>36</xdr:col>
      <xdr:colOff>165100</xdr:colOff>
      <xdr:row>78</xdr:row>
      <xdr:rowOff>134014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150541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8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123972</xdr:rowOff>
    </xdr:from>
    <xdr:to>
      <xdr:col>55</xdr:col>
      <xdr:colOff>0</xdr:colOff>
      <xdr:row>97</xdr:row>
      <xdr:rowOff>133592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54622"/>
          <a:ext cx="8382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123972</xdr:rowOff>
    </xdr:from>
    <xdr:to>
      <xdr:col>50</xdr:col>
      <xdr:colOff>114300</xdr:colOff>
      <xdr:row>98</xdr:row>
      <xdr:rowOff>2997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54622"/>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2997</xdr:rowOff>
    </xdr:from>
    <xdr:to>
      <xdr:col>45</xdr:col>
      <xdr:colOff>177800</xdr:colOff>
      <xdr:row>98</xdr:row>
      <xdr:rowOff>7582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05097"/>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2298</xdr:rowOff>
    </xdr:from>
    <xdr:to>
      <xdr:col>41</xdr:col>
      <xdr:colOff>50800</xdr:colOff>
      <xdr:row>98</xdr:row>
      <xdr:rowOff>7582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04398"/>
          <a:ext cx="889000" cy="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158714</xdr:rowOff>
    </xdr:from>
    <xdr:to>
      <xdr:col>36</xdr:col>
      <xdr:colOff>165100</xdr:colOff>
      <xdr:row>97</xdr:row>
      <xdr:rowOff>88864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105391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82792</xdr:rowOff>
    </xdr:from>
    <xdr:to>
      <xdr:col>55</xdr:col>
      <xdr:colOff>50800</xdr:colOff>
      <xdr:row>98</xdr:row>
      <xdr:rowOff>12942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169169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73172</xdr:rowOff>
    </xdr:from>
    <xdr:to>
      <xdr:col>50</xdr:col>
      <xdr:colOff>165100</xdr:colOff>
      <xdr:row>98</xdr:row>
      <xdr:rowOff>3322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165899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9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123647</xdr:rowOff>
    </xdr:from>
    <xdr:to>
      <xdr:col>46</xdr:col>
      <xdr:colOff>38100</xdr:colOff>
      <xdr:row>98</xdr:row>
      <xdr:rowOff>53797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44924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4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128232</xdr:rowOff>
    </xdr:from>
    <xdr:to>
      <xdr:col>41</xdr:col>
      <xdr:colOff>101600</xdr:colOff>
      <xdr:row>98</xdr:row>
      <xdr:rowOff>58382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49509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5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122948</xdr:rowOff>
    </xdr:from>
    <xdr:to>
      <xdr:col>36</xdr:col>
      <xdr:colOff>165100</xdr:colOff>
      <xdr:row>98</xdr:row>
      <xdr:rowOff>53098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44225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151917</xdr:rowOff>
    </xdr:from>
    <xdr:to>
      <xdr:col>85</xdr:col>
      <xdr:colOff>127000</xdr:colOff>
      <xdr:row>37</xdr:row>
      <xdr:rowOff>3429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24117"/>
          <a:ext cx="838200" cy="2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145148</xdr:rowOff>
    </xdr:from>
    <xdr:to>
      <xdr:col>81</xdr:col>
      <xdr:colOff>50800</xdr:colOff>
      <xdr:row>37</xdr:row>
      <xdr:rowOff>3429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631548"/>
          <a:ext cx="889000" cy="71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52273</xdr:rowOff>
    </xdr:from>
    <xdr:to>
      <xdr:col>76</xdr:col>
      <xdr:colOff>114300</xdr:colOff>
      <xdr:row>32</xdr:row>
      <xdr:rowOff>145148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367223"/>
          <a:ext cx="889000" cy="26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52273</xdr:rowOff>
    </xdr:from>
    <xdr:to>
      <xdr:col>71</xdr:col>
      <xdr:colOff>177800</xdr:colOff>
      <xdr:row>35</xdr:row>
      <xdr:rowOff>157290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367223"/>
          <a:ext cx="889000" cy="79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19126</xdr:rowOff>
    </xdr:from>
    <xdr:to>
      <xdr:col>67</xdr:col>
      <xdr:colOff>101600</xdr:colOff>
      <xdr:row>37</xdr:row>
      <xdr:rowOff>120726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111853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101117</xdr:rowOff>
    </xdr:from>
    <xdr:to>
      <xdr:col>85</xdr:col>
      <xdr:colOff>177800</xdr:colOff>
      <xdr:row>37</xdr:row>
      <xdr:rowOff>31267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123994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124079</xdr:rowOff>
    </xdr:from>
    <xdr:to>
      <xdr:col>81</xdr:col>
      <xdr:colOff>101600</xdr:colOff>
      <xdr:row>37</xdr:row>
      <xdr:rowOff>54229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70756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7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94348</xdr:rowOff>
    </xdr:from>
    <xdr:to>
      <xdr:col>76</xdr:col>
      <xdr:colOff>165100</xdr:colOff>
      <xdr:row>33</xdr:row>
      <xdr:rowOff>24498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5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41025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35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1473</xdr:rowOff>
    </xdr:from>
    <xdr:to>
      <xdr:col>72</xdr:col>
      <xdr:colOff>38100</xdr:colOff>
      <xdr:row>31</xdr:row>
      <xdr:rowOff>103073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31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119600</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03795" y="509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106490</xdr:rowOff>
    </xdr:from>
    <xdr:to>
      <xdr:col>67</xdr:col>
      <xdr:colOff>101600</xdr:colOff>
      <xdr:row>36</xdr:row>
      <xdr:rowOff>36640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0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53167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8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137871</xdr:rowOff>
    </xdr:from>
    <xdr:to>
      <xdr:col>85</xdr:col>
      <xdr:colOff>127000</xdr:colOff>
      <xdr:row>58</xdr:row>
      <xdr:rowOff>144197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81971"/>
          <a:ext cx="8382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94538</xdr:rowOff>
    </xdr:from>
    <xdr:to>
      <xdr:col>81</xdr:col>
      <xdr:colOff>50800</xdr:colOff>
      <xdr:row>58</xdr:row>
      <xdr:rowOff>144197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38638"/>
          <a:ext cx="889000" cy="4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94538</xdr:rowOff>
    </xdr:from>
    <xdr:to>
      <xdr:col>76</xdr:col>
      <xdr:colOff>114300</xdr:colOff>
      <xdr:row>58</xdr:row>
      <xdr:rowOff>112781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38638"/>
          <a:ext cx="889000" cy="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112781</xdr:rowOff>
    </xdr:from>
    <xdr:to>
      <xdr:col>71</xdr:col>
      <xdr:colOff>177800</xdr:colOff>
      <xdr:row>58</xdr:row>
      <xdr:rowOff>153605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56881"/>
          <a:ext cx="889000" cy="4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14625</xdr:rowOff>
    </xdr:from>
    <xdr:to>
      <xdr:col>67</xdr:col>
      <xdr:colOff>101600</xdr:colOff>
      <xdr:row>58</xdr:row>
      <xdr:rowOff>116225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132752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87071</xdr:rowOff>
    </xdr:from>
    <xdr:to>
      <xdr:col>85</xdr:col>
      <xdr:colOff>177800</xdr:colOff>
      <xdr:row>59</xdr:row>
      <xdr:rowOff>17221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1998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93397</xdr:rowOff>
    </xdr:from>
    <xdr:to>
      <xdr:col>81</xdr:col>
      <xdr:colOff>101600</xdr:colOff>
      <xdr:row>59</xdr:row>
      <xdr:rowOff>23547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3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14674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3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43738</xdr:rowOff>
    </xdr:from>
    <xdr:to>
      <xdr:col>76</xdr:col>
      <xdr:colOff>165100</xdr:colOff>
      <xdr:row>58</xdr:row>
      <xdr:rowOff>145338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136465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61981</xdr:rowOff>
    </xdr:from>
    <xdr:to>
      <xdr:col>72</xdr:col>
      <xdr:colOff>38100</xdr:colOff>
      <xdr:row>58</xdr:row>
      <xdr:rowOff>163581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154708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9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102805</xdr:rowOff>
    </xdr:from>
    <xdr:to>
      <xdr:col>67</xdr:col>
      <xdr:colOff>101600</xdr:colOff>
      <xdr:row>59</xdr:row>
      <xdr:rowOff>32955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4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24082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3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88081</xdr:rowOff>
    </xdr:from>
    <xdr:to>
      <xdr:col>85</xdr:col>
      <xdr:colOff>127000</xdr:colOff>
      <xdr:row>78</xdr:row>
      <xdr:rowOff>120977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61181"/>
          <a:ext cx="838200" cy="3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84265</xdr:rowOff>
    </xdr:from>
    <xdr:to>
      <xdr:col>81</xdr:col>
      <xdr:colOff>50800</xdr:colOff>
      <xdr:row>78</xdr:row>
      <xdr:rowOff>120977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57365"/>
          <a:ext cx="889000" cy="3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49723</xdr:rowOff>
    </xdr:from>
    <xdr:to>
      <xdr:col>76</xdr:col>
      <xdr:colOff>114300</xdr:colOff>
      <xdr:row>78</xdr:row>
      <xdr:rowOff>84265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22823"/>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99237</xdr:rowOff>
    </xdr:from>
    <xdr:to>
      <xdr:col>71</xdr:col>
      <xdr:colOff>177800</xdr:colOff>
      <xdr:row>78</xdr:row>
      <xdr:rowOff>49723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300887"/>
          <a:ext cx="889000" cy="12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121613</xdr:rowOff>
    </xdr:from>
    <xdr:to>
      <xdr:col>67</xdr:col>
      <xdr:colOff>101600</xdr:colOff>
      <xdr:row>78</xdr:row>
      <xdr:rowOff>51763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42890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41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37281</xdr:rowOff>
    </xdr:from>
    <xdr:to>
      <xdr:col>85</xdr:col>
      <xdr:colOff>177800</xdr:colOff>
      <xdr:row>78</xdr:row>
      <xdr:rowOff>138881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134100</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3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70177</xdr:rowOff>
    </xdr:from>
    <xdr:to>
      <xdr:col>81</xdr:col>
      <xdr:colOff>101600</xdr:colOff>
      <xdr:row>79</xdr:row>
      <xdr:rowOff>327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162904</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3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33465</xdr:rowOff>
    </xdr:from>
    <xdr:to>
      <xdr:col>76</xdr:col>
      <xdr:colOff>165100</xdr:colOff>
      <xdr:row>78</xdr:row>
      <xdr:rowOff>135065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126192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49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170373</xdr:rowOff>
    </xdr:from>
    <xdr:to>
      <xdr:col>72</xdr:col>
      <xdr:colOff>38100</xdr:colOff>
      <xdr:row>78</xdr:row>
      <xdr:rowOff>100523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91650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46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48437</xdr:rowOff>
    </xdr:from>
    <xdr:to>
      <xdr:col>67</xdr:col>
      <xdr:colOff>101600</xdr:colOff>
      <xdr:row>77</xdr:row>
      <xdr:rowOff>150037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2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166564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02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94397</xdr:rowOff>
    </xdr:from>
    <xdr:to>
      <xdr:col>85</xdr:col>
      <xdr:colOff>127000</xdr:colOff>
      <xdr:row>95</xdr:row>
      <xdr:rowOff>102764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382147"/>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102764</xdr:rowOff>
    </xdr:from>
    <xdr:to>
      <xdr:col>81</xdr:col>
      <xdr:colOff>50800</xdr:colOff>
      <xdr:row>95</xdr:row>
      <xdr:rowOff>143032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390514"/>
          <a:ext cx="889000" cy="4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143032</xdr:rowOff>
    </xdr:from>
    <xdr:to>
      <xdr:col>76</xdr:col>
      <xdr:colOff>114300</xdr:colOff>
      <xdr:row>95</xdr:row>
      <xdr:rowOff>163782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430782"/>
          <a:ext cx="889000" cy="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163782</xdr:rowOff>
    </xdr:from>
    <xdr:to>
      <xdr:col>71</xdr:col>
      <xdr:colOff>177800</xdr:colOff>
      <xdr:row>96</xdr:row>
      <xdr:rowOff>10387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451532"/>
          <a:ext cx="889000" cy="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19075</xdr:rowOff>
    </xdr:from>
    <xdr:to>
      <xdr:col>67</xdr:col>
      <xdr:colOff>101600</xdr:colOff>
      <xdr:row>96</xdr:row>
      <xdr:rowOff>120675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111802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43597</xdr:rowOff>
    </xdr:from>
    <xdr:to>
      <xdr:col>85</xdr:col>
      <xdr:colOff>177800</xdr:colOff>
      <xdr:row>95</xdr:row>
      <xdr:rowOff>145197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66474</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18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51964</xdr:rowOff>
    </xdr:from>
    <xdr:to>
      <xdr:col>81</xdr:col>
      <xdr:colOff>101600</xdr:colOff>
      <xdr:row>95</xdr:row>
      <xdr:rowOff>153564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3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170091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11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92232</xdr:rowOff>
    </xdr:from>
    <xdr:to>
      <xdr:col>76</xdr:col>
      <xdr:colOff>165100</xdr:colOff>
      <xdr:row>96</xdr:row>
      <xdr:rowOff>22382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7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38909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1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112982</xdr:rowOff>
    </xdr:from>
    <xdr:to>
      <xdr:col>72</xdr:col>
      <xdr:colOff>38100</xdr:colOff>
      <xdr:row>96</xdr:row>
      <xdr:rowOff>43132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59659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17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131037</xdr:rowOff>
    </xdr:from>
    <xdr:to>
      <xdr:col>67</xdr:col>
      <xdr:colOff>101600</xdr:colOff>
      <xdr:row>96</xdr:row>
      <xdr:rowOff>61187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77714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19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138049</xdr:rowOff>
    </xdr:from>
    <xdr:to>
      <xdr:col>98</xdr:col>
      <xdr:colOff>38100</xdr:colOff>
      <xdr:row>38</xdr:row>
      <xdr:rowOff>68199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84726</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256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733,771</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人当たりのコストが高い主なものとしては民生費・衛生費が挙げられる。最も類似団体平均と差が大きいのが衛生費で、新クリーンセンター建設事業が主な要因である。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大きく増加しているものとしては、衛生費・教育費となっており、衛生費については、新クリーンセンター建設事業により大幅に増加している。また、教育費については、学校給食費助成事業補助金等の増加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は、引き続き、新クリーンセンター建設事業等の実施に伴う衛生費の増加、緊急防災・減災事業債及び過疎対策事業債に係る元金償還の増加に伴う公債費の増加が見込まれる。大規模事業の実施にあたっては、財政状況を注視しながら事業費の抑制、分散化に努める。また、施設（出張所・保育所・学校等）の統廃合、施設管理業務や事務事業の民間委託、民間ノウハウの導入、事務効率化等を推進し、類似団体平均を考慮しつつ事業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人口減少や地価下落による町税の自然減など自主財源の確保は依然として厳しい状況が続いているが、令和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年度同様、普通交付税の増等により財政調整基金をはじめとする基金残高が令和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年度とほぼ同値となった。実質収支額は令和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年度より減少し、令和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年度の実質収支比率は</a:t>
          </a:r>
          <a:r>
            <a:rPr kumimoji="1" lang="en-US" altLang="ja-JP" sz="1100">
              <a:latin typeface="ＭＳ ゴシック" pitchFamily="49" charset="-128"/>
              <a:ea typeface="ＭＳ ゴシック" pitchFamily="49" charset="-128"/>
            </a:rPr>
            <a:t>3.10%</a:t>
          </a:r>
          <a:r>
            <a:rPr kumimoji="1" lang="ja-JP" altLang="en-US" sz="1100">
              <a:latin typeface="ＭＳ ゴシック" pitchFamily="49" charset="-128"/>
              <a:ea typeface="ＭＳ ゴシック" pitchFamily="49" charset="-128"/>
            </a:rPr>
            <a:t>となった。また、実質単年度収支についても令和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年度より減少しており、</a:t>
          </a:r>
          <a:r>
            <a:rPr kumimoji="1" lang="en-US" altLang="ja-JP" sz="1100">
              <a:latin typeface="ＭＳ ゴシック" pitchFamily="49" charset="-128"/>
              <a:ea typeface="ＭＳ ゴシック" pitchFamily="49" charset="-128"/>
            </a:rPr>
            <a:t>3.76%</a:t>
          </a:r>
          <a:r>
            <a:rPr kumimoji="1" lang="ja-JP" altLang="en-US" sz="1100">
              <a:latin typeface="ＭＳ ゴシック" pitchFamily="49" charset="-128"/>
              <a:ea typeface="ＭＳ ゴシック" pitchFamily="49" charset="-128"/>
            </a:rPr>
            <a:t>の減となっている。これらの主な要因としては、物件費や補助費の減少が考えられる。</a:t>
          </a:r>
        </a:p>
        <a:p>
          <a:r>
            <a:rPr kumimoji="1" lang="ja-JP" altLang="en-US" sz="1100">
              <a:latin typeface="ＭＳ ゴシック" pitchFamily="49" charset="-128"/>
              <a:ea typeface="ＭＳ ゴシック" pitchFamily="49" charset="-128"/>
            </a:rPr>
            <a:t>　今後も大規模事業が予定されているため、歳入の維持や経常経費の削減等により財政状況を健全に保ち、公債費の増加を見据えて少しでも多くの基金を積立てる必要がある。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連結実質赤字比率については、各会計で黒字となっており、町全体としても健全な財政状況を維持できている。</a:t>
          </a:r>
        </a:p>
        <a:p>
          <a:r>
            <a:rPr kumimoji="1" lang="ja-JP" altLang="en-US" sz="1400">
              <a:latin typeface="ＭＳ ゴシック" pitchFamily="49" charset="-128"/>
              <a:ea typeface="ＭＳ ゴシック" pitchFamily="49" charset="-128"/>
            </a:rPr>
            <a:t>　しかし、水道・病院事業会計では施設の老朽化や人口減少等による経営悪化が予想され、介護保険事業費特別会計、後期高齢者医療事業費特別会計では高齢化等により給付費が更に増大することが予想され、下水道事業費特別会計では施設の老朽化による大規模修繕が必要になってくる。</a:t>
          </a:r>
        </a:p>
        <a:p>
          <a:r>
            <a:rPr kumimoji="1" lang="ja-JP" altLang="en-US" sz="1400">
              <a:latin typeface="ＭＳ ゴシック" pitchFamily="49" charset="-128"/>
              <a:ea typeface="ＭＳ ゴシック" pitchFamily="49" charset="-128"/>
            </a:rPr>
            <a:t>　今後も経営戦略や公立病院改革プランに基づき経営の効率化を図り、各特別会計・公営企業会計それぞれが健全な財政運営を行うことで、町全体の財政状況の健全化に努めていく。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ヵ年平均）については、令和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年度実質公債費比率（令和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年度）と令和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年度実質公債費比率（平成</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年度）を比較すると、</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わずかに減少しているが、令和元年度から増加傾向になっている。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今後も過疎対策事業や大規模事業が予想されているため、公債費が増加し、実質公債費比率は悪化する見込みである。</a:t>
          </a:r>
        </a:p>
        <a:p>
          <a:r>
            <a:rPr kumimoji="1" lang="ja-JP" altLang="en-US" sz="1400">
              <a:latin typeface="ＭＳ ゴシック" pitchFamily="49" charset="-128"/>
              <a:ea typeface="ＭＳ ゴシック" pitchFamily="49" charset="-128"/>
            </a:rPr>
            <a:t>　そのため、今後も新規事業の抑制・分散化や交付税算入率の有利な起債の活用により、実質公債費比率の悪化を抑制する必要がある。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満期一括償還での借入を行っていない。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年度決算値）は地方債現在高の増加はあったものの、普通交付税の増等により充当可能基金が増加し、算入公債費等も増加したため、令和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年度決算値）と比較して</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　今後は、過疎対策事業や大規模事業の実施により地方債現在高は増加し、充当可能基金の取り崩しも見込まれるため、交付税算入率の有利な起債の活用や基金の積立等により、将来負担比率の悪化を抑制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和歌山県那智勝浦町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年度は普通交付税の増等により、財政調整基金、公共施設整備基金の残高が増加したため、基金全体で増となった。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過疎対策事業や大規模事業を実施する予定になっており、基金の取り崩しが見込まれる。また大型事業の実施に伴う公債費の増加により、基金への積み立ても困難になってきているが、人口減少等による税収の減少や既存施設の老朽化に伴う経費の増加、公債費の増加等に備えるため、将来を見越して少しでも積立ができるよう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・那智の滝源流水資源保全事業基金：名瀑那智の滝の水資源と美しい自然景観の将来にわたっての保全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・那智勝浦町まちづくり応援基金：福祉・健康・医療・救急体制の充実や防犯・防災体制の構築、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観光施設の整備等の各種まちづくり事業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・公共施設整備基金：普通交付税の増加による増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・那智の滝源流水資源保全事業基金：ふるさと納税寄附金の増加による増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・那智勝浦町まちづくり応援基金：ふるさと納税寄附金の増加による増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・公共施設整備基金：大規模事業の実施や施設の老朽化に伴う改修・建替え等により、基金を取り崩すことが見込まれるため、将来を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見越して少しでも積立が出来るよう財政運営を行っていく。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・那智の滝源流水資源保全事業基金：ふるさと納税寄附金が増加傾向にあるため、今後は基金残高を加味しつつ、那智の滝の継続的な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年度は普通交付税の増等により、財政調整基金の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過疎対策事業や大規模事業を実施する予定になっており、基金の取り崩しが見込まれれる。また、大型事業の実施に伴う公債費の増加により、基金への積立も困難になることが見込まれるが、人口減少等による税収の減少や既存施設の老朽化に伴う経費の増加、公債費の増加等に備えるため、将来を見越して少しでも積立が出来るよう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年度は基金利子分のみの積立をおこなった。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過疎対策事業や大規模事業の実施、大規模事業の実施に伴う公債費の増加により、基金への積立も困難になることが見込まれるが、令和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年度以降から公債費が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億円を超え、しばらくは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億円超の公債費が続く見込みのため、将来を見越して少しでも積立が出来るよう財政運営を行っていく。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10299945</v>
      </c>
      <c r="BO4" s="449"/>
      <c r="BP4" s="449"/>
      <c r="BQ4" s="449"/>
      <c r="BR4" s="449"/>
      <c r="BS4" s="449"/>
      <c r="BT4" s="449"/>
      <c r="BU4" s="450"/>
      <c r="BV4" s="448">
        <v>10302896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3.1</v>
      </c>
      <c r="CU4" s="589"/>
      <c r="CV4" s="589"/>
      <c r="CW4" s="589"/>
      <c r="CX4" s="589"/>
      <c r="CY4" s="589"/>
      <c r="CZ4" s="589"/>
      <c r="DA4" s="590"/>
      <c r="DB4" s="588">
        <v>3.3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10112779</v>
      </c>
      <c r="BO5" s="420"/>
      <c r="BP5" s="420"/>
      <c r="BQ5" s="420"/>
      <c r="BR5" s="420"/>
      <c r="BS5" s="420"/>
      <c r="BT5" s="420"/>
      <c r="BU5" s="421"/>
      <c r="BV5" s="419">
        <v>10088680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96.6</v>
      </c>
      <c r="CU5" s="417"/>
      <c r="CV5" s="417"/>
      <c r="CW5" s="417"/>
      <c r="CX5" s="417"/>
      <c r="CY5" s="417"/>
      <c r="CZ5" s="417"/>
      <c r="DA5" s="418"/>
      <c r="DB5" s="416">
        <v>96.3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187166</v>
      </c>
      <c r="BO6" s="420"/>
      <c r="BP6" s="420"/>
      <c r="BQ6" s="420"/>
      <c r="BR6" s="420"/>
      <c r="BS6" s="420"/>
      <c r="BT6" s="420"/>
      <c r="BU6" s="421"/>
      <c r="BV6" s="419">
        <v>214216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v>
      </c>
      <c r="CU6" s="563"/>
      <c r="CV6" s="563"/>
      <c r="CW6" s="563"/>
      <c r="CX6" s="563"/>
      <c r="CY6" s="563"/>
      <c r="CZ6" s="563"/>
      <c r="DA6" s="564"/>
      <c r="DB6" s="562">
        <v>97.4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16181</v>
      </c>
      <c r="BO7" s="420"/>
      <c r="BP7" s="420"/>
      <c r="BQ7" s="420"/>
      <c r="BR7" s="420"/>
      <c r="BS7" s="420"/>
      <c r="BT7" s="420"/>
      <c r="BU7" s="421"/>
      <c r="BV7" s="419">
        <v>34649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5507054</v>
      </c>
      <c r="CU7" s="420"/>
      <c r="CV7" s="420"/>
      <c r="CW7" s="420"/>
      <c r="CX7" s="420"/>
      <c r="CY7" s="420"/>
      <c r="CZ7" s="420"/>
      <c r="DA7" s="421"/>
      <c r="DB7" s="419">
        <v>5457966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170985</v>
      </c>
      <c r="BO8" s="420"/>
      <c r="BP8" s="420"/>
      <c r="BQ8" s="420"/>
      <c r="BR8" s="420"/>
      <c r="BS8" s="420"/>
      <c r="BT8" s="420"/>
      <c r="BU8" s="421"/>
      <c r="BV8" s="419">
        <v>179567</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0.3</v>
      </c>
      <c r="CU8" s="523"/>
      <c r="CV8" s="523"/>
      <c r="CW8" s="523"/>
      <c r="CX8" s="523"/>
      <c r="CY8" s="523"/>
      <c r="CZ8" s="523"/>
      <c r="DA8" s="524"/>
      <c r="DB8" s="522">
        <v>0.31</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14137</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-8582</v>
      </c>
      <c r="BO9" s="420"/>
      <c r="BP9" s="420"/>
      <c r="BQ9" s="420"/>
      <c r="BR9" s="420"/>
      <c r="BS9" s="420"/>
      <c r="BT9" s="420"/>
      <c r="BU9" s="421"/>
      <c r="BV9" s="419">
        <v>-13085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14.6</v>
      </c>
      <c r="CU9" s="417"/>
      <c r="CV9" s="417"/>
      <c r="CW9" s="417"/>
      <c r="CX9" s="417"/>
      <c r="CY9" s="417"/>
      <c r="CZ9" s="417"/>
      <c r="DA9" s="418"/>
      <c r="DB9" s="416">
        <v>14.5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15682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109</v>
      </c>
      <c r="BO10" s="420"/>
      <c r="BP10" s="420"/>
      <c r="BQ10" s="420"/>
      <c r="BR10" s="420"/>
      <c r="BS10" s="420"/>
      <c r="BT10" s="420"/>
      <c r="BU10" s="421"/>
      <c r="BV10" s="419">
        <v>210113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13778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104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13626</v>
      </c>
      <c r="S13" s="507"/>
      <c r="T13" s="507"/>
      <c r="U13" s="507"/>
      <c r="V13" s="508"/>
      <c r="W13" s="509" t="s">
        <v>131</v>
      </c>
      <c r="X13" s="405"/>
      <c r="Y13" s="405"/>
      <c r="Z13" s="405"/>
      <c r="AA13" s="405"/>
      <c r="AB13" s="406"/>
      <c r="AC13" s="372">
        <v>305</v>
      </c>
      <c r="AD13" s="373"/>
      <c r="AE13" s="373"/>
      <c r="AF13" s="373"/>
      <c r="AG13" s="374"/>
      <c r="AH13" s="372">
        <v>353</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-8473</v>
      </c>
      <c r="BO13" s="420"/>
      <c r="BP13" s="420"/>
      <c r="BQ13" s="420"/>
      <c r="BR13" s="420"/>
      <c r="BS13" s="420"/>
      <c r="BT13" s="420"/>
      <c r="BU13" s="421"/>
      <c r="BV13" s="419">
        <v>197028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7.9</v>
      </c>
      <c r="CU13" s="417"/>
      <c r="CV13" s="417"/>
      <c r="CW13" s="417"/>
      <c r="CX13" s="417"/>
      <c r="CY13" s="417"/>
      <c r="CZ13" s="417"/>
      <c r="DA13" s="418"/>
      <c r="DB13" s="416">
        <v>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14036</v>
      </c>
      <c r="S14" s="507"/>
      <c r="T14" s="507"/>
      <c r="U14" s="507"/>
      <c r="V14" s="508"/>
      <c r="W14" s="510"/>
      <c r="X14" s="408"/>
      <c r="Y14" s="408"/>
      <c r="Z14" s="408"/>
      <c r="AA14" s="408"/>
      <c r="AB14" s="409"/>
      <c r="AC14" s="499">
        <v>5.0999999999999996</v>
      </c>
      <c r="AD14" s="500"/>
      <c r="AE14" s="500"/>
      <c r="AF14" s="500"/>
      <c r="AG14" s="501"/>
      <c r="AH14" s="499">
        <v>5.2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13.5</v>
      </c>
      <c r="CU14" s="517"/>
      <c r="CV14" s="517"/>
      <c r="CW14" s="517"/>
      <c r="CX14" s="517"/>
      <c r="CY14" s="517"/>
      <c r="CZ14" s="517"/>
      <c r="DA14" s="518"/>
      <c r="DB14" s="516">
        <v>21.1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13897</v>
      </c>
      <c r="S15" s="507"/>
      <c r="T15" s="507"/>
      <c r="U15" s="507"/>
      <c r="V15" s="508"/>
      <c r="W15" s="509" t="s">
        <v>137</v>
      </c>
      <c r="X15" s="405"/>
      <c r="Y15" s="405"/>
      <c r="Z15" s="405"/>
      <c r="AA15" s="405"/>
      <c r="AB15" s="406"/>
      <c r="AC15" s="372">
        <v>830</v>
      </c>
      <c r="AD15" s="373"/>
      <c r="AE15" s="373"/>
      <c r="AF15" s="373"/>
      <c r="AG15" s="374"/>
      <c r="AH15" s="372">
        <v>996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1546306</v>
      </c>
      <c r="BO15" s="449"/>
      <c r="BP15" s="449"/>
      <c r="BQ15" s="449"/>
      <c r="BR15" s="449"/>
      <c r="BS15" s="449"/>
      <c r="BT15" s="449"/>
      <c r="BU15" s="450"/>
      <c r="BV15" s="448">
        <v>1524786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13.8</v>
      </c>
      <c r="AD16" s="500"/>
      <c r="AE16" s="500"/>
      <c r="AF16" s="500"/>
      <c r="AG16" s="501"/>
      <c r="AH16" s="499">
        <v>14.6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5093858</v>
      </c>
      <c r="BO16" s="420"/>
      <c r="BP16" s="420"/>
      <c r="BQ16" s="420"/>
      <c r="BR16" s="420"/>
      <c r="BS16" s="420"/>
      <c r="BT16" s="420"/>
      <c r="BU16" s="421"/>
      <c r="BV16" s="419">
        <v>5014151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4889</v>
      </c>
      <c r="AD17" s="373"/>
      <c r="AE17" s="373"/>
      <c r="AF17" s="373"/>
      <c r="AG17" s="374"/>
      <c r="AH17" s="372">
        <v>5458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1927947</v>
      </c>
      <c r="BO17" s="420"/>
      <c r="BP17" s="420"/>
      <c r="BQ17" s="420"/>
      <c r="BR17" s="420"/>
      <c r="BS17" s="420"/>
      <c r="BT17" s="420"/>
      <c r="BU17" s="421"/>
      <c r="BV17" s="419">
        <v>1907800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183.3</v>
      </c>
      <c r="M18" s="472"/>
      <c r="N18" s="472"/>
      <c r="O18" s="472"/>
      <c r="P18" s="472"/>
      <c r="Q18" s="472"/>
      <c r="R18" s="473"/>
      <c r="S18" s="473"/>
      <c r="T18" s="473"/>
      <c r="U18" s="473"/>
      <c r="V18" s="474"/>
      <c r="W18" s="490"/>
      <c r="X18" s="491"/>
      <c r="Y18" s="491"/>
      <c r="Z18" s="491"/>
      <c r="AA18" s="491"/>
      <c r="AB18" s="515"/>
      <c r="AC18" s="389">
        <v>81.2</v>
      </c>
      <c r="AD18" s="390"/>
      <c r="AE18" s="390"/>
      <c r="AF18" s="390"/>
      <c r="AG18" s="475"/>
      <c r="AH18" s="389">
        <v>80.2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5371428</v>
      </c>
      <c r="BO18" s="420"/>
      <c r="BP18" s="420"/>
      <c r="BQ18" s="420"/>
      <c r="BR18" s="420"/>
      <c r="BS18" s="420"/>
      <c r="BT18" s="420"/>
      <c r="BU18" s="421"/>
      <c r="BV18" s="419">
        <v>5352240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77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7274122</v>
      </c>
      <c r="BO19" s="420"/>
      <c r="BP19" s="420"/>
      <c r="BQ19" s="420"/>
      <c r="BR19" s="420"/>
      <c r="BS19" s="420"/>
      <c r="BT19" s="420"/>
      <c r="BU19" s="421"/>
      <c r="BV19" s="419">
        <v>7077626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6795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12709326</v>
      </c>
      <c r="BO22" s="449"/>
      <c r="BP22" s="449"/>
      <c r="BQ22" s="449"/>
      <c r="BR22" s="449"/>
      <c r="BS22" s="449"/>
      <c r="BT22" s="449"/>
      <c r="BU22" s="450"/>
      <c r="BV22" s="448">
        <v>12503341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11540103</v>
      </c>
      <c r="BO23" s="420"/>
      <c r="BP23" s="420"/>
      <c r="BQ23" s="420"/>
      <c r="BR23" s="420"/>
      <c r="BS23" s="420"/>
      <c r="BT23" s="420"/>
      <c r="BU23" s="421"/>
      <c r="BV23" s="419">
        <v>11172071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6700</v>
      </c>
      <c r="R24" s="373"/>
      <c r="S24" s="373"/>
      <c r="T24" s="373"/>
      <c r="U24" s="373"/>
      <c r="V24" s="374"/>
      <c r="W24" s="462"/>
      <c r="X24" s="399"/>
      <c r="Y24" s="400"/>
      <c r="Z24" s="375" t="s">
        <v>162</v>
      </c>
      <c r="AA24" s="376"/>
      <c r="AB24" s="376"/>
      <c r="AC24" s="376"/>
      <c r="AD24" s="376"/>
      <c r="AE24" s="376"/>
      <c r="AF24" s="376"/>
      <c r="AG24" s="377"/>
      <c r="AH24" s="372">
        <v>189</v>
      </c>
      <c r="AI24" s="373"/>
      <c r="AJ24" s="373"/>
      <c r="AK24" s="373"/>
      <c r="AL24" s="374"/>
      <c r="AM24" s="372">
        <v>558306</v>
      </c>
      <c r="AN24" s="373"/>
      <c r="AO24" s="373"/>
      <c r="AP24" s="373"/>
      <c r="AQ24" s="373"/>
      <c r="AR24" s="374"/>
      <c r="AS24" s="372">
        <v>2954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10144566</v>
      </c>
      <c r="BO24" s="420"/>
      <c r="BP24" s="420"/>
      <c r="BQ24" s="420"/>
      <c r="BR24" s="420"/>
      <c r="BS24" s="420"/>
      <c r="BT24" s="420"/>
      <c r="BU24" s="421"/>
      <c r="BV24" s="419">
        <v>9701457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5600</v>
      </c>
      <c r="R25" s="373"/>
      <c r="S25" s="373"/>
      <c r="T25" s="373"/>
      <c r="U25" s="373"/>
      <c r="V25" s="374"/>
      <c r="W25" s="462"/>
      <c r="X25" s="399"/>
      <c r="Y25" s="400"/>
      <c r="Z25" s="375" t="s">
        <v>165</v>
      </c>
      <c r="AA25" s="376"/>
      <c r="AB25" s="376"/>
      <c r="AC25" s="376"/>
      <c r="AD25" s="376"/>
      <c r="AE25" s="376"/>
      <c r="AF25" s="376"/>
      <c r="AG25" s="377"/>
      <c r="AH25" s="372">
        <v>40</v>
      </c>
      <c r="AI25" s="373"/>
      <c r="AJ25" s="373"/>
      <c r="AK25" s="373"/>
      <c r="AL25" s="374"/>
      <c r="AM25" s="372">
        <v>119200</v>
      </c>
      <c r="AN25" s="373"/>
      <c r="AO25" s="373"/>
      <c r="AP25" s="373"/>
      <c r="AQ25" s="373"/>
      <c r="AR25" s="374"/>
      <c r="AS25" s="372">
        <v>2980</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6793168</v>
      </c>
      <c r="BO25" s="449"/>
      <c r="BP25" s="449"/>
      <c r="BQ25" s="449"/>
      <c r="BR25" s="449"/>
      <c r="BS25" s="449"/>
      <c r="BT25" s="449"/>
      <c r="BU25" s="450"/>
      <c r="BV25" s="448">
        <v>7873691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5000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2800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491532</v>
      </c>
      <c r="BO27" s="454"/>
      <c r="BP27" s="454"/>
      <c r="BQ27" s="454"/>
      <c r="BR27" s="454"/>
      <c r="BS27" s="454"/>
      <c r="BT27" s="454"/>
      <c r="BU27" s="455"/>
      <c r="BV27" s="453">
        <v>485500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2300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1238085</v>
      </c>
      <c r="BO28" s="449"/>
      <c r="BP28" s="449"/>
      <c r="BQ28" s="449"/>
      <c r="BR28" s="449"/>
      <c r="BS28" s="449"/>
      <c r="BT28" s="449"/>
      <c r="BU28" s="450"/>
      <c r="BV28" s="448">
        <v>1237976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10</v>
      </c>
      <c r="M29" s="373"/>
      <c r="N29" s="373"/>
      <c r="O29" s="373"/>
      <c r="P29" s="374"/>
      <c r="Q29" s="372">
        <v>2100</v>
      </c>
      <c r="R29" s="373"/>
      <c r="S29" s="373"/>
      <c r="T29" s="373"/>
      <c r="U29" s="373"/>
      <c r="V29" s="374"/>
      <c r="W29" s="463"/>
      <c r="X29" s="464"/>
      <c r="Y29" s="465"/>
      <c r="Z29" s="375" t="s">
        <v>178</v>
      </c>
      <c r="AA29" s="376"/>
      <c r="AB29" s="376"/>
      <c r="AC29" s="376"/>
      <c r="AD29" s="376"/>
      <c r="AE29" s="376"/>
      <c r="AF29" s="376"/>
      <c r="AG29" s="377"/>
      <c r="AH29" s="372">
        <v>191</v>
      </c>
      <c r="AI29" s="373"/>
      <c r="AJ29" s="373"/>
      <c r="AK29" s="373"/>
      <c r="AL29" s="374"/>
      <c r="AM29" s="372">
        <v>566256</v>
      </c>
      <c r="AN29" s="373"/>
      <c r="AO29" s="373"/>
      <c r="AP29" s="373"/>
      <c r="AQ29" s="373"/>
      <c r="AR29" s="374"/>
      <c r="AS29" s="372">
        <v>2965</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1590946</v>
      </c>
      <c r="BO29" s="420"/>
      <c r="BP29" s="420"/>
      <c r="BQ29" s="420"/>
      <c r="BR29" s="420"/>
      <c r="BS29" s="420"/>
      <c r="BT29" s="420"/>
      <c r="BU29" s="421"/>
      <c r="BV29" s="419">
        <v>1590272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2208595</v>
      </c>
      <c r="BO30" s="454"/>
      <c r="BP30" s="454"/>
      <c r="BQ30" s="454"/>
      <c r="BR30" s="454"/>
      <c r="BS30" s="454"/>
      <c r="BT30" s="454"/>
      <c r="BU30" s="455"/>
      <c r="BV30" s="453">
        <v>1868307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国民健康保険事業費特別会計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IF('各会計、関係団体の財政状況及び健全化判断比率'!B34="","",'各会計、関係団体の財政状況及び健全化判断比率'!B34)</f>
        <v>下水道事業費特別会計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和歌山県市町村総合事務組合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那智勝浦冷蔵株式会社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土地取得事業費特別会計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後期高齢者医療事業費特別会計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町立温泉病院事業会計</v>
      </c>
      <c r="AP35" s="368"/>
      <c r="AQ35" s="368"/>
      <c r="AR35" s="368"/>
      <c r="AS35" s="368"/>
      <c r="AT35" s="368"/>
      <c r="AU35" s="368"/>
      <c r="AV35" s="368"/>
      <c r="AW35" s="368"/>
      <c r="AX35" s="368"/>
      <c r="AY35" s="368"/>
      <c r="AZ35" s="368"/>
      <c r="BA35" s="368"/>
      <c r="BB35" s="368"/>
      <c r="BC35" s="368"/>
      <c r="BD35" s="181"/>
      <c r="BE35" s="367">
        <f t="shared" ref="BE35:BE43" si="1">IF(BG35="","",BE34+1)</f>
        <v>11</v>
      </c>
      <c r="BF35" s="367"/>
      <c r="BG35" s="368" t="str">
        <f>IF('各会計、関係団体の財政状況及び健全化判断比率'!B35="","",'各会計、関係団体の財政状況及び健全化判断比率'!B35)</f>
        <v>勝浦地方卸売市場事業費特別会計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紀南学園事務組合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育英奨学金貸与事業費特別会計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介護保険事業費特別会計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東牟婁郡町村新宮市老人福祉施設事務組合（一般会計）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介護認定審査会共同設置事業費特別会計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東牟婁郡町村新宮市老人福祉施設事務組合（特別会計）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那智勝浦町・太地町環境衛生施設一部事務組合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新宮周辺広域市町村圏事務組合（一般会計）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新宮周辺広域市町村圏事務組合（特別会計）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和歌山地方税回収機構</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和歌山県後期高齢者医療広域連合（一般会計）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21</v>
      </c>
      <c r="BX43" s="367"/>
      <c r="BY43" s="368" t="str">
        <f>IF('各会計、関係団体の財政状況及び健全化判断比率'!B77="","",'各会計、関係団体の財政状況及び健全化判断比率'!B77)</f>
        <v>和歌山県後期高齢者医療広域連合（特別会計）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dkwFDFR/BybzMlJF5quLdhW7azst/TbAyhLQWtXb7nIlGAlQP6n2ZFlVmusy+YH1lc0Bj52Bd6Tx+S06tTKsw==" saltValue="2wdFHoBmOJzur+LD2lQZJ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1444326</v>
      </c>
      <c r="S5" s="674"/>
      <c r="T5" s="674"/>
      <c r="U5" s="674"/>
      <c r="V5" s="674"/>
      <c r="W5" s="674"/>
      <c r="X5" s="674"/>
      <c r="Y5" s="702"/>
      <c r="Z5" s="715">
        <v>14</v>
      </c>
      <c r="AA5" s="715"/>
      <c r="AB5" s="715"/>
      <c r="AC5" s="715"/>
      <c r="AD5" s="716">
        <v>1444326</v>
      </c>
      <c r="AE5" s="716"/>
      <c r="AF5" s="716"/>
      <c r="AG5" s="716"/>
      <c r="AH5" s="716"/>
      <c r="AI5" s="716"/>
      <c r="AJ5" s="716"/>
      <c r="AK5" s="716"/>
      <c r="AL5" s="703">
        <v>26.1</v>
      </c>
      <c r="AM5" s="685"/>
      <c r="AN5" s="685"/>
      <c r="AO5" s="704"/>
      <c r="AP5" s="676" t="s">
        <v>217</v>
      </c>
      <c r="AQ5" s="677"/>
      <c r="AR5" s="677"/>
      <c r="AS5" s="677"/>
      <c r="AT5" s="677"/>
      <c r="AU5" s="677"/>
      <c r="AV5" s="677"/>
      <c r="AW5" s="677"/>
      <c r="AX5" s="677"/>
      <c r="AY5" s="677"/>
      <c r="AZ5" s="677"/>
      <c r="BA5" s="677"/>
      <c r="BB5" s="677"/>
      <c r="BC5" s="677"/>
      <c r="BD5" s="677"/>
      <c r="BE5" s="677"/>
      <c r="BF5" s="678"/>
      <c r="BG5" s="621">
        <v>1392151</v>
      </c>
      <c r="BH5" s="622"/>
      <c r="BI5" s="622"/>
      <c r="BJ5" s="622"/>
      <c r="BK5" s="622"/>
      <c r="BL5" s="622"/>
      <c r="BM5" s="622"/>
      <c r="BN5" s="623"/>
      <c r="BO5" s="659">
        <v>96.4</v>
      </c>
      <c r="BP5" s="659"/>
      <c r="BQ5" s="659"/>
      <c r="BR5" s="659"/>
      <c r="BS5" s="660" t="s">
        <v>122</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18" t="s">
        <v>221</v>
      </c>
      <c r="C6" s="619"/>
      <c r="D6" s="619"/>
      <c r="E6" s="619"/>
      <c r="F6" s="619"/>
      <c r="G6" s="619"/>
      <c r="H6" s="619"/>
      <c r="I6" s="619"/>
      <c r="J6" s="619"/>
      <c r="K6" s="619"/>
      <c r="L6" s="619"/>
      <c r="M6" s="619"/>
      <c r="N6" s="619"/>
      <c r="O6" s="619"/>
      <c r="P6" s="619"/>
      <c r="Q6" s="620"/>
      <c r="R6" s="621">
        <v>100725</v>
      </c>
      <c r="S6" s="622"/>
      <c r="T6" s="622"/>
      <c r="U6" s="622"/>
      <c r="V6" s="622"/>
      <c r="W6" s="622"/>
      <c r="X6" s="622"/>
      <c r="Y6" s="623"/>
      <c r="Z6" s="659">
        <v>1</v>
      </c>
      <c r="AA6" s="659"/>
      <c r="AB6" s="659"/>
      <c r="AC6" s="659"/>
      <c r="AD6" s="660">
        <v>100725</v>
      </c>
      <c r="AE6" s="660"/>
      <c r="AF6" s="660"/>
      <c r="AG6" s="660"/>
      <c r="AH6" s="660"/>
      <c r="AI6" s="660"/>
      <c r="AJ6" s="660"/>
      <c r="AK6" s="660"/>
      <c r="AL6" s="624">
        <v>1.8</v>
      </c>
      <c r="AM6" s="625"/>
      <c r="AN6" s="625"/>
      <c r="AO6" s="661"/>
      <c r="AP6" s="618" t="s">
        <v>222</v>
      </c>
      <c r="AQ6" s="619"/>
      <c r="AR6" s="619"/>
      <c r="AS6" s="619"/>
      <c r="AT6" s="619"/>
      <c r="AU6" s="619"/>
      <c r="AV6" s="619"/>
      <c r="AW6" s="619"/>
      <c r="AX6" s="619"/>
      <c r="AY6" s="619"/>
      <c r="AZ6" s="619"/>
      <c r="BA6" s="619"/>
      <c r="BB6" s="619"/>
      <c r="BC6" s="619"/>
      <c r="BD6" s="619"/>
      <c r="BE6" s="619"/>
      <c r="BF6" s="620"/>
      <c r="BG6" s="621">
        <v>1392151</v>
      </c>
      <c r="BH6" s="622"/>
      <c r="BI6" s="622"/>
      <c r="BJ6" s="622"/>
      <c r="BK6" s="622"/>
      <c r="BL6" s="622"/>
      <c r="BM6" s="622"/>
      <c r="BN6" s="623"/>
      <c r="BO6" s="659">
        <v>96.4</v>
      </c>
      <c r="BP6" s="659"/>
      <c r="BQ6" s="659"/>
      <c r="BR6" s="659"/>
      <c r="BS6" s="660" t="s">
        <v>122</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71306</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71306</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580</v>
      </c>
      <c r="S7" s="622"/>
      <c r="T7" s="622"/>
      <c r="U7" s="622"/>
      <c r="V7" s="622"/>
      <c r="W7" s="622"/>
      <c r="X7" s="622"/>
      <c r="Y7" s="623"/>
      <c r="Z7" s="659">
        <v>0</v>
      </c>
      <c r="AA7" s="659"/>
      <c r="AB7" s="659"/>
      <c r="AC7" s="659"/>
      <c r="AD7" s="660">
        <v>580</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522874</v>
      </c>
      <c r="BH7" s="622"/>
      <c r="BI7" s="622"/>
      <c r="BJ7" s="622"/>
      <c r="BK7" s="622"/>
      <c r="BL7" s="622"/>
      <c r="BM7" s="622"/>
      <c r="BN7" s="623"/>
      <c r="BO7" s="659">
        <v>36.200000000000003</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1624447</v>
      </c>
      <c r="CS7" s="622"/>
      <c r="CT7" s="622"/>
      <c r="CU7" s="622"/>
      <c r="CV7" s="622"/>
      <c r="CW7" s="622"/>
      <c r="CX7" s="622"/>
      <c r="CY7" s="623"/>
      <c r="CZ7" s="659">
        <v>16.100000000000001</v>
      </c>
      <c r="DA7" s="659"/>
      <c r="DB7" s="659"/>
      <c r="DC7" s="659"/>
      <c r="DD7" s="627">
        <v>48965</v>
      </c>
      <c r="DE7" s="622"/>
      <c r="DF7" s="622"/>
      <c r="DG7" s="622"/>
      <c r="DH7" s="622"/>
      <c r="DI7" s="622"/>
      <c r="DJ7" s="622"/>
      <c r="DK7" s="622"/>
      <c r="DL7" s="622"/>
      <c r="DM7" s="622"/>
      <c r="DN7" s="622"/>
      <c r="DO7" s="622"/>
      <c r="DP7" s="623"/>
      <c r="DQ7" s="627">
        <v>1407417</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11581</v>
      </c>
      <c r="S8" s="622"/>
      <c r="T8" s="622"/>
      <c r="U8" s="622"/>
      <c r="V8" s="622"/>
      <c r="W8" s="622"/>
      <c r="X8" s="622"/>
      <c r="Y8" s="623"/>
      <c r="Z8" s="659">
        <v>0.1</v>
      </c>
      <c r="AA8" s="659"/>
      <c r="AB8" s="659"/>
      <c r="AC8" s="659"/>
      <c r="AD8" s="660">
        <v>11581</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22050</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2976755</v>
      </c>
      <c r="CS8" s="622"/>
      <c r="CT8" s="622"/>
      <c r="CU8" s="622"/>
      <c r="CV8" s="622"/>
      <c r="CW8" s="622"/>
      <c r="CX8" s="622"/>
      <c r="CY8" s="623"/>
      <c r="CZ8" s="659">
        <v>29.4</v>
      </c>
      <c r="DA8" s="659"/>
      <c r="DB8" s="659"/>
      <c r="DC8" s="659"/>
      <c r="DD8" s="627">
        <v>4443</v>
      </c>
      <c r="DE8" s="622"/>
      <c r="DF8" s="622"/>
      <c r="DG8" s="622"/>
      <c r="DH8" s="622"/>
      <c r="DI8" s="622"/>
      <c r="DJ8" s="622"/>
      <c r="DK8" s="622"/>
      <c r="DL8" s="622"/>
      <c r="DM8" s="622"/>
      <c r="DN8" s="622"/>
      <c r="DO8" s="622"/>
      <c r="DP8" s="623"/>
      <c r="DQ8" s="627">
        <v>1921338</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11577</v>
      </c>
      <c r="S9" s="622"/>
      <c r="T9" s="622"/>
      <c r="U9" s="622"/>
      <c r="V9" s="622"/>
      <c r="W9" s="622"/>
      <c r="X9" s="622"/>
      <c r="Y9" s="623"/>
      <c r="Z9" s="659">
        <v>0.1</v>
      </c>
      <c r="AA9" s="659"/>
      <c r="AB9" s="659"/>
      <c r="AC9" s="659"/>
      <c r="AD9" s="660">
        <v>11577</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461246</v>
      </c>
      <c r="BH9" s="622"/>
      <c r="BI9" s="622"/>
      <c r="BJ9" s="622"/>
      <c r="BK9" s="622"/>
      <c r="BL9" s="622"/>
      <c r="BM9" s="622"/>
      <c r="BN9" s="623"/>
      <c r="BO9" s="659">
        <v>31.9</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2188236</v>
      </c>
      <c r="CS9" s="622"/>
      <c r="CT9" s="622"/>
      <c r="CU9" s="622"/>
      <c r="CV9" s="622"/>
      <c r="CW9" s="622"/>
      <c r="CX9" s="622"/>
      <c r="CY9" s="623"/>
      <c r="CZ9" s="659">
        <v>21.6</v>
      </c>
      <c r="DA9" s="659"/>
      <c r="DB9" s="659"/>
      <c r="DC9" s="659"/>
      <c r="DD9" s="627">
        <v>1125212</v>
      </c>
      <c r="DE9" s="622"/>
      <c r="DF9" s="622"/>
      <c r="DG9" s="622"/>
      <c r="DH9" s="622"/>
      <c r="DI9" s="622"/>
      <c r="DJ9" s="622"/>
      <c r="DK9" s="622"/>
      <c r="DL9" s="622"/>
      <c r="DM9" s="622"/>
      <c r="DN9" s="622"/>
      <c r="DO9" s="622"/>
      <c r="DP9" s="623"/>
      <c r="DQ9" s="627">
        <v>906211</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29001</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342478</v>
      </c>
      <c r="S11" s="622"/>
      <c r="T11" s="622"/>
      <c r="U11" s="622"/>
      <c r="V11" s="622"/>
      <c r="W11" s="622"/>
      <c r="X11" s="622"/>
      <c r="Y11" s="623"/>
      <c r="Z11" s="624">
        <v>3.3</v>
      </c>
      <c r="AA11" s="625"/>
      <c r="AB11" s="625"/>
      <c r="AC11" s="626"/>
      <c r="AD11" s="627">
        <v>342478</v>
      </c>
      <c r="AE11" s="622"/>
      <c r="AF11" s="622"/>
      <c r="AG11" s="622"/>
      <c r="AH11" s="622"/>
      <c r="AI11" s="622"/>
      <c r="AJ11" s="622"/>
      <c r="AK11" s="623"/>
      <c r="AL11" s="624">
        <v>6.2</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10577</v>
      </c>
      <c r="BH11" s="622"/>
      <c r="BI11" s="622"/>
      <c r="BJ11" s="622"/>
      <c r="BK11" s="622"/>
      <c r="BL11" s="622"/>
      <c r="BM11" s="622"/>
      <c r="BN11" s="623"/>
      <c r="BO11" s="659">
        <v>0.7</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263134</v>
      </c>
      <c r="CS11" s="622"/>
      <c r="CT11" s="622"/>
      <c r="CU11" s="622"/>
      <c r="CV11" s="622"/>
      <c r="CW11" s="622"/>
      <c r="CX11" s="622"/>
      <c r="CY11" s="623"/>
      <c r="CZ11" s="659">
        <v>2.6</v>
      </c>
      <c r="DA11" s="659"/>
      <c r="DB11" s="659"/>
      <c r="DC11" s="659"/>
      <c r="DD11" s="627">
        <v>5960</v>
      </c>
      <c r="DE11" s="622"/>
      <c r="DF11" s="622"/>
      <c r="DG11" s="622"/>
      <c r="DH11" s="622"/>
      <c r="DI11" s="622"/>
      <c r="DJ11" s="622"/>
      <c r="DK11" s="622"/>
      <c r="DL11" s="622"/>
      <c r="DM11" s="622"/>
      <c r="DN11" s="622"/>
      <c r="DO11" s="622"/>
      <c r="DP11" s="623"/>
      <c r="DQ11" s="627">
        <v>160813</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12304</v>
      </c>
      <c r="S12" s="622"/>
      <c r="T12" s="622"/>
      <c r="U12" s="622"/>
      <c r="V12" s="622"/>
      <c r="W12" s="622"/>
      <c r="X12" s="622"/>
      <c r="Y12" s="623"/>
      <c r="Z12" s="659">
        <v>0.1</v>
      </c>
      <c r="AA12" s="659"/>
      <c r="AB12" s="659"/>
      <c r="AC12" s="659"/>
      <c r="AD12" s="660">
        <v>12304</v>
      </c>
      <c r="AE12" s="660"/>
      <c r="AF12" s="660"/>
      <c r="AG12" s="660"/>
      <c r="AH12" s="660"/>
      <c r="AI12" s="660"/>
      <c r="AJ12" s="660"/>
      <c r="AK12" s="660"/>
      <c r="AL12" s="624">
        <v>0.2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676573</v>
      </c>
      <c r="BH12" s="622"/>
      <c r="BI12" s="622"/>
      <c r="BJ12" s="622"/>
      <c r="BK12" s="622"/>
      <c r="BL12" s="622"/>
      <c r="BM12" s="622"/>
      <c r="BN12" s="623"/>
      <c r="BO12" s="659">
        <v>46.8</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348780</v>
      </c>
      <c r="CS12" s="622"/>
      <c r="CT12" s="622"/>
      <c r="CU12" s="622"/>
      <c r="CV12" s="622"/>
      <c r="CW12" s="622"/>
      <c r="CX12" s="622"/>
      <c r="CY12" s="623"/>
      <c r="CZ12" s="659">
        <v>3.4</v>
      </c>
      <c r="DA12" s="659"/>
      <c r="DB12" s="659"/>
      <c r="DC12" s="659"/>
      <c r="DD12" s="627">
        <v>51798</v>
      </c>
      <c r="DE12" s="622"/>
      <c r="DF12" s="622"/>
      <c r="DG12" s="622"/>
      <c r="DH12" s="622"/>
      <c r="DI12" s="622"/>
      <c r="DJ12" s="622"/>
      <c r="DK12" s="622"/>
      <c r="DL12" s="622"/>
      <c r="DM12" s="622"/>
      <c r="DN12" s="622"/>
      <c r="DO12" s="622"/>
      <c r="DP12" s="623"/>
      <c r="DQ12" s="627">
        <v>285041</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674103</v>
      </c>
      <c r="BH13" s="622"/>
      <c r="BI13" s="622"/>
      <c r="BJ13" s="622"/>
      <c r="BK13" s="622"/>
      <c r="BL13" s="622"/>
      <c r="BM13" s="622"/>
      <c r="BN13" s="623"/>
      <c r="BO13" s="659">
        <v>46.7</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535084</v>
      </c>
      <c r="CS13" s="622"/>
      <c r="CT13" s="622"/>
      <c r="CU13" s="622"/>
      <c r="CV13" s="622"/>
      <c r="CW13" s="622"/>
      <c r="CX13" s="622"/>
      <c r="CY13" s="623"/>
      <c r="CZ13" s="659">
        <v>5.3</v>
      </c>
      <c r="DA13" s="659"/>
      <c r="DB13" s="659"/>
      <c r="DC13" s="659"/>
      <c r="DD13" s="627">
        <v>273383</v>
      </c>
      <c r="DE13" s="622"/>
      <c r="DF13" s="622"/>
      <c r="DG13" s="622"/>
      <c r="DH13" s="622"/>
      <c r="DI13" s="622"/>
      <c r="DJ13" s="622"/>
      <c r="DK13" s="622"/>
      <c r="DL13" s="622"/>
      <c r="DM13" s="622"/>
      <c r="DN13" s="622"/>
      <c r="DO13" s="622"/>
      <c r="DP13" s="623"/>
      <c r="DQ13" s="627">
        <v>338663</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664</v>
      </c>
      <c r="S14" s="622"/>
      <c r="T14" s="622"/>
      <c r="U14" s="622"/>
      <c r="V14" s="622"/>
      <c r="W14" s="622"/>
      <c r="X14" s="622"/>
      <c r="Y14" s="623"/>
      <c r="Z14" s="659">
        <v>0</v>
      </c>
      <c r="AA14" s="659"/>
      <c r="AB14" s="659"/>
      <c r="AC14" s="659"/>
      <c r="AD14" s="660">
        <v>664</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61318</v>
      </c>
      <c r="BH14" s="622"/>
      <c r="BI14" s="622"/>
      <c r="BJ14" s="622"/>
      <c r="BK14" s="622"/>
      <c r="BL14" s="622"/>
      <c r="BM14" s="622"/>
      <c r="BN14" s="623"/>
      <c r="BO14" s="659">
        <v>4.2</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441424</v>
      </c>
      <c r="CS14" s="622"/>
      <c r="CT14" s="622"/>
      <c r="CU14" s="622"/>
      <c r="CV14" s="622"/>
      <c r="CW14" s="622"/>
      <c r="CX14" s="622"/>
      <c r="CY14" s="623"/>
      <c r="CZ14" s="659">
        <v>4.4000000000000004</v>
      </c>
      <c r="DA14" s="659"/>
      <c r="DB14" s="659"/>
      <c r="DC14" s="659"/>
      <c r="DD14" s="627">
        <v>33583</v>
      </c>
      <c r="DE14" s="622"/>
      <c r="DF14" s="622"/>
      <c r="DG14" s="622"/>
      <c r="DH14" s="622"/>
      <c r="DI14" s="622"/>
      <c r="DJ14" s="622"/>
      <c r="DK14" s="622"/>
      <c r="DL14" s="622"/>
      <c r="DM14" s="622"/>
      <c r="DN14" s="622"/>
      <c r="DO14" s="622"/>
      <c r="DP14" s="623"/>
      <c r="DQ14" s="627">
        <v>386267</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131386</v>
      </c>
      <c r="BH15" s="622"/>
      <c r="BI15" s="622"/>
      <c r="BJ15" s="622"/>
      <c r="BK15" s="622"/>
      <c r="BL15" s="622"/>
      <c r="BM15" s="622"/>
      <c r="BN15" s="623"/>
      <c r="BO15" s="659">
        <v>9.1</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558830</v>
      </c>
      <c r="CS15" s="622"/>
      <c r="CT15" s="622"/>
      <c r="CU15" s="622"/>
      <c r="CV15" s="622"/>
      <c r="CW15" s="622"/>
      <c r="CX15" s="622"/>
      <c r="CY15" s="623"/>
      <c r="CZ15" s="659">
        <v>5.5</v>
      </c>
      <c r="DA15" s="659"/>
      <c r="DB15" s="659"/>
      <c r="DC15" s="659"/>
      <c r="DD15" s="627">
        <v>16648</v>
      </c>
      <c r="DE15" s="622"/>
      <c r="DF15" s="622"/>
      <c r="DG15" s="622"/>
      <c r="DH15" s="622"/>
      <c r="DI15" s="622"/>
      <c r="DJ15" s="622"/>
      <c r="DK15" s="622"/>
      <c r="DL15" s="622"/>
      <c r="DM15" s="622"/>
      <c r="DN15" s="622"/>
      <c r="DO15" s="622"/>
      <c r="DP15" s="623"/>
      <c r="DQ15" s="627">
        <v>525958</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7183</v>
      </c>
      <c r="S16" s="622"/>
      <c r="T16" s="622"/>
      <c r="U16" s="622"/>
      <c r="V16" s="622"/>
      <c r="W16" s="622"/>
      <c r="X16" s="622"/>
      <c r="Y16" s="623"/>
      <c r="Z16" s="659">
        <v>0.1</v>
      </c>
      <c r="AA16" s="659"/>
      <c r="AB16" s="659"/>
      <c r="AC16" s="659"/>
      <c r="AD16" s="660">
        <v>7183</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31106</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19125</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21465</v>
      </c>
      <c r="S17" s="622"/>
      <c r="T17" s="622"/>
      <c r="U17" s="622"/>
      <c r="V17" s="622"/>
      <c r="W17" s="622"/>
      <c r="X17" s="622"/>
      <c r="Y17" s="623"/>
      <c r="Z17" s="659">
        <v>0.2</v>
      </c>
      <c r="AA17" s="659"/>
      <c r="AB17" s="659"/>
      <c r="AC17" s="659"/>
      <c r="AD17" s="660">
        <v>21465</v>
      </c>
      <c r="AE17" s="660"/>
      <c r="AF17" s="660"/>
      <c r="AG17" s="660"/>
      <c r="AH17" s="660"/>
      <c r="AI17" s="660"/>
      <c r="AJ17" s="660"/>
      <c r="AK17" s="660"/>
      <c r="AL17" s="624">
        <v>0.4</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1073677</v>
      </c>
      <c r="CS17" s="622"/>
      <c r="CT17" s="622"/>
      <c r="CU17" s="622"/>
      <c r="CV17" s="622"/>
      <c r="CW17" s="622"/>
      <c r="CX17" s="622"/>
      <c r="CY17" s="623"/>
      <c r="CZ17" s="659">
        <v>10.6</v>
      </c>
      <c r="DA17" s="659"/>
      <c r="DB17" s="659"/>
      <c r="DC17" s="659"/>
      <c r="DD17" s="627" t="s">
        <v>122</v>
      </c>
      <c r="DE17" s="622"/>
      <c r="DF17" s="622"/>
      <c r="DG17" s="622"/>
      <c r="DH17" s="622"/>
      <c r="DI17" s="622"/>
      <c r="DJ17" s="622"/>
      <c r="DK17" s="622"/>
      <c r="DL17" s="622"/>
      <c r="DM17" s="622"/>
      <c r="DN17" s="622"/>
      <c r="DO17" s="622"/>
      <c r="DP17" s="623"/>
      <c r="DQ17" s="627">
        <v>1064817</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6546</v>
      </c>
      <c r="S18" s="622"/>
      <c r="T18" s="622"/>
      <c r="U18" s="622"/>
      <c r="V18" s="622"/>
      <c r="W18" s="622"/>
      <c r="X18" s="622"/>
      <c r="Y18" s="623"/>
      <c r="Z18" s="659">
        <v>0.1</v>
      </c>
      <c r="AA18" s="659"/>
      <c r="AB18" s="659"/>
      <c r="AC18" s="659"/>
      <c r="AD18" s="660">
        <v>6546</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6546</v>
      </c>
      <c r="S19" s="622"/>
      <c r="T19" s="622"/>
      <c r="U19" s="622"/>
      <c r="V19" s="622"/>
      <c r="W19" s="622"/>
      <c r="X19" s="622"/>
      <c r="Y19" s="623"/>
      <c r="Z19" s="659">
        <v>0.1</v>
      </c>
      <c r="AA19" s="659"/>
      <c r="AB19" s="659"/>
      <c r="AC19" s="659"/>
      <c r="AD19" s="660">
        <v>6546</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52175</v>
      </c>
      <c r="BH19" s="622"/>
      <c r="BI19" s="622"/>
      <c r="BJ19" s="622"/>
      <c r="BK19" s="622"/>
      <c r="BL19" s="622"/>
      <c r="BM19" s="622"/>
      <c r="BN19" s="623"/>
      <c r="BO19" s="659">
        <v>3.6</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52175</v>
      </c>
      <c r="BH20" s="622"/>
      <c r="BI20" s="622"/>
      <c r="BJ20" s="622"/>
      <c r="BK20" s="622"/>
      <c r="BL20" s="622"/>
      <c r="BM20" s="622"/>
      <c r="BN20" s="623"/>
      <c r="BO20" s="659">
        <v>3.6</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10112779</v>
      </c>
      <c r="CS20" s="622"/>
      <c r="CT20" s="622"/>
      <c r="CU20" s="622"/>
      <c r="CV20" s="622"/>
      <c r="CW20" s="622"/>
      <c r="CX20" s="622"/>
      <c r="CY20" s="623"/>
      <c r="CZ20" s="659">
        <v>100</v>
      </c>
      <c r="DA20" s="659"/>
      <c r="DB20" s="659"/>
      <c r="DC20" s="659"/>
      <c r="DD20" s="627">
        <v>1559992</v>
      </c>
      <c r="DE20" s="622"/>
      <c r="DF20" s="622"/>
      <c r="DG20" s="622"/>
      <c r="DH20" s="622"/>
      <c r="DI20" s="622"/>
      <c r="DJ20" s="622"/>
      <c r="DK20" s="622"/>
      <c r="DL20" s="622"/>
      <c r="DM20" s="622"/>
      <c r="DN20" s="622"/>
      <c r="DO20" s="622"/>
      <c r="DP20" s="623"/>
      <c r="DQ20" s="627">
        <v>7086956</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4038616</v>
      </c>
      <c r="S21" s="622"/>
      <c r="T21" s="622"/>
      <c r="U21" s="622"/>
      <c r="V21" s="622"/>
      <c r="W21" s="622"/>
      <c r="X21" s="622"/>
      <c r="Y21" s="623"/>
      <c r="Z21" s="659">
        <v>39.200000000000003</v>
      </c>
      <c r="AA21" s="659"/>
      <c r="AB21" s="659"/>
      <c r="AC21" s="659"/>
      <c r="AD21" s="660">
        <v>3551057</v>
      </c>
      <c r="AE21" s="660"/>
      <c r="AF21" s="660"/>
      <c r="AG21" s="660"/>
      <c r="AH21" s="660"/>
      <c r="AI21" s="660"/>
      <c r="AJ21" s="660"/>
      <c r="AK21" s="660"/>
      <c r="AL21" s="624">
        <v>64.2</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52175</v>
      </c>
      <c r="BH21" s="622"/>
      <c r="BI21" s="622"/>
      <c r="BJ21" s="622"/>
      <c r="BK21" s="622"/>
      <c r="BL21" s="622"/>
      <c r="BM21" s="622"/>
      <c r="BN21" s="623"/>
      <c r="BO21" s="659">
        <v>3.6</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3551057</v>
      </c>
      <c r="S22" s="622"/>
      <c r="T22" s="622"/>
      <c r="U22" s="622"/>
      <c r="V22" s="622"/>
      <c r="W22" s="622"/>
      <c r="X22" s="622"/>
      <c r="Y22" s="623"/>
      <c r="Z22" s="659">
        <v>34.5</v>
      </c>
      <c r="AA22" s="659"/>
      <c r="AB22" s="659"/>
      <c r="AC22" s="659"/>
      <c r="AD22" s="660">
        <v>3551057</v>
      </c>
      <c r="AE22" s="660"/>
      <c r="AF22" s="660"/>
      <c r="AG22" s="660"/>
      <c r="AH22" s="660"/>
      <c r="AI22" s="660"/>
      <c r="AJ22" s="660"/>
      <c r="AK22" s="660"/>
      <c r="AL22" s="624">
        <v>64.2</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271</v>
      </c>
      <c r="C23" s="619"/>
      <c r="D23" s="619"/>
      <c r="E23" s="619"/>
      <c r="F23" s="619"/>
      <c r="G23" s="619"/>
      <c r="H23" s="619"/>
      <c r="I23" s="619"/>
      <c r="J23" s="619"/>
      <c r="K23" s="619"/>
      <c r="L23" s="619"/>
      <c r="M23" s="619"/>
      <c r="N23" s="619"/>
      <c r="O23" s="619"/>
      <c r="P23" s="619"/>
      <c r="Q23" s="620"/>
      <c r="R23" s="621">
        <v>487559</v>
      </c>
      <c r="S23" s="622"/>
      <c r="T23" s="622"/>
      <c r="U23" s="622"/>
      <c r="V23" s="622"/>
      <c r="W23" s="622"/>
      <c r="X23" s="622"/>
      <c r="Y23" s="623"/>
      <c r="Z23" s="659">
        <v>4.7</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4158317</v>
      </c>
      <c r="CS24" s="674"/>
      <c r="CT24" s="674"/>
      <c r="CU24" s="674"/>
      <c r="CV24" s="674"/>
      <c r="CW24" s="674"/>
      <c r="CX24" s="674"/>
      <c r="CY24" s="702"/>
      <c r="CZ24" s="703">
        <v>41.1</v>
      </c>
      <c r="DA24" s="685"/>
      <c r="DB24" s="685"/>
      <c r="DC24" s="705"/>
      <c r="DD24" s="701">
        <v>3399135</v>
      </c>
      <c r="DE24" s="674"/>
      <c r="DF24" s="674"/>
      <c r="DG24" s="674"/>
      <c r="DH24" s="674"/>
      <c r="DI24" s="674"/>
      <c r="DJ24" s="674"/>
      <c r="DK24" s="702"/>
      <c r="DL24" s="701">
        <v>3033034</v>
      </c>
      <c r="DM24" s="674"/>
      <c r="DN24" s="674"/>
      <c r="DO24" s="674"/>
      <c r="DP24" s="674"/>
      <c r="DQ24" s="674"/>
      <c r="DR24" s="674"/>
      <c r="DS24" s="674"/>
      <c r="DT24" s="674"/>
      <c r="DU24" s="674"/>
      <c r="DV24" s="702"/>
      <c r="DW24" s="703">
        <v>54.5</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5998045</v>
      </c>
      <c r="S25" s="622"/>
      <c r="T25" s="622"/>
      <c r="U25" s="622"/>
      <c r="V25" s="622"/>
      <c r="W25" s="622"/>
      <c r="X25" s="622"/>
      <c r="Y25" s="623"/>
      <c r="Z25" s="659">
        <v>58.2</v>
      </c>
      <c r="AA25" s="659"/>
      <c r="AB25" s="659"/>
      <c r="AC25" s="659"/>
      <c r="AD25" s="660">
        <v>5510486</v>
      </c>
      <c r="AE25" s="660"/>
      <c r="AF25" s="660"/>
      <c r="AG25" s="660"/>
      <c r="AH25" s="660"/>
      <c r="AI25" s="660"/>
      <c r="AJ25" s="660"/>
      <c r="AK25" s="660"/>
      <c r="AL25" s="624">
        <v>99.6</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1781329</v>
      </c>
      <c r="CS25" s="634"/>
      <c r="CT25" s="634"/>
      <c r="CU25" s="634"/>
      <c r="CV25" s="634"/>
      <c r="CW25" s="634"/>
      <c r="CX25" s="634"/>
      <c r="CY25" s="635"/>
      <c r="CZ25" s="624">
        <v>17.600000000000001</v>
      </c>
      <c r="DA25" s="636"/>
      <c r="DB25" s="636"/>
      <c r="DC25" s="637"/>
      <c r="DD25" s="627">
        <v>1696895</v>
      </c>
      <c r="DE25" s="634"/>
      <c r="DF25" s="634"/>
      <c r="DG25" s="634"/>
      <c r="DH25" s="634"/>
      <c r="DI25" s="634"/>
      <c r="DJ25" s="634"/>
      <c r="DK25" s="635"/>
      <c r="DL25" s="627">
        <v>1676828</v>
      </c>
      <c r="DM25" s="634"/>
      <c r="DN25" s="634"/>
      <c r="DO25" s="634"/>
      <c r="DP25" s="634"/>
      <c r="DQ25" s="634"/>
      <c r="DR25" s="634"/>
      <c r="DS25" s="634"/>
      <c r="DT25" s="634"/>
      <c r="DU25" s="634"/>
      <c r="DV25" s="635"/>
      <c r="DW25" s="624">
        <v>30.1</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643</v>
      </c>
      <c r="S26" s="622"/>
      <c r="T26" s="622"/>
      <c r="U26" s="622"/>
      <c r="V26" s="622"/>
      <c r="W26" s="622"/>
      <c r="X26" s="622"/>
      <c r="Y26" s="623"/>
      <c r="Z26" s="659">
        <v>0</v>
      </c>
      <c r="AA26" s="659"/>
      <c r="AB26" s="659"/>
      <c r="AC26" s="659"/>
      <c r="AD26" s="660">
        <v>643</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1017785</v>
      </c>
      <c r="CS26" s="622"/>
      <c r="CT26" s="622"/>
      <c r="CU26" s="622"/>
      <c r="CV26" s="622"/>
      <c r="CW26" s="622"/>
      <c r="CX26" s="622"/>
      <c r="CY26" s="623"/>
      <c r="CZ26" s="624">
        <v>10.1</v>
      </c>
      <c r="DA26" s="636"/>
      <c r="DB26" s="636"/>
      <c r="DC26" s="637"/>
      <c r="DD26" s="627">
        <v>988984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19673</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1444326</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1303311</v>
      </c>
      <c r="CS27" s="634"/>
      <c r="CT27" s="634"/>
      <c r="CU27" s="634"/>
      <c r="CV27" s="634"/>
      <c r="CW27" s="634"/>
      <c r="CX27" s="634"/>
      <c r="CY27" s="635"/>
      <c r="CZ27" s="624">
        <v>12.9</v>
      </c>
      <c r="DA27" s="636"/>
      <c r="DB27" s="636"/>
      <c r="DC27" s="637"/>
      <c r="DD27" s="627">
        <v>637423</v>
      </c>
      <c r="DE27" s="634"/>
      <c r="DF27" s="634"/>
      <c r="DG27" s="634"/>
      <c r="DH27" s="634"/>
      <c r="DI27" s="634"/>
      <c r="DJ27" s="634"/>
      <c r="DK27" s="635"/>
      <c r="DL27" s="627">
        <v>291389</v>
      </c>
      <c r="DM27" s="634"/>
      <c r="DN27" s="634"/>
      <c r="DO27" s="634"/>
      <c r="DP27" s="634"/>
      <c r="DQ27" s="634"/>
      <c r="DR27" s="634"/>
      <c r="DS27" s="634"/>
      <c r="DT27" s="634"/>
      <c r="DU27" s="634"/>
      <c r="DV27" s="635"/>
      <c r="DW27" s="624">
        <v>5.2</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85794</v>
      </c>
      <c r="S28" s="622"/>
      <c r="T28" s="622"/>
      <c r="U28" s="622"/>
      <c r="V28" s="622"/>
      <c r="W28" s="622"/>
      <c r="X28" s="622"/>
      <c r="Y28" s="623"/>
      <c r="Z28" s="659">
        <v>0.8</v>
      </c>
      <c r="AA28" s="659"/>
      <c r="AB28" s="659"/>
      <c r="AC28" s="659"/>
      <c r="AD28" s="660">
        <v>2</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1073677</v>
      </c>
      <c r="CS28" s="622"/>
      <c r="CT28" s="622"/>
      <c r="CU28" s="622"/>
      <c r="CV28" s="622"/>
      <c r="CW28" s="622"/>
      <c r="CX28" s="622"/>
      <c r="CY28" s="623"/>
      <c r="CZ28" s="624">
        <v>10.6</v>
      </c>
      <c r="DA28" s="636"/>
      <c r="DB28" s="636"/>
      <c r="DC28" s="637"/>
      <c r="DD28" s="627">
        <v>1064817</v>
      </c>
      <c r="DE28" s="622"/>
      <c r="DF28" s="622"/>
      <c r="DG28" s="622"/>
      <c r="DH28" s="622"/>
      <c r="DI28" s="622"/>
      <c r="DJ28" s="622"/>
      <c r="DK28" s="623"/>
      <c r="DL28" s="627">
        <v>1064817</v>
      </c>
      <c r="DM28" s="622"/>
      <c r="DN28" s="622"/>
      <c r="DO28" s="622"/>
      <c r="DP28" s="622"/>
      <c r="DQ28" s="622"/>
      <c r="DR28" s="622"/>
      <c r="DS28" s="622"/>
      <c r="DT28" s="622"/>
      <c r="DU28" s="622"/>
      <c r="DV28" s="623"/>
      <c r="DW28" s="624">
        <v>19.100000000000001</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46842</v>
      </c>
      <c r="S29" s="622"/>
      <c r="T29" s="622"/>
      <c r="U29" s="622"/>
      <c r="V29" s="622"/>
      <c r="W29" s="622"/>
      <c r="X29" s="622"/>
      <c r="Y29" s="623"/>
      <c r="Z29" s="659">
        <v>0.5</v>
      </c>
      <c r="AA29" s="659"/>
      <c r="AB29" s="659"/>
      <c r="AC29" s="659"/>
      <c r="AD29" s="660">
        <v>1182</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1073677</v>
      </c>
      <c r="CS29" s="634"/>
      <c r="CT29" s="634"/>
      <c r="CU29" s="634"/>
      <c r="CV29" s="634"/>
      <c r="CW29" s="634"/>
      <c r="CX29" s="634"/>
      <c r="CY29" s="635"/>
      <c r="CZ29" s="624">
        <v>10.6</v>
      </c>
      <c r="DA29" s="636"/>
      <c r="DB29" s="636"/>
      <c r="DC29" s="637"/>
      <c r="DD29" s="627">
        <v>1064817</v>
      </c>
      <c r="DE29" s="634"/>
      <c r="DF29" s="634"/>
      <c r="DG29" s="634"/>
      <c r="DH29" s="634"/>
      <c r="DI29" s="634"/>
      <c r="DJ29" s="634"/>
      <c r="DK29" s="635"/>
      <c r="DL29" s="627">
        <v>1064817</v>
      </c>
      <c r="DM29" s="634"/>
      <c r="DN29" s="634"/>
      <c r="DO29" s="634"/>
      <c r="DP29" s="634"/>
      <c r="DQ29" s="634"/>
      <c r="DR29" s="634"/>
      <c r="DS29" s="634"/>
      <c r="DT29" s="634"/>
      <c r="DU29" s="634"/>
      <c r="DV29" s="635"/>
      <c r="DW29" s="624">
        <v>19.100000000000001</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1523284</v>
      </c>
      <c r="S30" s="622"/>
      <c r="T30" s="622"/>
      <c r="U30" s="622"/>
      <c r="V30" s="622"/>
      <c r="W30" s="622"/>
      <c r="X30" s="622"/>
      <c r="Y30" s="623"/>
      <c r="Z30" s="659">
        <v>14.8</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1038260</v>
      </c>
      <c r="CS30" s="622"/>
      <c r="CT30" s="622"/>
      <c r="CU30" s="622"/>
      <c r="CV30" s="622"/>
      <c r="CW30" s="622"/>
      <c r="CX30" s="622"/>
      <c r="CY30" s="623"/>
      <c r="CZ30" s="624">
        <v>10.3</v>
      </c>
      <c r="DA30" s="636"/>
      <c r="DB30" s="636"/>
      <c r="DC30" s="637"/>
      <c r="DD30" s="627">
        <v>1029675</v>
      </c>
      <c r="DE30" s="622"/>
      <c r="DF30" s="622"/>
      <c r="DG30" s="622"/>
      <c r="DH30" s="622"/>
      <c r="DI30" s="622"/>
      <c r="DJ30" s="622"/>
      <c r="DK30" s="623"/>
      <c r="DL30" s="627">
        <v>1029675</v>
      </c>
      <c r="DM30" s="622"/>
      <c r="DN30" s="622"/>
      <c r="DO30" s="622"/>
      <c r="DP30" s="622"/>
      <c r="DQ30" s="622"/>
      <c r="DR30" s="622"/>
      <c r="DS30" s="622"/>
      <c r="DT30" s="622"/>
      <c r="DU30" s="622"/>
      <c r="DV30" s="623"/>
      <c r="DW30" s="624">
        <v>18.5</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98.8</v>
      </c>
      <c r="BH31" s="684"/>
      <c r="BI31" s="684"/>
      <c r="BJ31" s="684"/>
      <c r="BK31" s="684"/>
      <c r="BL31" s="684"/>
      <c r="BM31" s="685">
        <v>94.5</v>
      </c>
      <c r="BN31" s="684"/>
      <c r="BO31" s="684"/>
      <c r="BP31" s="684"/>
      <c r="BQ31" s="686"/>
      <c r="BR31" s="683">
        <v>98.9</v>
      </c>
      <c r="BS31" s="684"/>
      <c r="BT31" s="684"/>
      <c r="BU31" s="684"/>
      <c r="BV31" s="684"/>
      <c r="BW31" s="684"/>
      <c r="BX31" s="685">
        <v>94.1</v>
      </c>
      <c r="BY31" s="684"/>
      <c r="BZ31" s="684"/>
      <c r="CA31" s="684"/>
      <c r="CB31" s="686"/>
      <c r="CD31" s="642"/>
      <c r="CE31" s="643"/>
      <c r="CF31" s="618" t="s">
        <v>301</v>
      </c>
      <c r="CG31" s="619"/>
      <c r="CH31" s="619"/>
      <c r="CI31" s="619"/>
      <c r="CJ31" s="619"/>
      <c r="CK31" s="619"/>
      <c r="CL31" s="619"/>
      <c r="CM31" s="619"/>
      <c r="CN31" s="619"/>
      <c r="CO31" s="619"/>
      <c r="CP31" s="619"/>
      <c r="CQ31" s="620"/>
      <c r="CR31" s="621">
        <v>35417</v>
      </c>
      <c r="CS31" s="634"/>
      <c r="CT31" s="634"/>
      <c r="CU31" s="634"/>
      <c r="CV31" s="634"/>
      <c r="CW31" s="634"/>
      <c r="CX31" s="634"/>
      <c r="CY31" s="635"/>
      <c r="CZ31" s="624">
        <v>0.4</v>
      </c>
      <c r="DA31" s="636"/>
      <c r="DB31" s="636"/>
      <c r="DC31" s="637"/>
      <c r="DD31" s="627">
        <v>35142</v>
      </c>
      <c r="DE31" s="634"/>
      <c r="DF31" s="634"/>
      <c r="DG31" s="634"/>
      <c r="DH31" s="634"/>
      <c r="DI31" s="634"/>
      <c r="DJ31" s="634"/>
      <c r="DK31" s="635"/>
      <c r="DL31" s="627">
        <v>35142</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528030</v>
      </c>
      <c r="S32" s="622"/>
      <c r="T32" s="622"/>
      <c r="U32" s="622"/>
      <c r="V32" s="622"/>
      <c r="W32" s="622"/>
      <c r="X32" s="622"/>
      <c r="Y32" s="623"/>
      <c r="Z32" s="659">
        <v>5.0999999999999996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98.9</v>
      </c>
      <c r="BH32" s="634"/>
      <c r="BI32" s="634"/>
      <c r="BJ32" s="634"/>
      <c r="BK32" s="634"/>
      <c r="BL32" s="634"/>
      <c r="BM32" s="625">
        <v>98.3</v>
      </c>
      <c r="BN32" s="634"/>
      <c r="BO32" s="634"/>
      <c r="BP32" s="634"/>
      <c r="BQ32" s="657"/>
      <c r="BR32" s="692">
        <v>99.2</v>
      </c>
      <c r="BS32" s="634"/>
      <c r="BT32" s="634"/>
      <c r="BU32" s="634"/>
      <c r="BV32" s="634"/>
      <c r="BW32" s="634"/>
      <c r="BX32" s="625">
        <v>98.3</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24008</v>
      </c>
      <c r="S33" s="622"/>
      <c r="T33" s="622"/>
      <c r="U33" s="622"/>
      <c r="V33" s="622"/>
      <c r="W33" s="622"/>
      <c r="X33" s="622"/>
      <c r="Y33" s="623"/>
      <c r="Z33" s="659">
        <v>0.2</v>
      </c>
      <c r="AA33" s="659"/>
      <c r="AB33" s="659"/>
      <c r="AC33" s="659"/>
      <c r="AD33" s="660">
        <v>16509</v>
      </c>
      <c r="AE33" s="660"/>
      <c r="AF33" s="660"/>
      <c r="AG33" s="660"/>
      <c r="AH33" s="660"/>
      <c r="AI33" s="660"/>
      <c r="AJ33" s="660"/>
      <c r="AK33" s="660"/>
      <c r="AL33" s="624">
        <v>0.3</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98.4</v>
      </c>
      <c r="BH33" s="606"/>
      <c r="BI33" s="606"/>
      <c r="BJ33" s="606"/>
      <c r="BK33" s="606"/>
      <c r="BL33" s="606"/>
      <c r="BM33" s="652">
        <v>90.2</v>
      </c>
      <c r="BN33" s="606"/>
      <c r="BO33" s="606"/>
      <c r="BP33" s="606"/>
      <c r="BQ33" s="669"/>
      <c r="BR33" s="682">
        <v>98.4</v>
      </c>
      <c r="BS33" s="606"/>
      <c r="BT33" s="606"/>
      <c r="BU33" s="606"/>
      <c r="BV33" s="606"/>
      <c r="BW33" s="606"/>
      <c r="BX33" s="652">
        <v>89.6</v>
      </c>
      <c r="BY33" s="606"/>
      <c r="BZ33" s="606"/>
      <c r="CA33" s="606"/>
      <c r="CB33" s="669"/>
      <c r="CD33" s="618" t="s">
        <v>308</v>
      </c>
      <c r="CE33" s="619"/>
      <c r="CF33" s="619"/>
      <c r="CG33" s="619"/>
      <c r="CH33" s="619"/>
      <c r="CI33" s="619"/>
      <c r="CJ33" s="619"/>
      <c r="CK33" s="619"/>
      <c r="CL33" s="619"/>
      <c r="CM33" s="619"/>
      <c r="CN33" s="619"/>
      <c r="CO33" s="619"/>
      <c r="CP33" s="619"/>
      <c r="CQ33" s="620"/>
      <c r="CR33" s="621">
        <v>4363364</v>
      </c>
      <c r="CS33" s="634"/>
      <c r="CT33" s="634"/>
      <c r="CU33" s="634"/>
      <c r="CV33" s="634"/>
      <c r="CW33" s="634"/>
      <c r="CX33" s="634"/>
      <c r="CY33" s="635"/>
      <c r="CZ33" s="624">
        <v>43.1</v>
      </c>
      <c r="DA33" s="636"/>
      <c r="DB33" s="636"/>
      <c r="DC33" s="637"/>
      <c r="DD33" s="627">
        <v>3509270</v>
      </c>
      <c r="DE33" s="634"/>
      <c r="DF33" s="634"/>
      <c r="DG33" s="634"/>
      <c r="DH33" s="634"/>
      <c r="DI33" s="634"/>
      <c r="DJ33" s="634"/>
      <c r="DK33" s="635"/>
      <c r="DL33" s="627">
        <v>2338394</v>
      </c>
      <c r="DM33" s="634"/>
      <c r="DN33" s="634"/>
      <c r="DO33" s="634"/>
      <c r="DP33" s="634"/>
      <c r="DQ33" s="634"/>
      <c r="DR33" s="634"/>
      <c r="DS33" s="634"/>
      <c r="DT33" s="634"/>
      <c r="DU33" s="634"/>
      <c r="DV33" s="635"/>
      <c r="DW33" s="624">
        <v>42</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368409</v>
      </c>
      <c r="S34" s="622"/>
      <c r="T34" s="622"/>
      <c r="U34" s="622"/>
      <c r="V34" s="622"/>
      <c r="W34" s="622"/>
      <c r="X34" s="622"/>
      <c r="Y34" s="623"/>
      <c r="Z34" s="659">
        <v>3.6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1427153</v>
      </c>
      <c r="CS34" s="622"/>
      <c r="CT34" s="622"/>
      <c r="CU34" s="622"/>
      <c r="CV34" s="622"/>
      <c r="CW34" s="622"/>
      <c r="CX34" s="622"/>
      <c r="CY34" s="623"/>
      <c r="CZ34" s="624">
        <v>14.1</v>
      </c>
      <c r="DA34" s="636"/>
      <c r="DB34" s="636"/>
      <c r="DC34" s="637"/>
      <c r="DD34" s="627">
        <v>1154436</v>
      </c>
      <c r="DE34" s="622"/>
      <c r="DF34" s="622"/>
      <c r="DG34" s="622"/>
      <c r="DH34" s="622"/>
      <c r="DI34" s="622"/>
      <c r="DJ34" s="622"/>
      <c r="DK34" s="623"/>
      <c r="DL34" s="627">
        <v>960898</v>
      </c>
      <c r="DM34" s="622"/>
      <c r="DN34" s="622"/>
      <c r="DO34" s="622"/>
      <c r="DP34" s="622"/>
      <c r="DQ34" s="622"/>
      <c r="DR34" s="622"/>
      <c r="DS34" s="622"/>
      <c r="DT34" s="622"/>
      <c r="DU34" s="622"/>
      <c r="DV34" s="623"/>
      <c r="DW34" s="624">
        <v>17.3</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119838</v>
      </c>
      <c r="S35" s="622"/>
      <c r="T35" s="622"/>
      <c r="U35" s="622"/>
      <c r="V35" s="622"/>
      <c r="W35" s="622"/>
      <c r="X35" s="622"/>
      <c r="Y35" s="623"/>
      <c r="Z35" s="659">
        <v>1.2</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142990</v>
      </c>
      <c r="CS35" s="634"/>
      <c r="CT35" s="634"/>
      <c r="CU35" s="634"/>
      <c r="CV35" s="634"/>
      <c r="CW35" s="634"/>
      <c r="CX35" s="634"/>
      <c r="CY35" s="635"/>
      <c r="CZ35" s="624">
        <v>1.4</v>
      </c>
      <c r="DA35" s="636"/>
      <c r="DB35" s="636"/>
      <c r="DC35" s="637"/>
      <c r="DD35" s="627">
        <v>92893</v>
      </c>
      <c r="DE35" s="634"/>
      <c r="DF35" s="634"/>
      <c r="DG35" s="634"/>
      <c r="DH35" s="634"/>
      <c r="DI35" s="634"/>
      <c r="DJ35" s="634"/>
      <c r="DK35" s="635"/>
      <c r="DL35" s="627">
        <v>91974</v>
      </c>
      <c r="DM35" s="634"/>
      <c r="DN35" s="634"/>
      <c r="DO35" s="634"/>
      <c r="DP35" s="634"/>
      <c r="DQ35" s="634"/>
      <c r="DR35" s="634"/>
      <c r="DS35" s="634"/>
      <c r="DT35" s="634"/>
      <c r="DU35" s="634"/>
      <c r="DV35" s="635"/>
      <c r="DW35" s="624">
        <v>1.7</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214216</v>
      </c>
      <c r="S36" s="622"/>
      <c r="T36" s="622"/>
      <c r="U36" s="622"/>
      <c r="V36" s="622"/>
      <c r="W36" s="622"/>
      <c r="X36" s="622"/>
      <c r="Y36" s="623"/>
      <c r="Z36" s="659">
        <v>2.1</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1362470</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7466</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1395882</v>
      </c>
      <c r="CS36" s="622"/>
      <c r="CT36" s="622"/>
      <c r="CU36" s="622"/>
      <c r="CV36" s="622"/>
      <c r="CW36" s="622"/>
      <c r="CX36" s="622"/>
      <c r="CY36" s="623"/>
      <c r="CZ36" s="624">
        <v>13.8</v>
      </c>
      <c r="DA36" s="636"/>
      <c r="DB36" s="636"/>
      <c r="DC36" s="637"/>
      <c r="DD36" s="627">
        <v>1077923</v>
      </c>
      <c r="DE36" s="622"/>
      <c r="DF36" s="622"/>
      <c r="DG36" s="622"/>
      <c r="DH36" s="622"/>
      <c r="DI36" s="622"/>
      <c r="DJ36" s="622"/>
      <c r="DK36" s="623"/>
      <c r="DL36" s="627">
        <v>631169</v>
      </c>
      <c r="DM36" s="622"/>
      <c r="DN36" s="622"/>
      <c r="DO36" s="622"/>
      <c r="DP36" s="622"/>
      <c r="DQ36" s="622"/>
      <c r="DR36" s="622"/>
      <c r="DS36" s="622"/>
      <c r="DT36" s="622"/>
      <c r="DU36" s="622"/>
      <c r="DV36" s="623"/>
      <c r="DW36" s="624">
        <v>11.3</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126913</v>
      </c>
      <c r="S37" s="622"/>
      <c r="T37" s="622"/>
      <c r="U37" s="622"/>
      <c r="V37" s="622"/>
      <c r="W37" s="622"/>
      <c r="X37" s="622"/>
      <c r="Y37" s="623"/>
      <c r="Z37" s="659">
        <v>1.2</v>
      </c>
      <c r="AA37" s="659"/>
      <c r="AB37" s="659"/>
      <c r="AC37" s="659"/>
      <c r="AD37" s="660">
        <v>6465</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358696</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-39467</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166891</v>
      </c>
      <c r="CS37" s="634"/>
      <c r="CT37" s="634"/>
      <c r="CU37" s="634"/>
      <c r="CV37" s="634"/>
      <c r="CW37" s="634"/>
      <c r="CX37" s="634"/>
      <c r="CY37" s="635"/>
      <c r="CZ37" s="624">
        <v>1.7</v>
      </c>
      <c r="DA37" s="636"/>
      <c r="DB37" s="636"/>
      <c r="DC37" s="637"/>
      <c r="DD37" s="627">
        <v>116746</v>
      </c>
      <c r="DE37" s="634"/>
      <c r="DF37" s="634"/>
      <c r="DG37" s="634"/>
      <c r="DH37" s="634"/>
      <c r="DI37" s="634"/>
      <c r="DJ37" s="634"/>
      <c r="DK37" s="635"/>
      <c r="DL37" s="627">
        <v>116746</v>
      </c>
      <c r="DM37" s="634"/>
      <c r="DN37" s="634"/>
      <c r="DO37" s="634"/>
      <c r="DP37" s="634"/>
      <c r="DQ37" s="634"/>
      <c r="DR37" s="634"/>
      <c r="DS37" s="634"/>
      <c r="DT37" s="634"/>
      <c r="DU37" s="634"/>
      <c r="DV37" s="635"/>
      <c r="DW37" s="624">
        <v>2.1</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1244250</v>
      </c>
      <c r="S38" s="622"/>
      <c r="T38" s="622"/>
      <c r="U38" s="622"/>
      <c r="V38" s="622"/>
      <c r="W38" s="622"/>
      <c r="X38" s="622"/>
      <c r="Y38" s="623"/>
      <c r="Z38" s="659">
        <v>12.1</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64374</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2536</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939400</v>
      </c>
      <c r="CS38" s="622"/>
      <c r="CT38" s="622"/>
      <c r="CU38" s="622"/>
      <c r="CV38" s="622"/>
      <c r="CW38" s="622"/>
      <c r="CX38" s="622"/>
      <c r="CY38" s="623"/>
      <c r="CZ38" s="624">
        <v>9.3000000000000007</v>
      </c>
      <c r="DA38" s="636"/>
      <c r="DB38" s="636"/>
      <c r="DC38" s="637"/>
      <c r="DD38" s="627">
        <v>734118</v>
      </c>
      <c r="DE38" s="622"/>
      <c r="DF38" s="622"/>
      <c r="DG38" s="622"/>
      <c r="DH38" s="622"/>
      <c r="DI38" s="622"/>
      <c r="DJ38" s="622"/>
      <c r="DK38" s="623"/>
      <c r="DL38" s="627">
        <v>654212</v>
      </c>
      <c r="DM38" s="622"/>
      <c r="DN38" s="622"/>
      <c r="DO38" s="622"/>
      <c r="DP38" s="622"/>
      <c r="DQ38" s="622"/>
      <c r="DR38" s="622"/>
      <c r="DS38" s="622"/>
      <c r="DT38" s="622"/>
      <c r="DU38" s="622"/>
      <c r="DV38" s="623"/>
      <c r="DW38" s="624">
        <v>11.8</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43150</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3712</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454419</v>
      </c>
      <c r="CS39" s="634"/>
      <c r="CT39" s="634"/>
      <c r="CU39" s="634"/>
      <c r="CV39" s="634"/>
      <c r="CW39" s="634"/>
      <c r="CX39" s="634"/>
      <c r="CY39" s="635"/>
      <c r="CZ39" s="624">
        <v>4.5</v>
      </c>
      <c r="DA39" s="636"/>
      <c r="DB39" s="636"/>
      <c r="DC39" s="637"/>
      <c r="DD39" s="627">
        <v>449759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28050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6598</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103</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3520</v>
      </c>
      <c r="CS40" s="622"/>
      <c r="CT40" s="622"/>
      <c r="CU40" s="622"/>
      <c r="CV40" s="622"/>
      <c r="CW40" s="622"/>
      <c r="CX40" s="622"/>
      <c r="CY40" s="623"/>
      <c r="CZ40" s="624">
        <v>0</v>
      </c>
      <c r="DA40" s="636"/>
      <c r="DB40" s="636"/>
      <c r="DC40" s="637"/>
      <c r="DD40" s="627">
        <v>141</v>
      </c>
      <c r="DE40" s="622"/>
      <c r="DF40" s="622"/>
      <c r="DG40" s="622"/>
      <c r="DH40" s="622"/>
      <c r="DI40" s="622"/>
      <c r="DJ40" s="622"/>
      <c r="DK40" s="623"/>
      <c r="DL40" s="627">
        <v>141</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10299945</v>
      </c>
      <c r="S41" s="646"/>
      <c r="T41" s="646"/>
      <c r="U41" s="646"/>
      <c r="V41" s="646"/>
      <c r="W41" s="646"/>
      <c r="X41" s="646"/>
      <c r="Y41" s="649"/>
      <c r="Z41" s="650">
        <v>100</v>
      </c>
      <c r="AA41" s="650"/>
      <c r="AB41" s="650"/>
      <c r="AC41" s="650"/>
      <c r="AD41" s="651">
        <v>5535287</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236006</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653646</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405</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1591098</v>
      </c>
      <c r="CS42" s="634"/>
      <c r="CT42" s="634"/>
      <c r="CU42" s="634"/>
      <c r="CV42" s="634"/>
      <c r="CW42" s="634"/>
      <c r="CX42" s="634"/>
      <c r="CY42" s="635"/>
      <c r="CZ42" s="624">
        <v>15.7</v>
      </c>
      <c r="DA42" s="636"/>
      <c r="DB42" s="636"/>
      <c r="DC42" s="637"/>
      <c r="DD42" s="627">
        <v>178551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32618</v>
      </c>
      <c r="CS43" s="634"/>
      <c r="CT43" s="634"/>
      <c r="CU43" s="634"/>
      <c r="CV43" s="634"/>
      <c r="CW43" s="634"/>
      <c r="CX43" s="634"/>
      <c r="CY43" s="635"/>
      <c r="CZ43" s="624">
        <v>0.3</v>
      </c>
      <c r="DA43" s="636"/>
      <c r="DB43" s="636"/>
      <c r="DC43" s="637"/>
      <c r="DD43" s="627">
        <v>32618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1559992</v>
      </c>
      <c r="CS44" s="622"/>
      <c r="CT44" s="622"/>
      <c r="CU44" s="622"/>
      <c r="CV44" s="622"/>
      <c r="CW44" s="622"/>
      <c r="CX44" s="622"/>
      <c r="CY44" s="623"/>
      <c r="CZ44" s="624">
        <v>15.4</v>
      </c>
      <c r="DA44" s="625"/>
      <c r="DB44" s="625"/>
      <c r="DC44" s="626"/>
      <c r="DD44" s="627">
        <v>159426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1306017</v>
      </c>
      <c r="CS45" s="634"/>
      <c r="CT45" s="634"/>
      <c r="CU45" s="634"/>
      <c r="CV45" s="634"/>
      <c r="CW45" s="634"/>
      <c r="CX45" s="634"/>
      <c r="CY45" s="635"/>
      <c r="CZ45" s="624">
        <v>12.9</v>
      </c>
      <c r="DA45" s="636"/>
      <c r="DB45" s="636"/>
      <c r="DC45" s="637"/>
      <c r="DD45" s="627">
        <v>11678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236486</v>
      </c>
      <c r="CS46" s="622"/>
      <c r="CT46" s="622"/>
      <c r="CU46" s="622"/>
      <c r="CV46" s="622"/>
      <c r="CW46" s="622"/>
      <c r="CX46" s="622"/>
      <c r="CY46" s="623"/>
      <c r="CZ46" s="624">
        <v>2.2999999999999998</v>
      </c>
      <c r="DA46" s="625"/>
      <c r="DB46" s="625"/>
      <c r="DC46" s="626"/>
      <c r="DD46" s="627">
        <v>146159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31106</v>
      </c>
      <c r="CS47" s="634"/>
      <c r="CT47" s="634"/>
      <c r="CU47" s="634"/>
      <c r="CV47" s="634"/>
      <c r="CW47" s="634"/>
      <c r="CX47" s="634"/>
      <c r="CY47" s="635"/>
      <c r="CZ47" s="624">
        <v>0.3</v>
      </c>
      <c r="DA47" s="636"/>
      <c r="DB47" s="636"/>
      <c r="DC47" s="637"/>
      <c r="DD47" s="627">
        <v>19125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10112779</v>
      </c>
      <c r="CS49" s="606"/>
      <c r="CT49" s="606"/>
      <c r="CU49" s="606"/>
      <c r="CV49" s="606"/>
      <c r="CW49" s="606"/>
      <c r="CX49" s="606"/>
      <c r="CY49" s="607"/>
      <c r="CZ49" s="608">
        <v>100</v>
      </c>
      <c r="DA49" s="609"/>
      <c r="DB49" s="609"/>
      <c r="DC49" s="610"/>
      <c r="DD49" s="611">
        <v>7086956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0MQvvGiezfPQDeH+v0YJbu+6Imhzn7RL+b24ars5PwW4MfwAKxU53Yr+16xtAW6lLCO7J0+nYF5kzgntbod+w==" saltValue="0C11pxwrNaT4EH4XHPmYJ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10290</v>
      </c>
      <c r="R7" s="1103"/>
      <c r="S7" s="1103"/>
      <c r="T7" s="1103"/>
      <c r="U7" s="1103"/>
      <c r="V7" s="1103">
        <v>10103</v>
      </c>
      <c r="W7" s="1103"/>
      <c r="X7" s="1103"/>
      <c r="Y7" s="1103"/>
      <c r="Z7" s="1103"/>
      <c r="AA7" s="1103">
        <v>187</v>
      </c>
      <c r="AB7" s="1103"/>
      <c r="AC7" s="1103"/>
      <c r="AD7" s="1103"/>
      <c r="AE7" s="1104"/>
      <c r="AF7" s="1105">
        <v>171</v>
      </c>
      <c r="AG7" s="1106"/>
      <c r="AH7" s="1106"/>
      <c r="AI7" s="1106"/>
      <c r="AJ7" s="1107"/>
      <c r="AK7" s="1108" t="s">
        <v>553</v>
      </c>
      <c r="AL7" s="1109"/>
      <c r="AM7" s="1109"/>
      <c r="AN7" s="1109"/>
      <c r="AO7" s="1109"/>
      <c r="AP7" s="1109">
        <v>14000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565</v>
      </c>
      <c r="BT7" s="1100"/>
      <c r="BU7" s="1100"/>
      <c r="BV7" s="1100"/>
      <c r="BW7" s="1100"/>
      <c r="BX7" s="1100"/>
      <c r="BY7" s="1100"/>
      <c r="BZ7" s="1100"/>
      <c r="CA7" s="1100"/>
      <c r="CB7" s="1100"/>
      <c r="CC7" s="1100"/>
      <c r="CD7" s="1100"/>
      <c r="CE7" s="1100"/>
      <c r="CF7" s="1100"/>
      <c r="CG7" s="1112"/>
      <c r="CH7" s="1096">
        <v>20</v>
      </c>
      <c r="CI7" s="1097"/>
      <c r="CJ7" s="1097"/>
      <c r="CK7" s="1097"/>
      <c r="CL7" s="1098"/>
      <c r="CM7" s="1096">
        <v>85</v>
      </c>
      <c r="CN7" s="1097"/>
      <c r="CO7" s="1097"/>
      <c r="CP7" s="1097"/>
      <c r="CQ7" s="1098"/>
      <c r="CR7" s="1096">
        <v>52</v>
      </c>
      <c r="CS7" s="1097"/>
      <c r="CT7" s="1097"/>
      <c r="CU7" s="1097"/>
      <c r="CV7" s="1098"/>
      <c r="CW7" s="1096" t="s">
        <v>553</v>
      </c>
      <c r="CX7" s="1097"/>
      <c r="CY7" s="1097"/>
      <c r="CZ7" s="1097"/>
      <c r="DA7" s="1098"/>
      <c r="DB7" s="1096" t="s">
        <v>553</v>
      </c>
      <c r="DC7" s="1097"/>
      <c r="DD7" s="1097"/>
      <c r="DE7" s="1097"/>
      <c r="DF7" s="1098"/>
      <c r="DG7" s="1096" t="s">
        <v>553</v>
      </c>
      <c r="DH7" s="1097"/>
      <c r="DI7" s="1097"/>
      <c r="DJ7" s="1097"/>
      <c r="DK7" s="1098"/>
      <c r="DL7" s="1096" t="s">
        <v>553</v>
      </c>
      <c r="DM7" s="1097"/>
      <c r="DN7" s="1097"/>
      <c r="DO7" s="1097"/>
      <c r="DP7" s="1098"/>
      <c r="DQ7" s="1096" t="s">
        <v>553</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6</v>
      </c>
      <c r="R8" s="1039"/>
      <c r="S8" s="1039"/>
      <c r="T8" s="1039"/>
      <c r="U8" s="1039"/>
      <c r="V8" s="1039">
        <v>6</v>
      </c>
      <c r="W8" s="1039"/>
      <c r="X8" s="1039"/>
      <c r="Y8" s="1039"/>
      <c r="Z8" s="1039"/>
      <c r="AA8" s="1039" t="s">
        <v>553</v>
      </c>
      <c r="AB8" s="1039"/>
      <c r="AC8" s="1039"/>
      <c r="AD8" s="1039"/>
      <c r="AE8" s="1040"/>
      <c r="AF8" s="1035" t="s">
        <v>122</v>
      </c>
      <c r="AG8" s="1036"/>
      <c r="AH8" s="1036"/>
      <c r="AI8" s="1036"/>
      <c r="AJ8" s="1037"/>
      <c r="AK8" s="1080" t="s">
        <v>553</v>
      </c>
      <c r="AL8" s="1081"/>
      <c r="AM8" s="1081"/>
      <c r="AN8" s="1081"/>
      <c r="AO8" s="1081"/>
      <c r="AP8" s="1081" t="s">
        <v>553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377</v>
      </c>
      <c r="C9" s="1031"/>
      <c r="D9" s="1031"/>
      <c r="E9" s="1031"/>
      <c r="F9" s="1031"/>
      <c r="G9" s="1031"/>
      <c r="H9" s="1031"/>
      <c r="I9" s="1031"/>
      <c r="J9" s="1031"/>
      <c r="K9" s="1031"/>
      <c r="L9" s="1031"/>
      <c r="M9" s="1031"/>
      <c r="N9" s="1031"/>
      <c r="O9" s="1031"/>
      <c r="P9" s="1032"/>
      <c r="Q9" s="1038">
        <v>4</v>
      </c>
      <c r="R9" s="1039"/>
      <c r="S9" s="1039"/>
      <c r="T9" s="1039"/>
      <c r="U9" s="1039"/>
      <c r="V9" s="1039">
        <v>4</v>
      </c>
      <c r="W9" s="1039"/>
      <c r="X9" s="1039"/>
      <c r="Y9" s="1039"/>
      <c r="Z9" s="1039"/>
      <c r="AA9" s="1039">
        <v>0</v>
      </c>
      <c r="AB9" s="1039"/>
      <c r="AC9" s="1039"/>
      <c r="AD9" s="1039"/>
      <c r="AE9" s="1040"/>
      <c r="AF9" s="1035">
        <v>0</v>
      </c>
      <c r="AG9" s="1036"/>
      <c r="AH9" s="1036"/>
      <c r="AI9" s="1036"/>
      <c r="AJ9" s="1037"/>
      <c r="AK9" s="1080" t="s">
        <v>553</v>
      </c>
      <c r="AL9" s="1081"/>
      <c r="AM9" s="1081"/>
      <c r="AN9" s="1081"/>
      <c r="AO9" s="1081"/>
      <c r="AP9" s="1081" t="s">
        <v>553</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7">
        <v>10300</v>
      </c>
      <c r="R23" s="1061"/>
      <c r="S23" s="1061"/>
      <c r="T23" s="1061"/>
      <c r="U23" s="1061"/>
      <c r="V23" s="1061">
        <v>10113</v>
      </c>
      <c r="W23" s="1061"/>
      <c r="X23" s="1061"/>
      <c r="Y23" s="1061"/>
      <c r="Z23" s="1061"/>
      <c r="AA23" s="1061">
        <v>187</v>
      </c>
      <c r="AB23" s="1061"/>
      <c r="AC23" s="1061"/>
      <c r="AD23" s="1061"/>
      <c r="AE23" s="1068"/>
      <c r="AF23" s="1069">
        <v>171</v>
      </c>
      <c r="AG23" s="1061"/>
      <c r="AH23" s="1061"/>
      <c r="AI23" s="1061"/>
      <c r="AJ23" s="1070"/>
      <c r="AK23" s="1071"/>
      <c r="AL23" s="1072"/>
      <c r="AM23" s="1072"/>
      <c r="AN23" s="1072"/>
      <c r="AO23" s="1072"/>
      <c r="AP23" s="1061">
        <v>14000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391</v>
      </c>
      <c r="C28" s="1048"/>
      <c r="D28" s="1048"/>
      <c r="E28" s="1048"/>
      <c r="F28" s="1048"/>
      <c r="G28" s="1048"/>
      <c r="H28" s="1048"/>
      <c r="I28" s="1048"/>
      <c r="J28" s="1048"/>
      <c r="K28" s="1048"/>
      <c r="L28" s="1048"/>
      <c r="M28" s="1048"/>
      <c r="N28" s="1048"/>
      <c r="O28" s="1048"/>
      <c r="P28" s="1049"/>
      <c r="Q28" s="1050">
        <v>2191</v>
      </c>
      <c r="R28" s="1051"/>
      <c r="S28" s="1051"/>
      <c r="T28" s="1051"/>
      <c r="U28" s="1051"/>
      <c r="V28" s="1051">
        <v>2184</v>
      </c>
      <c r="W28" s="1051"/>
      <c r="X28" s="1051"/>
      <c r="Y28" s="1051"/>
      <c r="Z28" s="1051"/>
      <c r="AA28" s="1051">
        <v>7</v>
      </c>
      <c r="AB28" s="1051"/>
      <c r="AC28" s="1051"/>
      <c r="AD28" s="1051"/>
      <c r="AE28" s="1052"/>
      <c r="AF28" s="1053">
        <v>7</v>
      </c>
      <c r="AG28" s="1051"/>
      <c r="AH28" s="1051"/>
      <c r="AI28" s="1051"/>
      <c r="AJ28" s="1054"/>
      <c r="AK28" s="1042">
        <v>239</v>
      </c>
      <c r="AL28" s="1043"/>
      <c r="AM28" s="1043"/>
      <c r="AN28" s="1043"/>
      <c r="AO28" s="1043"/>
      <c r="AP28" s="1043" t="s">
        <v>553</v>
      </c>
      <c r="AQ28" s="1043"/>
      <c r="AR28" s="1043"/>
      <c r="AS28" s="1043"/>
      <c r="AT28" s="1043"/>
      <c r="AU28" s="1043" t="s">
        <v>493</v>
      </c>
      <c r="AV28" s="1043"/>
      <c r="AW28" s="1043"/>
      <c r="AX28" s="1043"/>
      <c r="AY28" s="1043"/>
      <c r="AZ28" s="1044" t="s">
        <v>493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517</v>
      </c>
      <c r="R29" s="1039"/>
      <c r="S29" s="1039"/>
      <c r="T29" s="1039"/>
      <c r="U29" s="1039"/>
      <c r="V29" s="1039">
        <v>514</v>
      </c>
      <c r="W29" s="1039"/>
      <c r="X29" s="1039"/>
      <c r="Y29" s="1039"/>
      <c r="Z29" s="1039"/>
      <c r="AA29" s="1039">
        <v>3</v>
      </c>
      <c r="AB29" s="1039"/>
      <c r="AC29" s="1039"/>
      <c r="AD29" s="1039"/>
      <c r="AE29" s="1040"/>
      <c r="AF29" s="1035">
        <v>3</v>
      </c>
      <c r="AG29" s="1036"/>
      <c r="AH29" s="1036"/>
      <c r="AI29" s="1036"/>
      <c r="AJ29" s="1037"/>
      <c r="AK29" s="980">
        <v>308</v>
      </c>
      <c r="AL29" s="971"/>
      <c r="AM29" s="971"/>
      <c r="AN29" s="971"/>
      <c r="AO29" s="971"/>
      <c r="AP29" s="971" t="s">
        <v>553</v>
      </c>
      <c r="AQ29" s="971"/>
      <c r="AR29" s="971"/>
      <c r="AS29" s="971"/>
      <c r="AT29" s="971"/>
      <c r="AU29" s="971" t="s">
        <v>493</v>
      </c>
      <c r="AV29" s="971"/>
      <c r="AW29" s="971"/>
      <c r="AX29" s="971"/>
      <c r="AY29" s="971"/>
      <c r="AZ29" s="1041" t="s">
        <v>493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2041</v>
      </c>
      <c r="R30" s="1039"/>
      <c r="S30" s="1039"/>
      <c r="T30" s="1039"/>
      <c r="U30" s="1039"/>
      <c r="V30" s="1039">
        <v>2013</v>
      </c>
      <c r="W30" s="1039"/>
      <c r="X30" s="1039"/>
      <c r="Y30" s="1039"/>
      <c r="Z30" s="1039"/>
      <c r="AA30" s="1039">
        <v>28</v>
      </c>
      <c r="AB30" s="1039"/>
      <c r="AC30" s="1039"/>
      <c r="AD30" s="1039"/>
      <c r="AE30" s="1040"/>
      <c r="AF30" s="1035">
        <v>28</v>
      </c>
      <c r="AG30" s="1036"/>
      <c r="AH30" s="1036"/>
      <c r="AI30" s="1036"/>
      <c r="AJ30" s="1037"/>
      <c r="AK30" s="980">
        <v>333</v>
      </c>
      <c r="AL30" s="971"/>
      <c r="AM30" s="971"/>
      <c r="AN30" s="971"/>
      <c r="AO30" s="971"/>
      <c r="AP30" s="971" t="s">
        <v>553</v>
      </c>
      <c r="AQ30" s="971"/>
      <c r="AR30" s="971"/>
      <c r="AS30" s="971"/>
      <c r="AT30" s="971"/>
      <c r="AU30" s="971" t="s">
        <v>493</v>
      </c>
      <c r="AV30" s="971"/>
      <c r="AW30" s="971"/>
      <c r="AX30" s="971"/>
      <c r="AY30" s="971"/>
      <c r="AZ30" s="1041" t="s">
        <v>493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2</v>
      </c>
      <c r="R31" s="1039"/>
      <c r="S31" s="1039"/>
      <c r="T31" s="1039"/>
      <c r="U31" s="1039"/>
      <c r="V31" s="1039">
        <v>2</v>
      </c>
      <c r="W31" s="1039"/>
      <c r="X31" s="1039"/>
      <c r="Y31" s="1039"/>
      <c r="Z31" s="1039"/>
      <c r="AA31" s="1039" t="s">
        <v>553</v>
      </c>
      <c r="AB31" s="1039"/>
      <c r="AC31" s="1039"/>
      <c r="AD31" s="1039"/>
      <c r="AE31" s="1040"/>
      <c r="AF31" s="1035" t="s">
        <v>122</v>
      </c>
      <c r="AG31" s="1036"/>
      <c r="AH31" s="1036"/>
      <c r="AI31" s="1036"/>
      <c r="AJ31" s="1037"/>
      <c r="AK31" s="980">
        <v>1</v>
      </c>
      <c r="AL31" s="971"/>
      <c r="AM31" s="971"/>
      <c r="AN31" s="971"/>
      <c r="AO31" s="971"/>
      <c r="AP31" s="971" t="s">
        <v>553</v>
      </c>
      <c r="AQ31" s="971"/>
      <c r="AR31" s="971"/>
      <c r="AS31" s="971"/>
      <c r="AT31" s="971"/>
      <c r="AU31" s="971" t="s">
        <v>493</v>
      </c>
      <c r="AV31" s="971"/>
      <c r="AW31" s="971"/>
      <c r="AX31" s="971"/>
      <c r="AY31" s="971"/>
      <c r="AZ31" s="1041" t="s">
        <v>493</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391</v>
      </c>
      <c r="R32" s="1039"/>
      <c r="S32" s="1039"/>
      <c r="T32" s="1039"/>
      <c r="U32" s="1039"/>
      <c r="V32" s="1039">
        <v>475</v>
      </c>
      <c r="W32" s="1039"/>
      <c r="X32" s="1039"/>
      <c r="Y32" s="1039"/>
      <c r="Z32" s="1039"/>
      <c r="AA32" s="1039">
        <v>-84</v>
      </c>
      <c r="AB32" s="1039"/>
      <c r="AC32" s="1039"/>
      <c r="AD32" s="1039"/>
      <c r="AE32" s="1040"/>
      <c r="AF32" s="1035">
        <v>330</v>
      </c>
      <c r="AG32" s="1036"/>
      <c r="AH32" s="1036"/>
      <c r="AI32" s="1036"/>
      <c r="AJ32" s="1037"/>
      <c r="AK32" s="980" t="s">
        <v>553</v>
      </c>
      <c r="AL32" s="971"/>
      <c r="AM32" s="971"/>
      <c r="AN32" s="971"/>
      <c r="AO32" s="971"/>
      <c r="AP32" s="971">
        <v>3410</v>
      </c>
      <c r="AQ32" s="971"/>
      <c r="AR32" s="971"/>
      <c r="AS32" s="971"/>
      <c r="AT32" s="971"/>
      <c r="AU32" s="971">
        <v>742</v>
      </c>
      <c r="AV32" s="971"/>
      <c r="AW32" s="971"/>
      <c r="AX32" s="971"/>
      <c r="AY32" s="971"/>
      <c r="AZ32" s="1041" t="s">
        <v>493</v>
      </c>
      <c r="BA32" s="1041"/>
      <c r="BB32" s="1041"/>
      <c r="BC32" s="1041"/>
      <c r="BD32" s="1041"/>
      <c r="BE32" s="972" t="s">
        <v>396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397</v>
      </c>
      <c r="C33" s="1031"/>
      <c r="D33" s="1031"/>
      <c r="E33" s="1031"/>
      <c r="F33" s="1031"/>
      <c r="G33" s="1031"/>
      <c r="H33" s="1031"/>
      <c r="I33" s="1031"/>
      <c r="J33" s="1031"/>
      <c r="K33" s="1031"/>
      <c r="L33" s="1031"/>
      <c r="M33" s="1031"/>
      <c r="N33" s="1031"/>
      <c r="O33" s="1031"/>
      <c r="P33" s="1032"/>
      <c r="Q33" s="1038">
        <v>2317</v>
      </c>
      <c r="R33" s="1039"/>
      <c r="S33" s="1039"/>
      <c r="T33" s="1039"/>
      <c r="U33" s="1039"/>
      <c r="V33" s="1039">
        <v>2367</v>
      </c>
      <c r="W33" s="1039"/>
      <c r="X33" s="1039"/>
      <c r="Y33" s="1039"/>
      <c r="Z33" s="1039"/>
      <c r="AA33" s="1039">
        <v>-50</v>
      </c>
      <c r="AB33" s="1039"/>
      <c r="AC33" s="1039"/>
      <c r="AD33" s="1039"/>
      <c r="AE33" s="1040"/>
      <c r="AF33" s="1035">
        <v>692</v>
      </c>
      <c r="AG33" s="1036"/>
      <c r="AH33" s="1036"/>
      <c r="AI33" s="1036"/>
      <c r="AJ33" s="1037"/>
      <c r="AK33" s="980">
        <v>76</v>
      </c>
      <c r="AL33" s="971"/>
      <c r="AM33" s="971"/>
      <c r="AN33" s="971"/>
      <c r="AO33" s="971"/>
      <c r="AP33" s="971">
        <v>2794</v>
      </c>
      <c r="AQ33" s="971"/>
      <c r="AR33" s="971"/>
      <c r="AS33" s="971"/>
      <c r="AT33" s="971"/>
      <c r="AU33" s="971">
        <v>947</v>
      </c>
      <c r="AV33" s="971"/>
      <c r="AW33" s="971"/>
      <c r="AX33" s="971"/>
      <c r="AY33" s="971"/>
      <c r="AZ33" s="1041" t="s">
        <v>493</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398</v>
      </c>
      <c r="C34" s="1031"/>
      <c r="D34" s="1031"/>
      <c r="E34" s="1031"/>
      <c r="F34" s="1031"/>
      <c r="G34" s="1031"/>
      <c r="H34" s="1031"/>
      <c r="I34" s="1031"/>
      <c r="J34" s="1031"/>
      <c r="K34" s="1031"/>
      <c r="L34" s="1031"/>
      <c r="M34" s="1031"/>
      <c r="N34" s="1031"/>
      <c r="O34" s="1031"/>
      <c r="P34" s="1032"/>
      <c r="Q34" s="1038">
        <v>48</v>
      </c>
      <c r="R34" s="1039"/>
      <c r="S34" s="1039"/>
      <c r="T34" s="1039"/>
      <c r="U34" s="1039"/>
      <c r="V34" s="1039">
        <v>40</v>
      </c>
      <c r="W34" s="1039"/>
      <c r="X34" s="1039"/>
      <c r="Y34" s="1039"/>
      <c r="Z34" s="1039"/>
      <c r="AA34" s="1039">
        <v>8</v>
      </c>
      <c r="AB34" s="1039"/>
      <c r="AC34" s="1039"/>
      <c r="AD34" s="1039"/>
      <c r="AE34" s="1040"/>
      <c r="AF34" s="1035">
        <v>8</v>
      </c>
      <c r="AG34" s="1036"/>
      <c r="AH34" s="1036"/>
      <c r="AI34" s="1036"/>
      <c r="AJ34" s="1037"/>
      <c r="AK34" s="980">
        <v>43</v>
      </c>
      <c r="AL34" s="971"/>
      <c r="AM34" s="971"/>
      <c r="AN34" s="971"/>
      <c r="AO34" s="971"/>
      <c r="AP34" s="971">
        <v>43</v>
      </c>
      <c r="AQ34" s="971"/>
      <c r="AR34" s="971"/>
      <c r="AS34" s="971"/>
      <c r="AT34" s="971"/>
      <c r="AU34" s="971">
        <v>43</v>
      </c>
      <c r="AV34" s="971"/>
      <c r="AW34" s="971"/>
      <c r="AX34" s="971"/>
      <c r="AY34" s="971"/>
      <c r="AZ34" s="1041" t="s">
        <v>493</v>
      </c>
      <c r="BA34" s="1041"/>
      <c r="BB34" s="1041"/>
      <c r="BC34" s="1041"/>
      <c r="BD34" s="1041"/>
      <c r="BE34" s="972" t="s">
        <v>399</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400</v>
      </c>
      <c r="C35" s="1031"/>
      <c r="D35" s="1031"/>
      <c r="E35" s="1031"/>
      <c r="F35" s="1031"/>
      <c r="G35" s="1031"/>
      <c r="H35" s="1031"/>
      <c r="I35" s="1031"/>
      <c r="J35" s="1031"/>
      <c r="K35" s="1031"/>
      <c r="L35" s="1031"/>
      <c r="M35" s="1031"/>
      <c r="N35" s="1031"/>
      <c r="O35" s="1031"/>
      <c r="P35" s="1032"/>
      <c r="Q35" s="1038">
        <v>21</v>
      </c>
      <c r="R35" s="1039"/>
      <c r="S35" s="1039"/>
      <c r="T35" s="1039"/>
      <c r="U35" s="1039"/>
      <c r="V35" s="1039">
        <v>7</v>
      </c>
      <c r="W35" s="1039"/>
      <c r="X35" s="1039"/>
      <c r="Y35" s="1039"/>
      <c r="Z35" s="1039"/>
      <c r="AA35" s="1039">
        <v>1</v>
      </c>
      <c r="AB35" s="1039"/>
      <c r="AC35" s="1039"/>
      <c r="AD35" s="1039"/>
      <c r="AE35" s="1040"/>
      <c r="AF35" s="1035">
        <v>1</v>
      </c>
      <c r="AG35" s="1036"/>
      <c r="AH35" s="1036"/>
      <c r="AI35" s="1036"/>
      <c r="AJ35" s="1037"/>
      <c r="AK35" s="980" t="s">
        <v>553</v>
      </c>
      <c r="AL35" s="971"/>
      <c r="AM35" s="971"/>
      <c r="AN35" s="971"/>
      <c r="AO35" s="971"/>
      <c r="AP35" s="971">
        <v>27</v>
      </c>
      <c r="AQ35" s="971"/>
      <c r="AR35" s="971"/>
      <c r="AS35" s="971"/>
      <c r="AT35" s="971"/>
      <c r="AU35" s="971">
        <v>0</v>
      </c>
      <c r="AV35" s="971"/>
      <c r="AW35" s="971"/>
      <c r="AX35" s="971"/>
      <c r="AY35" s="971"/>
      <c r="AZ35" s="1041" t="s">
        <v>493</v>
      </c>
      <c r="BA35" s="1041"/>
      <c r="BB35" s="1041"/>
      <c r="BC35" s="1041"/>
      <c r="BD35" s="1041"/>
      <c r="BE35" s="972" t="s">
        <v>399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402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1070</v>
      </c>
      <c r="AG63" s="959"/>
      <c r="AH63" s="959"/>
      <c r="AI63" s="959"/>
      <c r="AJ63" s="1022"/>
      <c r="AK63" s="1023"/>
      <c r="AL63" s="963"/>
      <c r="AM63" s="963"/>
      <c r="AN63" s="963"/>
      <c r="AO63" s="963"/>
      <c r="AP63" s="959">
        <v>6274</v>
      </c>
      <c r="AQ63" s="959"/>
      <c r="AR63" s="959"/>
      <c r="AS63" s="959"/>
      <c r="AT63" s="959"/>
      <c r="AU63" s="959">
        <v>1732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404</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405</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3843</v>
      </c>
      <c r="R68" s="982"/>
      <c r="S68" s="982"/>
      <c r="T68" s="982"/>
      <c r="U68" s="982"/>
      <c r="V68" s="982">
        <v>3646</v>
      </c>
      <c r="W68" s="982"/>
      <c r="X68" s="982"/>
      <c r="Y68" s="982"/>
      <c r="Z68" s="982"/>
      <c r="AA68" s="982">
        <v>197</v>
      </c>
      <c r="AB68" s="982"/>
      <c r="AC68" s="982"/>
      <c r="AD68" s="982"/>
      <c r="AE68" s="982"/>
      <c r="AF68" s="982">
        <v>197</v>
      </c>
      <c r="AG68" s="982"/>
      <c r="AH68" s="982"/>
      <c r="AI68" s="982"/>
      <c r="AJ68" s="982"/>
      <c r="AK68" s="982">
        <v>6</v>
      </c>
      <c r="AL68" s="982"/>
      <c r="AM68" s="982"/>
      <c r="AN68" s="982"/>
      <c r="AO68" s="982"/>
      <c r="AP68" s="982" t="s">
        <v>553</v>
      </c>
      <c r="AQ68" s="982"/>
      <c r="AR68" s="982"/>
      <c r="AS68" s="982"/>
      <c r="AT68" s="982"/>
      <c r="AU68" s="982" t="s">
        <v>553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237</v>
      </c>
      <c r="R69" s="971"/>
      <c r="S69" s="971"/>
      <c r="T69" s="971"/>
      <c r="U69" s="971"/>
      <c r="V69" s="971">
        <v>235</v>
      </c>
      <c r="W69" s="971"/>
      <c r="X69" s="971"/>
      <c r="Y69" s="971"/>
      <c r="Z69" s="971"/>
      <c r="AA69" s="971">
        <v>1</v>
      </c>
      <c r="AB69" s="971"/>
      <c r="AC69" s="971"/>
      <c r="AD69" s="971"/>
      <c r="AE69" s="971"/>
      <c r="AF69" s="971">
        <v>1</v>
      </c>
      <c r="AG69" s="971"/>
      <c r="AH69" s="971"/>
      <c r="AI69" s="971"/>
      <c r="AJ69" s="971"/>
      <c r="AK69" s="971">
        <v>34</v>
      </c>
      <c r="AL69" s="971"/>
      <c r="AM69" s="971"/>
      <c r="AN69" s="971"/>
      <c r="AO69" s="971"/>
      <c r="AP69" s="971" t="s">
        <v>553</v>
      </c>
      <c r="AQ69" s="971"/>
      <c r="AR69" s="971"/>
      <c r="AS69" s="971"/>
      <c r="AT69" s="971"/>
      <c r="AU69" s="971" t="s">
        <v>553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114</v>
      </c>
      <c r="R70" s="971"/>
      <c r="S70" s="971"/>
      <c r="T70" s="971"/>
      <c r="U70" s="971"/>
      <c r="V70" s="971">
        <v>112</v>
      </c>
      <c r="W70" s="971"/>
      <c r="X70" s="971"/>
      <c r="Y70" s="971"/>
      <c r="Z70" s="971"/>
      <c r="AA70" s="971">
        <v>1</v>
      </c>
      <c r="AB70" s="971"/>
      <c r="AC70" s="971"/>
      <c r="AD70" s="971"/>
      <c r="AE70" s="971"/>
      <c r="AF70" s="971">
        <v>1</v>
      </c>
      <c r="AG70" s="971"/>
      <c r="AH70" s="971"/>
      <c r="AI70" s="971"/>
      <c r="AJ70" s="971"/>
      <c r="AK70" s="971" t="s">
        <v>553</v>
      </c>
      <c r="AL70" s="971"/>
      <c r="AM70" s="971"/>
      <c r="AN70" s="971"/>
      <c r="AO70" s="971"/>
      <c r="AP70" s="971" t="s">
        <v>553</v>
      </c>
      <c r="AQ70" s="971"/>
      <c r="AR70" s="971"/>
      <c r="AS70" s="971"/>
      <c r="AT70" s="971"/>
      <c r="AU70" s="971" t="s">
        <v>553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378</v>
      </c>
      <c r="R71" s="971"/>
      <c r="S71" s="971"/>
      <c r="T71" s="971"/>
      <c r="U71" s="971"/>
      <c r="V71" s="971">
        <v>381</v>
      </c>
      <c r="W71" s="971"/>
      <c r="X71" s="971"/>
      <c r="Y71" s="971"/>
      <c r="Z71" s="971"/>
      <c r="AA71" s="971">
        <v>-1</v>
      </c>
      <c r="AB71" s="971"/>
      <c r="AC71" s="971"/>
      <c r="AD71" s="971"/>
      <c r="AE71" s="971"/>
      <c r="AF71" s="971">
        <v>-1</v>
      </c>
      <c r="AG71" s="971"/>
      <c r="AH71" s="971"/>
      <c r="AI71" s="971"/>
      <c r="AJ71" s="971"/>
      <c r="AK71" s="971" t="s">
        <v>553</v>
      </c>
      <c r="AL71" s="971"/>
      <c r="AM71" s="971"/>
      <c r="AN71" s="971"/>
      <c r="AO71" s="971"/>
      <c r="AP71" s="971">
        <v>521</v>
      </c>
      <c r="AQ71" s="971"/>
      <c r="AR71" s="971"/>
      <c r="AS71" s="971"/>
      <c r="AT71" s="971"/>
      <c r="AU71" s="971">
        <v>168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113</v>
      </c>
      <c r="R72" s="971"/>
      <c r="S72" s="971"/>
      <c r="T72" s="971"/>
      <c r="U72" s="971"/>
      <c r="V72" s="971">
        <v>113</v>
      </c>
      <c r="W72" s="971"/>
      <c r="X72" s="971"/>
      <c r="Y72" s="971"/>
      <c r="Z72" s="971"/>
      <c r="AA72" s="971" t="s">
        <v>553</v>
      </c>
      <c r="AB72" s="971"/>
      <c r="AC72" s="971"/>
      <c r="AD72" s="971"/>
      <c r="AE72" s="971"/>
      <c r="AF72" s="971" t="s">
        <v>553</v>
      </c>
      <c r="AG72" s="971"/>
      <c r="AH72" s="971"/>
      <c r="AI72" s="971"/>
      <c r="AJ72" s="971"/>
      <c r="AK72" s="971" t="s">
        <v>553</v>
      </c>
      <c r="AL72" s="971"/>
      <c r="AM72" s="971"/>
      <c r="AN72" s="971"/>
      <c r="AO72" s="971"/>
      <c r="AP72" s="971" t="s">
        <v>553</v>
      </c>
      <c r="AQ72" s="971"/>
      <c r="AR72" s="971"/>
      <c r="AS72" s="971"/>
      <c r="AT72" s="971"/>
      <c r="AU72" s="971" t="s">
        <v>553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7">
        <v>5</v>
      </c>
      <c r="R73" s="971"/>
      <c r="S73" s="971"/>
      <c r="T73" s="971"/>
      <c r="U73" s="971"/>
      <c r="V73" s="971">
        <v>4</v>
      </c>
      <c r="W73" s="971"/>
      <c r="X73" s="971"/>
      <c r="Y73" s="971"/>
      <c r="Z73" s="971"/>
      <c r="AA73" s="971">
        <v>0</v>
      </c>
      <c r="AB73" s="971"/>
      <c r="AC73" s="971"/>
      <c r="AD73" s="971"/>
      <c r="AE73" s="971"/>
      <c r="AF73" s="971">
        <v>0</v>
      </c>
      <c r="AG73" s="971"/>
      <c r="AH73" s="971"/>
      <c r="AI73" s="971"/>
      <c r="AJ73" s="971"/>
      <c r="AK73" s="971" t="s">
        <v>553</v>
      </c>
      <c r="AL73" s="971"/>
      <c r="AM73" s="971"/>
      <c r="AN73" s="971"/>
      <c r="AO73" s="971"/>
      <c r="AP73" s="971" t="s">
        <v>553</v>
      </c>
      <c r="AQ73" s="971"/>
      <c r="AR73" s="971"/>
      <c r="AS73" s="971"/>
      <c r="AT73" s="971"/>
      <c r="AU73" s="971" t="s">
        <v>553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560</v>
      </c>
      <c r="C74" s="975"/>
      <c r="D74" s="975"/>
      <c r="E74" s="975"/>
      <c r="F74" s="975"/>
      <c r="G74" s="975"/>
      <c r="H74" s="975"/>
      <c r="I74" s="975"/>
      <c r="J74" s="975"/>
      <c r="K74" s="975"/>
      <c r="L74" s="975"/>
      <c r="M74" s="975"/>
      <c r="N74" s="975"/>
      <c r="O74" s="975"/>
      <c r="P74" s="976"/>
      <c r="Q74" s="977">
        <v>56</v>
      </c>
      <c r="R74" s="971"/>
      <c r="S74" s="971"/>
      <c r="T74" s="971"/>
      <c r="U74" s="971"/>
      <c r="V74" s="971">
        <v>62</v>
      </c>
      <c r="W74" s="971"/>
      <c r="X74" s="971"/>
      <c r="Y74" s="971"/>
      <c r="Z74" s="971"/>
      <c r="AA74" s="971">
        <v>5</v>
      </c>
      <c r="AB74" s="971"/>
      <c r="AC74" s="971"/>
      <c r="AD74" s="971"/>
      <c r="AE74" s="971"/>
      <c r="AF74" s="971">
        <v>5</v>
      </c>
      <c r="AG74" s="971"/>
      <c r="AH74" s="971"/>
      <c r="AI74" s="971"/>
      <c r="AJ74" s="971"/>
      <c r="AK74" s="971" t="s">
        <v>553</v>
      </c>
      <c r="AL74" s="971"/>
      <c r="AM74" s="971"/>
      <c r="AN74" s="971"/>
      <c r="AO74" s="971"/>
      <c r="AP74" s="971">
        <v>0</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561</v>
      </c>
      <c r="C75" s="975"/>
      <c r="D75" s="975"/>
      <c r="E75" s="975"/>
      <c r="F75" s="975"/>
      <c r="G75" s="975"/>
      <c r="H75" s="975"/>
      <c r="I75" s="975"/>
      <c r="J75" s="975"/>
      <c r="K75" s="975"/>
      <c r="L75" s="975"/>
      <c r="M75" s="975"/>
      <c r="N75" s="975"/>
      <c r="O75" s="975"/>
      <c r="P75" s="976"/>
      <c r="Q75" s="978">
        <v>116</v>
      </c>
      <c r="R75" s="979"/>
      <c r="S75" s="979"/>
      <c r="T75" s="979"/>
      <c r="U75" s="980"/>
      <c r="V75" s="981">
        <v>116</v>
      </c>
      <c r="W75" s="979"/>
      <c r="X75" s="979"/>
      <c r="Y75" s="979"/>
      <c r="Z75" s="980"/>
      <c r="AA75" s="981">
        <v>0</v>
      </c>
      <c r="AB75" s="979"/>
      <c r="AC75" s="979"/>
      <c r="AD75" s="979"/>
      <c r="AE75" s="980"/>
      <c r="AF75" s="981">
        <v>0</v>
      </c>
      <c r="AG75" s="979"/>
      <c r="AH75" s="979"/>
      <c r="AI75" s="979"/>
      <c r="AJ75" s="980"/>
      <c r="AK75" s="981" t="s">
        <v>553</v>
      </c>
      <c r="AL75" s="979"/>
      <c r="AM75" s="979"/>
      <c r="AN75" s="979"/>
      <c r="AO75" s="980"/>
      <c r="AP75" s="981" t="s">
        <v>553</v>
      </c>
      <c r="AQ75" s="979"/>
      <c r="AR75" s="979"/>
      <c r="AS75" s="979"/>
      <c r="AT75" s="980"/>
      <c r="AU75" s="981" t="s">
        <v>553</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562</v>
      </c>
      <c r="C76" s="975"/>
      <c r="D76" s="975"/>
      <c r="E76" s="975"/>
      <c r="F76" s="975"/>
      <c r="G76" s="975"/>
      <c r="H76" s="975"/>
      <c r="I76" s="975"/>
      <c r="J76" s="975"/>
      <c r="K76" s="975"/>
      <c r="L76" s="975"/>
      <c r="M76" s="975"/>
      <c r="N76" s="975"/>
      <c r="O76" s="975"/>
      <c r="P76" s="976"/>
      <c r="Q76" s="978">
        <v>110</v>
      </c>
      <c r="R76" s="979"/>
      <c r="S76" s="979"/>
      <c r="T76" s="979"/>
      <c r="U76" s="980"/>
      <c r="V76" s="981">
        <v>102</v>
      </c>
      <c r="W76" s="979"/>
      <c r="X76" s="979"/>
      <c r="Y76" s="979"/>
      <c r="Z76" s="980"/>
      <c r="AA76" s="981">
        <v>8</v>
      </c>
      <c r="AB76" s="979"/>
      <c r="AC76" s="979"/>
      <c r="AD76" s="979"/>
      <c r="AE76" s="980"/>
      <c r="AF76" s="981">
        <v>8</v>
      </c>
      <c r="AG76" s="979"/>
      <c r="AH76" s="979"/>
      <c r="AI76" s="979"/>
      <c r="AJ76" s="980"/>
      <c r="AK76" s="981" t="s">
        <v>553</v>
      </c>
      <c r="AL76" s="979"/>
      <c r="AM76" s="979"/>
      <c r="AN76" s="979"/>
      <c r="AO76" s="980"/>
      <c r="AP76" s="981" t="s">
        <v>553</v>
      </c>
      <c r="AQ76" s="979"/>
      <c r="AR76" s="979"/>
      <c r="AS76" s="979"/>
      <c r="AT76" s="980"/>
      <c r="AU76" s="981" t="s">
        <v>553</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563</v>
      </c>
      <c r="C77" s="975"/>
      <c r="D77" s="975"/>
      <c r="E77" s="975"/>
      <c r="F77" s="975"/>
      <c r="G77" s="975"/>
      <c r="H77" s="975"/>
      <c r="I77" s="975"/>
      <c r="J77" s="975"/>
      <c r="K77" s="975"/>
      <c r="L77" s="975"/>
      <c r="M77" s="975"/>
      <c r="N77" s="975"/>
      <c r="O77" s="975"/>
      <c r="P77" s="976"/>
      <c r="Q77" s="978">
        <v>158054</v>
      </c>
      <c r="R77" s="979"/>
      <c r="S77" s="979"/>
      <c r="T77" s="979"/>
      <c r="U77" s="980"/>
      <c r="V77" s="981">
        <v>156982</v>
      </c>
      <c r="W77" s="979"/>
      <c r="X77" s="979"/>
      <c r="Y77" s="979"/>
      <c r="Z77" s="980"/>
      <c r="AA77" s="981">
        <v>1071</v>
      </c>
      <c r="AB77" s="979"/>
      <c r="AC77" s="979"/>
      <c r="AD77" s="979"/>
      <c r="AE77" s="980"/>
      <c r="AF77" s="981">
        <v>1071</v>
      </c>
      <c r="AG77" s="979"/>
      <c r="AH77" s="979"/>
      <c r="AI77" s="979"/>
      <c r="AJ77" s="980"/>
      <c r="AK77" s="981" t="s">
        <v>553</v>
      </c>
      <c r="AL77" s="979"/>
      <c r="AM77" s="979"/>
      <c r="AN77" s="979"/>
      <c r="AO77" s="980"/>
      <c r="AP77" s="981" t="s">
        <v>553</v>
      </c>
      <c r="AQ77" s="979"/>
      <c r="AR77" s="979"/>
      <c r="AS77" s="979"/>
      <c r="AT77" s="980"/>
      <c r="AU77" s="981" t="s">
        <v>553</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564</v>
      </c>
      <c r="C78" s="975"/>
      <c r="D78" s="975"/>
      <c r="E78" s="975"/>
      <c r="F78" s="975"/>
      <c r="G78" s="975"/>
      <c r="H78" s="975"/>
      <c r="I78" s="975"/>
      <c r="J78" s="975"/>
      <c r="K78" s="975"/>
      <c r="L78" s="975"/>
      <c r="M78" s="975"/>
      <c r="N78" s="975"/>
      <c r="O78" s="975"/>
      <c r="P78" s="976"/>
      <c r="Q78" s="977">
        <v>144</v>
      </c>
      <c r="R78" s="971"/>
      <c r="S78" s="971"/>
      <c r="T78" s="971"/>
      <c r="U78" s="971"/>
      <c r="V78" s="971">
        <v>133</v>
      </c>
      <c r="W78" s="971"/>
      <c r="X78" s="971"/>
      <c r="Y78" s="971"/>
      <c r="Z78" s="971"/>
      <c r="AA78" s="971">
        <v>11</v>
      </c>
      <c r="AB78" s="971"/>
      <c r="AC78" s="971"/>
      <c r="AD78" s="971"/>
      <c r="AE78" s="971"/>
      <c r="AF78" s="971">
        <v>9</v>
      </c>
      <c r="AG78" s="971"/>
      <c r="AH78" s="971"/>
      <c r="AI78" s="971"/>
      <c r="AJ78" s="971"/>
      <c r="AK78" s="971" t="s">
        <v>553</v>
      </c>
      <c r="AL78" s="971"/>
      <c r="AM78" s="971"/>
      <c r="AN78" s="971"/>
      <c r="AO78" s="971"/>
      <c r="AP78" s="971" t="s">
        <v>553</v>
      </c>
      <c r="AQ78" s="971"/>
      <c r="AR78" s="971"/>
      <c r="AS78" s="971"/>
      <c r="AT78" s="971"/>
      <c r="AU78" s="971" t="s">
        <v>553</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1291</v>
      </c>
      <c r="AG88" s="959"/>
      <c r="AH88" s="959"/>
      <c r="AI88" s="959"/>
      <c r="AJ88" s="959"/>
      <c r="AK88" s="963"/>
      <c r="AL88" s="963"/>
      <c r="AM88" s="963"/>
      <c r="AN88" s="963"/>
      <c r="AO88" s="963"/>
      <c r="AP88" s="959">
        <v>521</v>
      </c>
      <c r="AQ88" s="959"/>
      <c r="AR88" s="959"/>
      <c r="AS88" s="959"/>
      <c r="AT88" s="959"/>
      <c r="AU88" s="959">
        <v>168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52</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295</v>
      </c>
      <c r="AL109" s="896"/>
      <c r="AM109" s="896"/>
      <c r="AN109" s="896"/>
      <c r="AO109" s="897"/>
      <c r="AP109" s="898" t="s">
        <v>417</v>
      </c>
      <c r="AQ109" s="896"/>
      <c r="AR109" s="896"/>
      <c r="AS109" s="896"/>
      <c r="AT109" s="929"/>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295</v>
      </c>
      <c r="CB109" s="896"/>
      <c r="CC109" s="896"/>
      <c r="CD109" s="896"/>
      <c r="CE109" s="897"/>
      <c r="CF109" s="936" t="s">
        <v>417</v>
      </c>
      <c r="CG109" s="936"/>
      <c r="CH109" s="936"/>
      <c r="CI109" s="936"/>
      <c r="CJ109" s="936"/>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295</v>
      </c>
      <c r="DR109" s="896"/>
      <c r="DS109" s="896"/>
      <c r="DT109" s="896"/>
      <c r="DU109" s="897"/>
      <c r="DV109" s="898" t="s">
        <v>417</v>
      </c>
      <c r="DW109" s="896"/>
      <c r="DX109" s="896"/>
      <c r="DY109" s="896"/>
      <c r="DZ109" s="929"/>
    </row>
    <row r="110" spans="1:131" s="230" customFormat="1" ht="26.25" customHeight="1" x14ac:dyDescent="0.15">
      <c r="A110" s="807" t="s">
        <v>419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998626</v>
      </c>
      <c r="AB110" s="889"/>
      <c r="AC110" s="889"/>
      <c r="AD110" s="889"/>
      <c r="AE110" s="890"/>
      <c r="AF110" s="891">
        <v>1073232</v>
      </c>
      <c r="AG110" s="889"/>
      <c r="AH110" s="889"/>
      <c r="AI110" s="889"/>
      <c r="AJ110" s="890"/>
      <c r="AK110" s="891">
        <v>1073677</v>
      </c>
      <c r="AL110" s="889"/>
      <c r="AM110" s="889"/>
      <c r="AN110" s="889"/>
      <c r="AO110" s="890"/>
      <c r="AP110" s="892">
        <v>23.3</v>
      </c>
      <c r="AQ110" s="893"/>
      <c r="AR110" s="893"/>
      <c r="AS110" s="893"/>
      <c r="AT110" s="894"/>
      <c r="AU110" s="930" t="s">
        <v>69</v>
      </c>
      <c r="AV110" s="931"/>
      <c r="AW110" s="931"/>
      <c r="AX110" s="931"/>
      <c r="AY110" s="931"/>
      <c r="AZ110" s="860" t="s">
        <v>420</v>
      </c>
      <c r="BA110" s="808"/>
      <c r="BB110" s="808"/>
      <c r="BC110" s="808"/>
      <c r="BD110" s="808"/>
      <c r="BE110" s="808"/>
      <c r="BF110" s="808"/>
      <c r="BG110" s="808"/>
      <c r="BH110" s="808"/>
      <c r="BI110" s="808"/>
      <c r="BJ110" s="808"/>
      <c r="BK110" s="808"/>
      <c r="BL110" s="808"/>
      <c r="BM110" s="808"/>
      <c r="BN110" s="808"/>
      <c r="BO110" s="808"/>
      <c r="BP110" s="809"/>
      <c r="BQ110" s="861">
        <v>13622405</v>
      </c>
      <c r="BR110" s="842"/>
      <c r="BS110" s="842"/>
      <c r="BT110" s="842"/>
      <c r="BU110" s="842"/>
      <c r="BV110" s="842">
        <v>13918796</v>
      </c>
      <c r="BW110" s="842"/>
      <c r="BX110" s="842"/>
      <c r="BY110" s="842"/>
      <c r="BZ110" s="842"/>
      <c r="CA110" s="842">
        <v>13999557</v>
      </c>
      <c r="CB110" s="842"/>
      <c r="CC110" s="842"/>
      <c r="CD110" s="842"/>
      <c r="CE110" s="842"/>
      <c r="CF110" s="866">
        <v>303.89999999999998</v>
      </c>
      <c r="CG110" s="867"/>
      <c r="CH110" s="867"/>
      <c r="CI110" s="867"/>
      <c r="CJ110" s="867"/>
      <c r="CK110" s="926" t="s">
        <v>421</v>
      </c>
      <c r="CL110" s="819"/>
      <c r="CM110" s="860" t="s">
        <v>422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424</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426</v>
      </c>
      <c r="B112" s="913"/>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428</v>
      </c>
      <c r="BA112" s="752"/>
      <c r="BB112" s="752"/>
      <c r="BC112" s="752"/>
      <c r="BD112" s="752"/>
      <c r="BE112" s="752"/>
      <c r="BF112" s="752"/>
      <c r="BG112" s="752"/>
      <c r="BH112" s="752"/>
      <c r="BI112" s="752"/>
      <c r="BJ112" s="752"/>
      <c r="BK112" s="752"/>
      <c r="BL112" s="752"/>
      <c r="BM112" s="752"/>
      <c r="BN112" s="752"/>
      <c r="BO112" s="752"/>
      <c r="BP112" s="753"/>
      <c r="BQ112" s="816">
        <v>1517639</v>
      </c>
      <c r="BR112" s="817"/>
      <c r="BS112" s="817"/>
      <c r="BT112" s="817"/>
      <c r="BU112" s="817"/>
      <c r="BV112" s="817">
        <v>1663491</v>
      </c>
      <c r="BW112" s="817"/>
      <c r="BX112" s="817"/>
      <c r="BY112" s="817"/>
      <c r="BZ112" s="817"/>
      <c r="CA112" s="817">
        <v>1732418</v>
      </c>
      <c r="CB112" s="817"/>
      <c r="CC112" s="817"/>
      <c r="CD112" s="817"/>
      <c r="CE112" s="817"/>
      <c r="CF112" s="875">
        <v>37.6</v>
      </c>
      <c r="CG112" s="876"/>
      <c r="CH112" s="876"/>
      <c r="CI112" s="876"/>
      <c r="CJ112" s="876"/>
      <c r="CK112" s="927"/>
      <c r="CL112" s="821"/>
      <c r="CM112" s="815"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174776</v>
      </c>
      <c r="AB113" s="919"/>
      <c r="AC113" s="919"/>
      <c r="AD113" s="919"/>
      <c r="AE113" s="920"/>
      <c r="AF113" s="921">
        <v>189955</v>
      </c>
      <c r="AG113" s="919"/>
      <c r="AH113" s="919"/>
      <c r="AI113" s="919"/>
      <c r="AJ113" s="920"/>
      <c r="AK113" s="921">
        <v>187583</v>
      </c>
      <c r="AL113" s="919"/>
      <c r="AM113" s="919"/>
      <c r="AN113" s="919"/>
      <c r="AO113" s="920"/>
      <c r="AP113" s="922">
        <v>4.0999999999999996</v>
      </c>
      <c r="AQ113" s="923"/>
      <c r="AR113" s="923"/>
      <c r="AS113" s="923"/>
      <c r="AT113" s="924"/>
      <c r="AU113" s="932"/>
      <c r="AV113" s="933"/>
      <c r="AW113" s="933"/>
      <c r="AX113" s="933"/>
      <c r="AY113" s="933"/>
      <c r="AZ113" s="815" t="s">
        <v>431</v>
      </c>
      <c r="BA113" s="752"/>
      <c r="BB113" s="752"/>
      <c r="BC113" s="752"/>
      <c r="BD113" s="752"/>
      <c r="BE113" s="752"/>
      <c r="BF113" s="752"/>
      <c r="BG113" s="752"/>
      <c r="BH113" s="752"/>
      <c r="BI113" s="752"/>
      <c r="BJ113" s="752"/>
      <c r="BK113" s="752"/>
      <c r="BL113" s="752"/>
      <c r="BM113" s="752"/>
      <c r="BN113" s="752"/>
      <c r="BO113" s="752"/>
      <c r="BP113" s="753"/>
      <c r="BQ113" s="816">
        <v>184398</v>
      </c>
      <c r="BR113" s="817"/>
      <c r="BS113" s="817"/>
      <c r="BT113" s="817"/>
      <c r="BU113" s="817"/>
      <c r="BV113" s="817">
        <v>176487</v>
      </c>
      <c r="BW113" s="817"/>
      <c r="BX113" s="817"/>
      <c r="BY113" s="817"/>
      <c r="BZ113" s="817"/>
      <c r="CA113" s="817">
        <v>168491</v>
      </c>
      <c r="CB113" s="817"/>
      <c r="CC113" s="817"/>
      <c r="CD113" s="817"/>
      <c r="CE113" s="817"/>
      <c r="CF113" s="875">
        <v>3.7</v>
      </c>
      <c r="CG113" s="876"/>
      <c r="CH113" s="876"/>
      <c r="CI113" s="876"/>
      <c r="CJ113" s="876"/>
      <c r="CK113" s="927"/>
      <c r="CL113" s="821"/>
      <c r="CM113" s="815"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434</v>
      </c>
      <c r="BA114" s="752"/>
      <c r="BB114" s="752"/>
      <c r="BC114" s="752"/>
      <c r="BD114" s="752"/>
      <c r="BE114" s="752"/>
      <c r="BF114" s="752"/>
      <c r="BG114" s="752"/>
      <c r="BH114" s="752"/>
      <c r="BI114" s="752"/>
      <c r="BJ114" s="752"/>
      <c r="BK114" s="752"/>
      <c r="BL114" s="752"/>
      <c r="BM114" s="752"/>
      <c r="BN114" s="752"/>
      <c r="BO114" s="752"/>
      <c r="BP114" s="753"/>
      <c r="BQ114" s="816">
        <v>1263989</v>
      </c>
      <c r="BR114" s="817"/>
      <c r="BS114" s="817"/>
      <c r="BT114" s="817"/>
      <c r="BU114" s="817"/>
      <c r="BV114" s="817">
        <v>1137541</v>
      </c>
      <c r="BW114" s="817"/>
      <c r="BX114" s="817"/>
      <c r="BY114" s="817"/>
      <c r="BZ114" s="817"/>
      <c r="CA114" s="817">
        <v>1181274</v>
      </c>
      <c r="CB114" s="817"/>
      <c r="CC114" s="817"/>
      <c r="CD114" s="817"/>
      <c r="CE114" s="817"/>
      <c r="CF114" s="875">
        <v>25.6</v>
      </c>
      <c r="CG114" s="876"/>
      <c r="CH114" s="876"/>
      <c r="CI114" s="876"/>
      <c r="CJ114" s="876"/>
      <c r="CK114" s="927"/>
      <c r="CL114" s="821"/>
      <c r="CM114" s="815"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437</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440</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442</v>
      </c>
      <c r="Z117" s="897"/>
      <c r="AA117" s="902">
        <v>1173402</v>
      </c>
      <c r="AB117" s="903"/>
      <c r="AC117" s="903"/>
      <c r="AD117" s="903"/>
      <c r="AE117" s="904"/>
      <c r="AF117" s="905">
        <v>1263187</v>
      </c>
      <c r="AG117" s="903"/>
      <c r="AH117" s="903"/>
      <c r="AI117" s="903"/>
      <c r="AJ117" s="904"/>
      <c r="AK117" s="905">
        <v>1261260</v>
      </c>
      <c r="AL117" s="903"/>
      <c r="AM117" s="903"/>
      <c r="AN117" s="903"/>
      <c r="AO117" s="904"/>
      <c r="AP117" s="906"/>
      <c r="AQ117" s="907"/>
      <c r="AR117" s="907"/>
      <c r="AS117" s="907"/>
      <c r="AT117" s="908"/>
      <c r="AU117" s="932"/>
      <c r="AV117" s="933"/>
      <c r="AW117" s="933"/>
      <c r="AX117" s="933"/>
      <c r="AY117" s="933"/>
      <c r="AZ117" s="863" t="s">
        <v>443</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295</v>
      </c>
      <c r="AL118" s="896"/>
      <c r="AM118" s="896"/>
      <c r="AN118" s="896"/>
      <c r="AO118" s="897"/>
      <c r="AP118" s="899" t="s">
        <v>417</v>
      </c>
      <c r="AQ118" s="900"/>
      <c r="AR118" s="900"/>
      <c r="AS118" s="900"/>
      <c r="AT118" s="901"/>
      <c r="AU118" s="932"/>
      <c r="AV118" s="933"/>
      <c r="AW118" s="933"/>
      <c r="AX118" s="933"/>
      <c r="AY118" s="933"/>
      <c r="AZ118" s="838" t="s">
        <v>445</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421</v>
      </c>
      <c r="B119" s="819"/>
      <c r="C119" s="860" t="s">
        <v>422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447</v>
      </c>
      <c r="BP119" s="878"/>
      <c r="BQ119" s="879">
        <v>16588431</v>
      </c>
      <c r="BR119" s="845"/>
      <c r="BS119" s="845"/>
      <c r="BT119" s="845"/>
      <c r="BU119" s="845"/>
      <c r="BV119" s="845">
        <v>16896315</v>
      </c>
      <c r="BW119" s="845"/>
      <c r="BX119" s="845"/>
      <c r="BY119" s="845"/>
      <c r="BZ119" s="845"/>
      <c r="CA119" s="845">
        <v>17081740</v>
      </c>
      <c r="CB119" s="845"/>
      <c r="CC119" s="845"/>
      <c r="CD119" s="845"/>
      <c r="CE119" s="845"/>
      <c r="CF119" s="748"/>
      <c r="CG119" s="749"/>
      <c r="CH119" s="749"/>
      <c r="CI119" s="749"/>
      <c r="CJ119" s="834"/>
      <c r="CK119" s="928"/>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449</v>
      </c>
      <c r="AV120" s="881"/>
      <c r="AW120" s="881"/>
      <c r="AX120" s="881"/>
      <c r="AY120" s="882"/>
      <c r="AZ120" s="860" t="s">
        <v>450</v>
      </c>
      <c r="BA120" s="808"/>
      <c r="BB120" s="808"/>
      <c r="BC120" s="808"/>
      <c r="BD120" s="808"/>
      <c r="BE120" s="808"/>
      <c r="BF120" s="808"/>
      <c r="BG120" s="808"/>
      <c r="BH120" s="808"/>
      <c r="BI120" s="808"/>
      <c r="BJ120" s="808"/>
      <c r="BK120" s="808"/>
      <c r="BL120" s="808"/>
      <c r="BM120" s="808"/>
      <c r="BN120" s="808"/>
      <c r="BO120" s="808"/>
      <c r="BP120" s="809"/>
      <c r="BQ120" s="861">
        <v>4874476</v>
      </c>
      <c r="BR120" s="842"/>
      <c r="BS120" s="842"/>
      <c r="BT120" s="842"/>
      <c r="BU120" s="842"/>
      <c r="BV120" s="842">
        <v>5311121</v>
      </c>
      <c r="BW120" s="842"/>
      <c r="BX120" s="842"/>
      <c r="BY120" s="842"/>
      <c r="BZ120" s="842"/>
      <c r="CA120" s="842">
        <v>5792337</v>
      </c>
      <c r="CB120" s="842"/>
      <c r="CC120" s="842"/>
      <c r="CD120" s="842"/>
      <c r="CE120" s="842"/>
      <c r="CF120" s="866">
        <v>125.7</v>
      </c>
      <c r="CG120" s="867"/>
      <c r="CH120" s="867"/>
      <c r="CI120" s="867"/>
      <c r="CJ120" s="867"/>
      <c r="CK120" s="868" t="s">
        <v>451</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857442</v>
      </c>
      <c r="DH120" s="842"/>
      <c r="DI120" s="842"/>
      <c r="DJ120" s="842"/>
      <c r="DK120" s="842"/>
      <c r="DL120" s="842">
        <v>887716</v>
      </c>
      <c r="DM120" s="842"/>
      <c r="DN120" s="842"/>
      <c r="DO120" s="842"/>
      <c r="DP120" s="842"/>
      <c r="DQ120" s="842">
        <v>946929</v>
      </c>
      <c r="DR120" s="842"/>
      <c r="DS120" s="842"/>
      <c r="DT120" s="842"/>
      <c r="DU120" s="842"/>
      <c r="DV120" s="843">
        <v>20.6</v>
      </c>
      <c r="DW120" s="843"/>
      <c r="DX120" s="843"/>
      <c r="DY120" s="843"/>
      <c r="DZ120" s="844"/>
    </row>
    <row r="121" spans="1:130" s="230" customFormat="1" ht="26.25" customHeight="1" x14ac:dyDescent="0.15">
      <c r="A121" s="820"/>
      <c r="B121" s="821"/>
      <c r="C121" s="863" t="s">
        <v>452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453</v>
      </c>
      <c r="BA121" s="752"/>
      <c r="BB121" s="752"/>
      <c r="BC121" s="752"/>
      <c r="BD121" s="752"/>
      <c r="BE121" s="752"/>
      <c r="BF121" s="752"/>
      <c r="BG121" s="752"/>
      <c r="BH121" s="752"/>
      <c r="BI121" s="752"/>
      <c r="BJ121" s="752"/>
      <c r="BK121" s="752"/>
      <c r="BL121" s="752"/>
      <c r="BM121" s="752"/>
      <c r="BN121" s="752"/>
      <c r="BO121" s="752"/>
      <c r="BP121" s="753"/>
      <c r="BQ121" s="816">
        <v>768</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584803</v>
      </c>
      <c r="DH121" s="817"/>
      <c r="DI121" s="817"/>
      <c r="DJ121" s="817"/>
      <c r="DK121" s="817"/>
      <c r="DL121" s="817">
        <v>717849</v>
      </c>
      <c r="DM121" s="817"/>
      <c r="DN121" s="817"/>
      <c r="DO121" s="817"/>
      <c r="DP121" s="817"/>
      <c r="DQ121" s="817">
        <v>742344</v>
      </c>
      <c r="DR121" s="817"/>
      <c r="DS121" s="817"/>
      <c r="DT121" s="817"/>
      <c r="DU121" s="817"/>
      <c r="DV121" s="794">
        <v>16.100000000000001</v>
      </c>
      <c r="DW121" s="794"/>
      <c r="DX121" s="794"/>
      <c r="DY121" s="794"/>
      <c r="DZ121" s="795"/>
    </row>
    <row r="122" spans="1:130" s="230" customFormat="1" ht="26.25" customHeight="1" x14ac:dyDescent="0.15">
      <c r="A122" s="820"/>
      <c r="B122" s="821"/>
      <c r="C122" s="815"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454</v>
      </c>
      <c r="BA122" s="839"/>
      <c r="BB122" s="839"/>
      <c r="BC122" s="839"/>
      <c r="BD122" s="839"/>
      <c r="BE122" s="839"/>
      <c r="BF122" s="839"/>
      <c r="BG122" s="839"/>
      <c r="BH122" s="839"/>
      <c r="BI122" s="839"/>
      <c r="BJ122" s="839"/>
      <c r="BK122" s="839"/>
      <c r="BL122" s="839"/>
      <c r="BM122" s="839"/>
      <c r="BN122" s="839"/>
      <c r="BO122" s="839"/>
      <c r="BP122" s="840"/>
      <c r="BQ122" s="879">
        <v>10434558</v>
      </c>
      <c r="BR122" s="845"/>
      <c r="BS122" s="845"/>
      <c r="BT122" s="845"/>
      <c r="BU122" s="845"/>
      <c r="BV122" s="845">
        <v>10616007</v>
      </c>
      <c r="BW122" s="845"/>
      <c r="BX122" s="845"/>
      <c r="BY122" s="845"/>
      <c r="BZ122" s="845"/>
      <c r="CA122" s="845">
        <v>10667252</v>
      </c>
      <c r="CB122" s="845"/>
      <c r="CC122" s="845"/>
      <c r="CD122" s="845"/>
      <c r="CE122" s="845"/>
      <c r="CF122" s="846">
        <v>231.5</v>
      </c>
      <c r="CG122" s="847"/>
      <c r="CH122" s="847"/>
      <c r="CI122" s="847"/>
      <c r="CJ122" s="847"/>
      <c r="CK122" s="869"/>
      <c r="CL122" s="855"/>
      <c r="CM122" s="855"/>
      <c r="CN122" s="855"/>
      <c r="CO122" s="856"/>
      <c r="CP122" s="835" t="s">
        <v>398</v>
      </c>
      <c r="CQ122" s="836"/>
      <c r="CR122" s="836"/>
      <c r="CS122" s="836"/>
      <c r="CT122" s="836"/>
      <c r="CU122" s="836"/>
      <c r="CV122" s="836"/>
      <c r="CW122" s="836"/>
      <c r="CX122" s="836"/>
      <c r="CY122" s="836"/>
      <c r="CZ122" s="836"/>
      <c r="DA122" s="836"/>
      <c r="DB122" s="836"/>
      <c r="DC122" s="836"/>
      <c r="DD122" s="836"/>
      <c r="DE122" s="836"/>
      <c r="DF122" s="837"/>
      <c r="DG122" s="816">
        <v>75394</v>
      </c>
      <c r="DH122" s="817"/>
      <c r="DI122" s="817"/>
      <c r="DJ122" s="817"/>
      <c r="DK122" s="817"/>
      <c r="DL122" s="817">
        <v>57926</v>
      </c>
      <c r="DM122" s="817"/>
      <c r="DN122" s="817"/>
      <c r="DO122" s="817"/>
      <c r="DP122" s="817"/>
      <c r="DQ122" s="817">
        <v>43145</v>
      </c>
      <c r="DR122" s="817"/>
      <c r="DS122" s="817"/>
      <c r="DT122" s="817"/>
      <c r="DU122" s="817"/>
      <c r="DV122" s="794">
        <v>0.9</v>
      </c>
      <c r="DW122" s="794"/>
      <c r="DX122" s="794"/>
      <c r="DY122" s="794"/>
      <c r="DZ122" s="795"/>
    </row>
    <row r="123" spans="1:130" s="230" customFormat="1" ht="26.25" customHeight="1" x14ac:dyDescent="0.15">
      <c r="A123" s="820"/>
      <c r="B123" s="821"/>
      <c r="C123" s="815"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455</v>
      </c>
      <c r="BP123" s="878"/>
      <c r="BQ123" s="832">
        <v>15309802</v>
      </c>
      <c r="BR123" s="833"/>
      <c r="BS123" s="833"/>
      <c r="BT123" s="833"/>
      <c r="BU123" s="833"/>
      <c r="BV123" s="833">
        <v>15927128</v>
      </c>
      <c r="BW123" s="833"/>
      <c r="BX123" s="833"/>
      <c r="BY123" s="833"/>
      <c r="BZ123" s="833"/>
      <c r="CA123" s="833">
        <v>16459589</v>
      </c>
      <c r="CB123" s="833"/>
      <c r="CC123" s="833"/>
      <c r="CD123" s="833"/>
      <c r="CE123" s="833"/>
      <c r="CF123" s="748"/>
      <c r="CG123" s="749"/>
      <c r="CH123" s="749"/>
      <c r="CI123" s="749"/>
      <c r="CJ123" s="834"/>
      <c r="CK123" s="869"/>
      <c r="CL123" s="855"/>
      <c r="CM123" s="855"/>
      <c r="CN123" s="855"/>
      <c r="CO123" s="856"/>
      <c r="CP123" s="835" t="s">
        <v>394</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26.7</v>
      </c>
      <c r="BR124" s="831"/>
      <c r="BS124" s="831"/>
      <c r="BT124" s="831"/>
      <c r="BU124" s="831"/>
      <c r="BV124" s="831">
        <v>21.1</v>
      </c>
      <c r="BW124" s="831"/>
      <c r="BX124" s="831"/>
      <c r="BY124" s="831"/>
      <c r="BZ124" s="831"/>
      <c r="CA124" s="831">
        <v>13.5</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v>239</v>
      </c>
      <c r="AB128" s="801"/>
      <c r="AC128" s="801"/>
      <c r="AD128" s="801"/>
      <c r="AE128" s="802"/>
      <c r="AF128" s="803">
        <v>315</v>
      </c>
      <c r="AG128" s="801"/>
      <c r="AH128" s="801"/>
      <c r="AI128" s="801"/>
      <c r="AJ128" s="802"/>
      <c r="AK128" s="803">
        <v>159</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6" t="s">
        <v>122</v>
      </c>
      <c r="BG128" s="787"/>
      <c r="BH128" s="787"/>
      <c r="BI128" s="787"/>
      <c r="BJ128" s="787"/>
      <c r="BK128" s="787"/>
      <c r="BL128" s="810"/>
      <c r="BM128" s="786">
        <v>14.69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470</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5582936</v>
      </c>
      <c r="AB129" s="780"/>
      <c r="AC129" s="780"/>
      <c r="AD129" s="780"/>
      <c r="AE129" s="781"/>
      <c r="AF129" s="782">
        <v>5457966</v>
      </c>
      <c r="AG129" s="780"/>
      <c r="AH129" s="780"/>
      <c r="AI129" s="780"/>
      <c r="AJ129" s="781"/>
      <c r="AK129" s="782">
        <v>5507054</v>
      </c>
      <c r="AL129" s="780"/>
      <c r="AM129" s="780"/>
      <c r="AN129" s="780"/>
      <c r="AO129" s="781"/>
      <c r="AP129" s="783"/>
      <c r="AQ129" s="784"/>
      <c r="AR129" s="784"/>
      <c r="AS129" s="784"/>
      <c r="AT129" s="785"/>
      <c r="AU129" s="233"/>
      <c r="AV129" s="233"/>
      <c r="AW129" s="233"/>
      <c r="AX129" s="751" t="s">
        <v>472</v>
      </c>
      <c r="AY129" s="752"/>
      <c r="AZ129" s="752"/>
      <c r="BA129" s="752"/>
      <c r="BB129" s="752"/>
      <c r="BC129" s="752"/>
      <c r="BD129" s="752"/>
      <c r="BE129" s="753"/>
      <c r="BF129" s="770" t="s">
        <v>122</v>
      </c>
      <c r="BG129" s="771"/>
      <c r="BH129" s="771"/>
      <c r="BI129" s="771"/>
      <c r="BJ129" s="771"/>
      <c r="BK129" s="771"/>
      <c r="BL129" s="772"/>
      <c r="BM129" s="770">
        <v>19.690000000000001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810853</v>
      </c>
      <c r="AB130" s="780"/>
      <c r="AC130" s="780"/>
      <c r="AD130" s="780"/>
      <c r="AE130" s="781"/>
      <c r="AF130" s="782">
        <v>876502</v>
      </c>
      <c r="AG130" s="780"/>
      <c r="AH130" s="780"/>
      <c r="AI130" s="780"/>
      <c r="AJ130" s="781"/>
      <c r="AK130" s="782">
        <v>899926</v>
      </c>
      <c r="AL130" s="780"/>
      <c r="AM130" s="780"/>
      <c r="AN130" s="780"/>
      <c r="AO130" s="781"/>
      <c r="AP130" s="783"/>
      <c r="AQ130" s="784"/>
      <c r="AR130" s="784"/>
      <c r="AS130" s="784"/>
      <c r="AT130" s="785"/>
      <c r="AU130" s="233"/>
      <c r="AV130" s="233"/>
      <c r="AW130" s="233"/>
      <c r="AX130" s="751" t="s">
        <v>475</v>
      </c>
      <c r="AY130" s="752"/>
      <c r="AZ130" s="752"/>
      <c r="BA130" s="752"/>
      <c r="BB130" s="752"/>
      <c r="BC130" s="752"/>
      <c r="BD130" s="752"/>
      <c r="BE130" s="753"/>
      <c r="BF130" s="754">
        <v>7.9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4772083</v>
      </c>
      <c r="AB131" s="764"/>
      <c r="AC131" s="764"/>
      <c r="AD131" s="764"/>
      <c r="AE131" s="765"/>
      <c r="AF131" s="766">
        <v>4581464</v>
      </c>
      <c r="AG131" s="764"/>
      <c r="AH131" s="764"/>
      <c r="AI131" s="764"/>
      <c r="AJ131" s="765"/>
      <c r="AK131" s="766">
        <v>4607128</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v>13.5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7.5922820289999997</v>
      </c>
      <c r="AB132" s="745"/>
      <c r="AC132" s="745"/>
      <c r="AD132" s="745"/>
      <c r="AE132" s="746"/>
      <c r="AF132" s="747">
        <v>8.4333304810000005</v>
      </c>
      <c r="AG132" s="745"/>
      <c r="AH132" s="745"/>
      <c r="AI132" s="745"/>
      <c r="AJ132" s="746"/>
      <c r="AK132" s="747">
        <v>7.8394826450000004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7.8</v>
      </c>
      <c r="AB133" s="724"/>
      <c r="AC133" s="724"/>
      <c r="AD133" s="724"/>
      <c r="AE133" s="725"/>
      <c r="AF133" s="723">
        <v>8</v>
      </c>
      <c r="AG133" s="724"/>
      <c r="AH133" s="724"/>
      <c r="AI133" s="724"/>
      <c r="AJ133" s="725"/>
      <c r="AK133" s="723">
        <v>7.9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4ZGEH3fRUbQjivuwy98D2M75bIzhY2HZSqTk9ZSgmR8Q28S10Bdg40cegpcAtrWvVnjnHFJfasf1BX6OrnzzA==" saltValue="AwWfKmrf84wtjUhdeQ/ye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MEejbt77PJSZxC7w8yDkbo/Xsoow1oIqsDuOqbc3OnfeeGEJj1sDlRaAMbjs0nVSd7R1RmoXMqzIYWVDxEaCw==" saltValue="9DzuoY8pYiXBwzjQIJLya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6rrTA62/+UOXySQftGHefzCqkWb5Ie405yuBgGCBPfE8fGJii9/Auv+bJ3h8ZxLGK4oJBM2TwrlgI33q3MMg==" saltValue="SPSElyIbMO6BI8mo2Xprv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489</v>
      </c>
      <c r="AL9" s="1131"/>
      <c r="AM9" s="1131"/>
      <c r="AN9" s="1132"/>
      <c r="AO9" s="281">
        <v>1781329</v>
      </c>
      <c r="AP9" s="281">
        <v>129288</v>
      </c>
      <c r="AQ9" s="282">
        <v>111034</v>
      </c>
      <c r="AR9" s="283">
        <v>16.399999999999999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490</v>
      </c>
      <c r="AL10" s="1131"/>
      <c r="AM10" s="1131"/>
      <c r="AN10" s="1132"/>
      <c r="AO10" s="284">
        <v>53720</v>
      </c>
      <c r="AP10" s="284">
        <v>3899</v>
      </c>
      <c r="AQ10" s="285">
        <v>15617</v>
      </c>
      <c r="AR10" s="286">
        <v>-75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491</v>
      </c>
      <c r="AL11" s="1131"/>
      <c r="AM11" s="1131"/>
      <c r="AN11" s="1132"/>
      <c r="AO11" s="284">
        <v>110226</v>
      </c>
      <c r="AP11" s="284">
        <v>8000</v>
      </c>
      <c r="AQ11" s="285">
        <v>1538</v>
      </c>
      <c r="AR11" s="286">
        <v>420.2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t="s">
        <v>493</v>
      </c>
      <c r="AP12" s="284" t="s">
        <v>493</v>
      </c>
      <c r="AQ12" s="285">
        <v>0</v>
      </c>
      <c r="AR12" s="286" t="s">
        <v>493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494</v>
      </c>
      <c r="AL13" s="1131"/>
      <c r="AM13" s="1131"/>
      <c r="AN13" s="1132"/>
      <c r="AO13" s="284">
        <v>92828</v>
      </c>
      <c r="AP13" s="284">
        <v>6737</v>
      </c>
      <c r="AQ13" s="285">
        <v>4378</v>
      </c>
      <c r="AR13" s="286">
        <v>53.9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495</v>
      </c>
      <c r="AL14" s="1131"/>
      <c r="AM14" s="1131"/>
      <c r="AN14" s="1132"/>
      <c r="AO14" s="284">
        <v>32618</v>
      </c>
      <c r="AP14" s="284">
        <v>2367</v>
      </c>
      <c r="AQ14" s="285">
        <v>2499</v>
      </c>
      <c r="AR14" s="286">
        <v>-5.3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496</v>
      </c>
      <c r="AL15" s="1134"/>
      <c r="AM15" s="1134"/>
      <c r="AN15" s="1135"/>
      <c r="AO15" s="284">
        <v>-53930</v>
      </c>
      <c r="AP15" s="284">
        <v>-3914</v>
      </c>
      <c r="AQ15" s="285">
        <v>-6867</v>
      </c>
      <c r="AR15" s="286">
        <v>-43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2016791</v>
      </c>
      <c r="AP16" s="284">
        <v>146378</v>
      </c>
      <c r="AQ16" s="285">
        <v>128199</v>
      </c>
      <c r="AR16" s="286">
        <v>14.2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501</v>
      </c>
      <c r="AL21" s="1137"/>
      <c r="AM21" s="1137"/>
      <c r="AN21" s="1138"/>
      <c r="AO21" s="297">
        <v>13.86</v>
      </c>
      <c r="AP21" s="298">
        <v>10.85</v>
      </c>
      <c r="AQ21" s="299">
        <v>3.01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502</v>
      </c>
      <c r="AL22" s="1137"/>
      <c r="AM22" s="1137"/>
      <c r="AN22" s="1138"/>
      <c r="AO22" s="302">
        <v>97</v>
      </c>
      <c r="AP22" s="303">
        <v>96.2</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506</v>
      </c>
      <c r="AL32" s="1121"/>
      <c r="AM32" s="1121"/>
      <c r="AN32" s="1122"/>
      <c r="AO32" s="312">
        <v>1073677</v>
      </c>
      <c r="AP32" s="312">
        <v>77927</v>
      </c>
      <c r="AQ32" s="313">
        <v>62185</v>
      </c>
      <c r="AR32" s="314">
        <v>25.3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507</v>
      </c>
      <c r="AL33" s="1121"/>
      <c r="AM33" s="1121"/>
      <c r="AN33" s="1122"/>
      <c r="AO33" s="312" t="s">
        <v>493</v>
      </c>
      <c r="AP33" s="312" t="s">
        <v>493</v>
      </c>
      <c r="AQ33" s="313" t="s">
        <v>493</v>
      </c>
      <c r="AR33" s="314" t="s">
        <v>493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508</v>
      </c>
      <c r="AL34" s="1121"/>
      <c r="AM34" s="1121"/>
      <c r="AN34" s="1122"/>
      <c r="AO34" s="312" t="s">
        <v>493</v>
      </c>
      <c r="AP34" s="312" t="s">
        <v>493</v>
      </c>
      <c r="AQ34" s="313" t="s">
        <v>493</v>
      </c>
      <c r="AR34" s="314" t="s">
        <v>493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509</v>
      </c>
      <c r="AL35" s="1121"/>
      <c r="AM35" s="1121"/>
      <c r="AN35" s="1122"/>
      <c r="AO35" s="312">
        <v>187583</v>
      </c>
      <c r="AP35" s="312">
        <v>13615</v>
      </c>
      <c r="AQ35" s="313">
        <v>15497</v>
      </c>
      <c r="AR35" s="314">
        <v>-12.1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510</v>
      </c>
      <c r="AL36" s="1121"/>
      <c r="AM36" s="1121"/>
      <c r="AN36" s="1122"/>
      <c r="AO36" s="312" t="s">
        <v>493</v>
      </c>
      <c r="AP36" s="312" t="s">
        <v>493</v>
      </c>
      <c r="AQ36" s="313">
        <v>3842</v>
      </c>
      <c r="AR36" s="314" t="s">
        <v>493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511</v>
      </c>
      <c r="AL37" s="1121"/>
      <c r="AM37" s="1121"/>
      <c r="AN37" s="1122"/>
      <c r="AO37" s="312" t="s">
        <v>493</v>
      </c>
      <c r="AP37" s="312" t="s">
        <v>493</v>
      </c>
      <c r="AQ37" s="313">
        <v>306</v>
      </c>
      <c r="AR37" s="314" t="s">
        <v>493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512</v>
      </c>
      <c r="AL38" s="1124"/>
      <c r="AM38" s="1124"/>
      <c r="AN38" s="1125"/>
      <c r="AO38" s="315" t="s">
        <v>493</v>
      </c>
      <c r="AP38" s="315" t="s">
        <v>493</v>
      </c>
      <c r="AQ38" s="316">
        <v>4</v>
      </c>
      <c r="AR38" s="304" t="s">
        <v>493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513</v>
      </c>
      <c r="AL39" s="1124"/>
      <c r="AM39" s="1124"/>
      <c r="AN39" s="1125"/>
      <c r="AO39" s="312">
        <v>-159</v>
      </c>
      <c r="AP39" s="312">
        <v>-12</v>
      </c>
      <c r="AQ39" s="313">
        <v>-2250</v>
      </c>
      <c r="AR39" s="314">
        <v>-99.5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514</v>
      </c>
      <c r="AL40" s="1121"/>
      <c r="AM40" s="1121"/>
      <c r="AN40" s="1122"/>
      <c r="AO40" s="312">
        <v>-899926</v>
      </c>
      <c r="AP40" s="312">
        <v>-65316</v>
      </c>
      <c r="AQ40" s="313">
        <v>-52332</v>
      </c>
      <c r="AR40" s="314">
        <v>24.8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361175</v>
      </c>
      <c r="AP41" s="312">
        <v>26214</v>
      </c>
      <c r="AQ41" s="313">
        <v>27253</v>
      </c>
      <c r="AR41" s="314">
        <v>-3.8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484</v>
      </c>
      <c r="AN49" s="1115" t="s">
        <v>517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858830</v>
      </c>
      <c r="AN51" s="334">
        <v>57624</v>
      </c>
      <c r="AO51" s="335">
        <v>-47.4</v>
      </c>
      <c r="AP51" s="336">
        <v>87464</v>
      </c>
      <c r="AQ51" s="337">
        <v>19</v>
      </c>
      <c r="AR51" s="338">
        <v>-66.400000000000006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743282</v>
      </c>
      <c r="AN52" s="342">
        <v>49871</v>
      </c>
      <c r="AO52" s="343">
        <v>-47.7</v>
      </c>
      <c r="AP52" s="344">
        <v>47479</v>
      </c>
      <c r="AQ52" s="345">
        <v>10.199999999999999</v>
      </c>
      <c r="AR52" s="346">
        <v>-57.9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1806143</v>
      </c>
      <c r="AN53" s="334">
        <v>123649</v>
      </c>
      <c r="AO53" s="335">
        <v>114.6</v>
      </c>
      <c r="AP53" s="336">
        <v>117234</v>
      </c>
      <c r="AQ53" s="337">
        <v>34</v>
      </c>
      <c r="AR53" s="338">
        <v>80.599999999999994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1569248</v>
      </c>
      <c r="AN54" s="342">
        <v>107431</v>
      </c>
      <c r="AO54" s="343">
        <v>115.4</v>
      </c>
      <c r="AP54" s="344">
        <v>59796</v>
      </c>
      <c r="AQ54" s="345">
        <v>25.9</v>
      </c>
      <c r="AR54" s="346">
        <v>89.5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1580527</v>
      </c>
      <c r="AN55" s="334">
        <v>109866</v>
      </c>
      <c r="AO55" s="335">
        <v>-11.1</v>
      </c>
      <c r="AP55" s="336">
        <v>97758</v>
      </c>
      <c r="AQ55" s="337">
        <v>-16.600000000000001</v>
      </c>
      <c r="AR55" s="338">
        <v>5.5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1264226</v>
      </c>
      <c r="AN56" s="342">
        <v>87879</v>
      </c>
      <c r="AO56" s="343">
        <v>-18.2</v>
      </c>
      <c r="AP56" s="344">
        <v>45946</v>
      </c>
      <c r="AQ56" s="345">
        <v>-23.2</v>
      </c>
      <c r="AR56" s="346">
        <v>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1569713</v>
      </c>
      <c r="AN57" s="334">
        <v>111835</v>
      </c>
      <c r="AO57" s="335">
        <v>1.8</v>
      </c>
      <c r="AP57" s="336">
        <v>91338</v>
      </c>
      <c r="AQ57" s="337">
        <v>-6.6</v>
      </c>
      <c r="AR57" s="338">
        <v>8.4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262260</v>
      </c>
      <c r="AN58" s="342">
        <v>18685</v>
      </c>
      <c r="AO58" s="343">
        <v>-78.7</v>
      </c>
      <c r="AP58" s="344">
        <v>43989</v>
      </c>
      <c r="AQ58" s="345">
        <v>-4.3</v>
      </c>
      <c r="AR58" s="346">
        <v>-74.400000000000006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1559992</v>
      </c>
      <c r="AN59" s="334">
        <v>113223</v>
      </c>
      <c r="AO59" s="335">
        <v>1.2</v>
      </c>
      <c r="AP59" s="336">
        <v>103975</v>
      </c>
      <c r="AQ59" s="337">
        <v>13.8</v>
      </c>
      <c r="AR59" s="338">
        <v>-12.6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236486</v>
      </c>
      <c r="AN60" s="342">
        <v>17164</v>
      </c>
      <c r="AO60" s="343">
        <v>-8.1</v>
      </c>
      <c r="AP60" s="344">
        <v>52698</v>
      </c>
      <c r="AQ60" s="345">
        <v>19.8</v>
      </c>
      <c r="AR60" s="346">
        <v>-27.9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1475041</v>
      </c>
      <c r="AN61" s="349">
        <v>103239</v>
      </c>
      <c r="AO61" s="350">
        <v>11.8</v>
      </c>
      <c r="AP61" s="351">
        <v>99554</v>
      </c>
      <c r="AQ61" s="352">
        <v>8.6999999999999993</v>
      </c>
      <c r="AR61" s="338">
        <v>3.1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815100</v>
      </c>
      <c r="AN62" s="342">
        <v>56206</v>
      </c>
      <c r="AO62" s="343">
        <v>-7.5</v>
      </c>
      <c r="AP62" s="344">
        <v>49982</v>
      </c>
      <c r="AQ62" s="345">
        <v>5.7</v>
      </c>
      <c r="AR62" s="346">
        <v>-13.2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GIbEYPuSwiheGaCkxK/1gaeEw+5CzVmnP41fZILPEYhy6dsgGNxdn65LTH3mxF4UrzBLiAL90nTKU5qt2hpww==" saltValue="lWN/f5MUbBwLYk3GIuc85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0" spans="125:125" ht="13.5" hidden="1" customHeight="1" x14ac:dyDescent="0.15"/>
    <row r="121" spans="125:125" ht="13.5" hidden="1" customHeight="1" x14ac:dyDescent="0.15">
      <c r="DU121" s="259"/>
    </row>
  </sheetData>
  <sheetProtection algorithmName="SHA-512" hashValue="RuVfawnQ5CkImaChJL+GvzDdIlCNEKcweouVRs4eLtm2FA+Gj2z2CgPJw+uE/ark9yej3hl2+evLDMjdIGiFTQ==" saltValue="lpCSVSiUgvCQtBc7djJ46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dOBws4gCq9af4JL70uqt0pL4sY9dnkN9VAi0Gh5+kxDlQ2GR3u5Ly5m60sNZWSCrjwN26CvGyWLNCGCN/rnPuA==" saltValue="S+8KSHEouEaOkvM2W1pqb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9" t="s">
        <v>3</v>
      </c>
      <c r="D47" s="1139"/>
      <c r="E47" s="1140"/>
      <c r="F47" s="11">
        <v>19.98</v>
      </c>
      <c r="G47" s="12">
        <v>17.920000000000002</v>
      </c>
      <c r="H47" s="12">
        <v>18.41</v>
      </c>
      <c r="I47" s="12">
        <v>22.68</v>
      </c>
      <c r="J47" s="13">
        <v>22.48</v>
      </c>
    </row>
    <row r="48" spans="2:10" ht="57.75" customHeight="1" x14ac:dyDescent="0.15">
      <c r="B48" s="14"/>
      <c r="C48" s="1141" t="s">
        <v>4</v>
      </c>
      <c r="D48" s="1141"/>
      <c r="E48" s="1142"/>
      <c r="F48" s="15">
        <v>2.99</v>
      </c>
      <c r="G48" s="16">
        <v>1.26</v>
      </c>
      <c r="H48" s="16">
        <v>3.45</v>
      </c>
      <c r="I48" s="16">
        <v>3.29</v>
      </c>
      <c r="J48" s="17">
        <v>3.1</v>
      </c>
    </row>
    <row r="49" spans="2:10" ht="57.75" customHeight="1" thickBot="1" x14ac:dyDescent="0.2">
      <c r="B49" s="18"/>
      <c r="C49" s="1143" t="s">
        <v>5</v>
      </c>
      <c r="D49" s="1143"/>
      <c r="E49" s="1144"/>
      <c r="F49" s="19">
        <v>1.95</v>
      </c>
      <c r="G49" s="20" t="s">
        <v>536</v>
      </c>
      <c r="H49" s="20">
        <v>4.07</v>
      </c>
      <c r="I49" s="20">
        <v>3.61</v>
      </c>
      <c r="J49" s="21" t="s">
        <v>537</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v3Y2tLzRJFSls2ARDHQM1GmbW9ffgoDLax227U+oW2JcbVCaEkEXlrWMWaDV75385RGo0wbBt1OCK+o/aiuabg==" saltValue="UvWWXhVbOUT5OzUXvWuZ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1" t="s">
        <v>538</v>
      </c>
      <c r="D34" s="1151"/>
      <c r="E34" s="1152"/>
      <c r="F34" s="32">
        <v>3.59</v>
      </c>
      <c r="G34" s="33">
        <v>5.9</v>
      </c>
      <c r="H34" s="33">
        <v>9.69</v>
      </c>
      <c r="I34" s="33">
        <v>12.85</v>
      </c>
      <c r="J34" s="34">
        <v>12.56</v>
      </c>
      <c r="K34" s="22"/>
      <c r="L34" s="22"/>
      <c r="M34" s="22"/>
      <c r="N34" s="22"/>
      <c r="O34" s="22"/>
      <c r="P34" s="22"/>
    </row>
    <row r="35" spans="1:16" ht="39" customHeight="1" x14ac:dyDescent="0.15">
      <c r="A35" s="22"/>
      <c r="B35" s="35"/>
      <c r="C35" s="1145" t="s">
        <v>539</v>
      </c>
      <c r="D35" s="1146"/>
      <c r="E35" s="1147"/>
      <c r="F35" s="36">
        <v>11.04</v>
      </c>
      <c r="G35" s="37">
        <v>9.99</v>
      </c>
      <c r="H35" s="37">
        <v>8.27</v>
      </c>
      <c r="I35" s="37">
        <v>7.17</v>
      </c>
      <c r="J35" s="38">
        <v>5.98</v>
      </c>
      <c r="K35" s="22"/>
      <c r="L35" s="22"/>
      <c r="M35" s="22"/>
      <c r="N35" s="22"/>
      <c r="O35" s="22"/>
      <c r="P35" s="22"/>
    </row>
    <row r="36" spans="1:16" ht="39" customHeight="1" x14ac:dyDescent="0.15">
      <c r="A36" s="22"/>
      <c r="B36" s="35"/>
      <c r="C36" s="1145" t="s">
        <v>540</v>
      </c>
      <c r="D36" s="1146"/>
      <c r="E36" s="1147"/>
      <c r="F36" s="36">
        <v>2.97</v>
      </c>
      <c r="G36" s="37">
        <v>1.25</v>
      </c>
      <c r="H36" s="37">
        <v>3.43</v>
      </c>
      <c r="I36" s="37">
        <v>3.28</v>
      </c>
      <c r="J36" s="38">
        <v>3.1</v>
      </c>
      <c r="K36" s="22"/>
      <c r="L36" s="22"/>
      <c r="M36" s="22"/>
      <c r="N36" s="22"/>
      <c r="O36" s="22"/>
      <c r="P36" s="22"/>
    </row>
    <row r="37" spans="1:16" ht="39" customHeight="1" x14ac:dyDescent="0.15">
      <c r="A37" s="22"/>
      <c r="B37" s="35"/>
      <c r="C37" s="1145" t="s">
        <v>541</v>
      </c>
      <c r="D37" s="1146"/>
      <c r="E37" s="1147"/>
      <c r="F37" s="36">
        <v>0.27</v>
      </c>
      <c r="G37" s="37">
        <v>0.49</v>
      </c>
      <c r="H37" s="37">
        <v>1.05</v>
      </c>
      <c r="I37" s="37">
        <v>0.72</v>
      </c>
      <c r="J37" s="38">
        <v>0.51</v>
      </c>
      <c r="K37" s="22"/>
      <c r="L37" s="22"/>
      <c r="M37" s="22"/>
      <c r="N37" s="22"/>
      <c r="O37" s="22"/>
      <c r="P37" s="22"/>
    </row>
    <row r="38" spans="1:16" ht="39" customHeight="1" x14ac:dyDescent="0.15">
      <c r="A38" s="22"/>
      <c r="B38" s="35"/>
      <c r="C38" s="1145" t="s">
        <v>542</v>
      </c>
      <c r="D38" s="1146"/>
      <c r="E38" s="1147"/>
      <c r="F38" s="36">
        <v>0</v>
      </c>
      <c r="G38" s="37">
        <v>0</v>
      </c>
      <c r="H38" s="37">
        <v>0</v>
      </c>
      <c r="I38" s="37">
        <v>0</v>
      </c>
      <c r="J38" s="38">
        <v>0.14000000000000001</v>
      </c>
      <c r="K38" s="22"/>
      <c r="L38" s="22"/>
      <c r="M38" s="22"/>
      <c r="N38" s="22"/>
      <c r="O38" s="22"/>
      <c r="P38" s="22"/>
    </row>
    <row r="39" spans="1:16" ht="39" customHeight="1" x14ac:dyDescent="0.15">
      <c r="A39" s="22"/>
      <c r="B39" s="35"/>
      <c r="C39" s="1145" t="s">
        <v>543</v>
      </c>
      <c r="D39" s="1146"/>
      <c r="E39" s="1147"/>
      <c r="F39" s="36">
        <v>0.17</v>
      </c>
      <c r="G39" s="37">
        <v>0.01</v>
      </c>
      <c r="H39" s="37">
        <v>0.28000000000000003</v>
      </c>
      <c r="I39" s="37">
        <v>0.11</v>
      </c>
      <c r="J39" s="38">
        <v>0.13</v>
      </c>
      <c r="K39" s="22"/>
      <c r="L39" s="22"/>
      <c r="M39" s="22"/>
      <c r="N39" s="22"/>
      <c r="O39" s="22"/>
      <c r="P39" s="22"/>
    </row>
    <row r="40" spans="1:16" ht="39" customHeight="1" x14ac:dyDescent="0.15">
      <c r="A40" s="22"/>
      <c r="B40" s="35"/>
      <c r="C40" s="1145" t="s">
        <v>544</v>
      </c>
      <c r="D40" s="1146"/>
      <c r="E40" s="1147"/>
      <c r="F40" s="36">
        <v>0</v>
      </c>
      <c r="G40" s="37">
        <v>0.06</v>
      </c>
      <c r="H40" s="37">
        <v>0.05</v>
      </c>
      <c r="I40" s="37">
        <v>0.05</v>
      </c>
      <c r="J40" s="38">
        <v>0.06</v>
      </c>
      <c r="K40" s="22"/>
      <c r="L40" s="22"/>
      <c r="M40" s="22"/>
      <c r="N40" s="22"/>
      <c r="O40" s="22"/>
      <c r="P40" s="22"/>
    </row>
    <row r="41" spans="1:16" ht="39" customHeight="1" x14ac:dyDescent="0.15">
      <c r="A41" s="22"/>
      <c r="B41" s="35"/>
      <c r="C41" s="1145" t="s">
        <v>545</v>
      </c>
      <c r="D41" s="1146"/>
      <c r="E41" s="1147"/>
      <c r="F41" s="36">
        <v>0.01</v>
      </c>
      <c r="G41" s="37">
        <v>0.02</v>
      </c>
      <c r="H41" s="37">
        <v>0.02</v>
      </c>
      <c r="I41" s="37">
        <v>0.09</v>
      </c>
      <c r="J41" s="38">
        <v>0.01</v>
      </c>
      <c r="K41" s="22"/>
      <c r="L41" s="22"/>
      <c r="M41" s="22"/>
      <c r="N41" s="22"/>
      <c r="O41" s="22"/>
      <c r="P41" s="22"/>
    </row>
    <row r="42" spans="1:16" ht="39" customHeight="1" x14ac:dyDescent="0.15">
      <c r="A42" s="22"/>
      <c r="B42" s="39"/>
      <c r="C42" s="1145" t="s">
        <v>546</v>
      </c>
      <c r="D42" s="1146"/>
      <c r="E42" s="1147"/>
      <c r="F42" s="36" t="s">
        <v>493</v>
      </c>
      <c r="G42" s="37" t="s">
        <v>493</v>
      </c>
      <c r="H42" s="37" t="s">
        <v>493</v>
      </c>
      <c r="I42" s="37" t="s">
        <v>493</v>
      </c>
      <c r="J42" s="38" t="s">
        <v>493</v>
      </c>
      <c r="K42" s="22"/>
      <c r="L42" s="22"/>
      <c r="M42" s="22"/>
      <c r="N42" s="22"/>
      <c r="O42" s="22"/>
      <c r="P42" s="22"/>
    </row>
    <row r="43" spans="1:16" ht="39" customHeight="1" thickBot="1" x14ac:dyDescent="0.2">
      <c r="A43" s="22"/>
      <c r="B43" s="40"/>
      <c r="C43" s="1148" t="s">
        <v>547</v>
      </c>
      <c r="D43" s="1149"/>
      <c r="E43" s="1150"/>
      <c r="F43" s="41">
        <v>0.01</v>
      </c>
      <c r="G43" s="42">
        <v>0</v>
      </c>
      <c r="H43" s="42">
        <v>0.01</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kZqBkyTTev6HnzwJcxXiOvvHWRNl+rRp8yZZcY2+gncLBADPe/nFsWoCjMqFiV3WTHZ4ZmnqaqdlyiuDr1fUA==" saltValue="HnqAH3dsOGPtuPeeSCym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E46" sqref="E46:J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933</v>
      </c>
      <c r="L45" s="60">
        <v>961</v>
      </c>
      <c r="M45" s="60">
        <v>999</v>
      </c>
      <c r="N45" s="60">
        <v>1073</v>
      </c>
      <c r="O45" s="61">
        <v>1074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493</v>
      </c>
      <c r="L46" s="64" t="s">
        <v>493</v>
      </c>
      <c r="M46" s="64" t="s">
        <v>493</v>
      </c>
      <c r="N46" s="64" t="s">
        <v>493</v>
      </c>
      <c r="O46" s="65" t="s">
        <v>493</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493</v>
      </c>
      <c r="L47" s="64" t="s">
        <v>493</v>
      </c>
      <c r="M47" s="64" t="s">
        <v>493</v>
      </c>
      <c r="N47" s="64" t="s">
        <v>493</v>
      </c>
      <c r="O47" s="65" t="s">
        <v>493</v>
      </c>
      <c r="P47" s="48"/>
      <c r="Q47" s="48"/>
      <c r="R47" s="48"/>
      <c r="S47" s="48"/>
      <c r="T47" s="48"/>
      <c r="U47" s="48"/>
    </row>
    <row r="48" spans="1:21" ht="30.75" customHeight="1" x14ac:dyDescent="0.15">
      <c r="A48" s="48"/>
      <c r="B48" s="1178"/>
      <c r="C48" s="1179"/>
      <c r="D48" s="62"/>
      <c r="E48" s="1155" t="s">
        <v>13</v>
      </c>
      <c r="F48" s="1155"/>
      <c r="G48" s="1155"/>
      <c r="H48" s="1155"/>
      <c r="I48" s="1155"/>
      <c r="J48" s="1156"/>
      <c r="K48" s="63">
        <v>95</v>
      </c>
      <c r="L48" s="64">
        <v>146</v>
      </c>
      <c r="M48" s="64">
        <v>175</v>
      </c>
      <c r="N48" s="64">
        <v>190</v>
      </c>
      <c r="O48" s="65">
        <v>188</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493</v>
      </c>
      <c r="L49" s="64" t="s">
        <v>493</v>
      </c>
      <c r="M49" s="64" t="s">
        <v>493</v>
      </c>
      <c r="N49" s="64" t="s">
        <v>493</v>
      </c>
      <c r="O49" s="65" t="s">
        <v>493</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493</v>
      </c>
      <c r="L50" s="64" t="s">
        <v>493</v>
      </c>
      <c r="M50" s="64" t="s">
        <v>493</v>
      </c>
      <c r="N50" s="64" t="s">
        <v>493</v>
      </c>
      <c r="O50" s="65" t="s">
        <v>493</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493</v>
      </c>
      <c r="L51" s="64" t="s">
        <v>493</v>
      </c>
      <c r="M51" s="64" t="s">
        <v>493</v>
      </c>
      <c r="N51" s="64" t="s">
        <v>493</v>
      </c>
      <c r="O51" s="65" t="s">
        <v>493</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700</v>
      </c>
      <c r="L52" s="64">
        <v>741</v>
      </c>
      <c r="M52" s="64">
        <v>811</v>
      </c>
      <c r="N52" s="64">
        <v>876</v>
      </c>
      <c r="O52" s="65">
        <v>899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328</v>
      </c>
      <c r="L53" s="69">
        <v>366</v>
      </c>
      <c r="M53" s="69">
        <v>363</v>
      </c>
      <c r="N53" s="69">
        <v>387</v>
      </c>
      <c r="O53" s="70">
        <v>363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aABWXkyjrQsVqvD5Ri5QT2DibZj4HWvSguy/1T790qx1fE4OsY4IQMgVgkETrM62gIiIAy3Wts8ppPu1vf/ZQ==" saltValue="T+S1AXMKGoPgU2feviGEl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96" t="s">
        <v>30</v>
      </c>
      <c r="C41" s="1197"/>
      <c r="D41" s="105"/>
      <c r="E41" s="1198" t="s">
        <v>31</v>
      </c>
      <c r="F41" s="1198"/>
      <c r="G41" s="1198"/>
      <c r="H41" s="1199"/>
      <c r="I41" s="355">
        <v>12299</v>
      </c>
      <c r="J41" s="356">
        <v>13258</v>
      </c>
      <c r="K41" s="356">
        <v>13622</v>
      </c>
      <c r="L41" s="356">
        <v>13919</v>
      </c>
      <c r="M41" s="357">
        <v>14000</v>
      </c>
    </row>
    <row r="42" spans="2:13" ht="27.75" customHeight="1" x14ac:dyDescent="0.15">
      <c r="B42" s="1186"/>
      <c r="C42" s="1187"/>
      <c r="D42" s="106"/>
      <c r="E42" s="1190" t="s">
        <v>32</v>
      </c>
      <c r="F42" s="1190"/>
      <c r="G42" s="1190"/>
      <c r="H42" s="1191"/>
      <c r="I42" s="358" t="s">
        <v>493</v>
      </c>
      <c r="J42" s="359" t="s">
        <v>493</v>
      </c>
      <c r="K42" s="359" t="s">
        <v>493</v>
      </c>
      <c r="L42" s="359" t="s">
        <v>493</v>
      </c>
      <c r="M42" s="360" t="s">
        <v>493</v>
      </c>
    </row>
    <row r="43" spans="2:13" ht="27.75" customHeight="1" x14ac:dyDescent="0.15">
      <c r="B43" s="1186"/>
      <c r="C43" s="1187"/>
      <c r="D43" s="106"/>
      <c r="E43" s="1190" t="s">
        <v>33</v>
      </c>
      <c r="F43" s="1190"/>
      <c r="G43" s="1190"/>
      <c r="H43" s="1191"/>
      <c r="I43" s="358">
        <v>1820</v>
      </c>
      <c r="J43" s="359">
        <v>1650</v>
      </c>
      <c r="K43" s="359">
        <v>1518</v>
      </c>
      <c r="L43" s="359">
        <v>1663</v>
      </c>
      <c r="M43" s="360">
        <v>1732</v>
      </c>
    </row>
    <row r="44" spans="2:13" ht="27.75" customHeight="1" x14ac:dyDescent="0.15">
      <c r="B44" s="1186"/>
      <c r="C44" s="1187"/>
      <c r="D44" s="106"/>
      <c r="E44" s="1190" t="s">
        <v>34</v>
      </c>
      <c r="F44" s="1190"/>
      <c r="G44" s="1190"/>
      <c r="H44" s="1191"/>
      <c r="I44" s="358">
        <v>200</v>
      </c>
      <c r="J44" s="359">
        <v>192</v>
      </c>
      <c r="K44" s="359">
        <v>184</v>
      </c>
      <c r="L44" s="359">
        <v>176</v>
      </c>
      <c r="M44" s="360">
        <v>168</v>
      </c>
    </row>
    <row r="45" spans="2:13" ht="27.75" customHeight="1" x14ac:dyDescent="0.15">
      <c r="B45" s="1186"/>
      <c r="C45" s="1187"/>
      <c r="D45" s="106"/>
      <c r="E45" s="1190" t="s">
        <v>35</v>
      </c>
      <c r="F45" s="1190"/>
      <c r="G45" s="1190"/>
      <c r="H45" s="1191"/>
      <c r="I45" s="358">
        <v>1193</v>
      </c>
      <c r="J45" s="359">
        <v>1129</v>
      </c>
      <c r="K45" s="359">
        <v>1264</v>
      </c>
      <c r="L45" s="359">
        <v>1138</v>
      </c>
      <c r="M45" s="360">
        <v>1181</v>
      </c>
    </row>
    <row r="46" spans="2:13" ht="27.75" customHeight="1" x14ac:dyDescent="0.15">
      <c r="B46" s="1186"/>
      <c r="C46" s="1187"/>
      <c r="D46" s="107"/>
      <c r="E46" s="1190" t="s">
        <v>36</v>
      </c>
      <c r="F46" s="1190"/>
      <c r="G46" s="1190"/>
      <c r="H46" s="1191"/>
      <c r="I46" s="358" t="s">
        <v>493</v>
      </c>
      <c r="J46" s="359" t="s">
        <v>493</v>
      </c>
      <c r="K46" s="359" t="s">
        <v>493</v>
      </c>
      <c r="L46" s="359" t="s">
        <v>493</v>
      </c>
      <c r="M46" s="360" t="s">
        <v>493</v>
      </c>
    </row>
    <row r="47" spans="2:13" ht="27.75" customHeight="1" x14ac:dyDescent="0.15">
      <c r="B47" s="1186"/>
      <c r="C47" s="1187"/>
      <c r="D47" s="108"/>
      <c r="E47" s="1200" t="s">
        <v>37</v>
      </c>
      <c r="F47" s="1201"/>
      <c r="G47" s="1201"/>
      <c r="H47" s="1202"/>
      <c r="I47" s="358" t="s">
        <v>493</v>
      </c>
      <c r="J47" s="359" t="s">
        <v>493</v>
      </c>
      <c r="K47" s="359" t="s">
        <v>493</v>
      </c>
      <c r="L47" s="359" t="s">
        <v>493</v>
      </c>
      <c r="M47" s="360" t="s">
        <v>493</v>
      </c>
    </row>
    <row r="48" spans="2:13" ht="27.75" customHeight="1" x14ac:dyDescent="0.15">
      <c r="B48" s="1186"/>
      <c r="C48" s="1187"/>
      <c r="D48" s="106"/>
      <c r="E48" s="1190" t="s">
        <v>38</v>
      </c>
      <c r="F48" s="1190"/>
      <c r="G48" s="1190"/>
      <c r="H48" s="1191"/>
      <c r="I48" s="358" t="s">
        <v>493</v>
      </c>
      <c r="J48" s="359" t="s">
        <v>493</v>
      </c>
      <c r="K48" s="359" t="s">
        <v>493</v>
      </c>
      <c r="L48" s="359" t="s">
        <v>493</v>
      </c>
      <c r="M48" s="360" t="s">
        <v>493</v>
      </c>
    </row>
    <row r="49" spans="2:13" ht="27.75" customHeight="1" x14ac:dyDescent="0.15">
      <c r="B49" s="1188"/>
      <c r="C49" s="1189"/>
      <c r="D49" s="106"/>
      <c r="E49" s="1190" t="s">
        <v>39</v>
      </c>
      <c r="F49" s="1190"/>
      <c r="G49" s="1190"/>
      <c r="H49" s="1191"/>
      <c r="I49" s="358" t="s">
        <v>493</v>
      </c>
      <c r="J49" s="359" t="s">
        <v>493</v>
      </c>
      <c r="K49" s="359" t="s">
        <v>493</v>
      </c>
      <c r="L49" s="359" t="s">
        <v>493</v>
      </c>
      <c r="M49" s="360" t="s">
        <v>493</v>
      </c>
    </row>
    <row r="50" spans="2:13" ht="27.75" customHeight="1" x14ac:dyDescent="0.15">
      <c r="B50" s="1184" t="s">
        <v>40</v>
      </c>
      <c r="C50" s="1185"/>
      <c r="D50" s="109"/>
      <c r="E50" s="1190" t="s">
        <v>41</v>
      </c>
      <c r="F50" s="1190"/>
      <c r="G50" s="1190"/>
      <c r="H50" s="1191"/>
      <c r="I50" s="358">
        <v>4371</v>
      </c>
      <c r="J50" s="359">
        <v>4244</v>
      </c>
      <c r="K50" s="359">
        <v>4874</v>
      </c>
      <c r="L50" s="359">
        <v>5311</v>
      </c>
      <c r="M50" s="360">
        <v>5792</v>
      </c>
    </row>
    <row r="51" spans="2:13" ht="27.75" customHeight="1" x14ac:dyDescent="0.15">
      <c r="B51" s="1186"/>
      <c r="C51" s="1187"/>
      <c r="D51" s="106"/>
      <c r="E51" s="1190" t="s">
        <v>42</v>
      </c>
      <c r="F51" s="1190"/>
      <c r="G51" s="1190"/>
      <c r="H51" s="1191"/>
      <c r="I51" s="358">
        <v>1</v>
      </c>
      <c r="J51" s="359">
        <v>1</v>
      </c>
      <c r="K51" s="359">
        <v>1</v>
      </c>
      <c r="L51" s="359" t="s">
        <v>493</v>
      </c>
      <c r="M51" s="360" t="s">
        <v>493</v>
      </c>
    </row>
    <row r="52" spans="2:13" ht="27.75" customHeight="1" x14ac:dyDescent="0.15">
      <c r="B52" s="1188"/>
      <c r="C52" s="1189"/>
      <c r="D52" s="106"/>
      <c r="E52" s="1190" t="s">
        <v>43</v>
      </c>
      <c r="F52" s="1190"/>
      <c r="G52" s="1190"/>
      <c r="H52" s="1191"/>
      <c r="I52" s="358">
        <v>9565</v>
      </c>
      <c r="J52" s="359">
        <v>10788</v>
      </c>
      <c r="K52" s="359">
        <v>10435</v>
      </c>
      <c r="L52" s="359">
        <v>10616</v>
      </c>
      <c r="M52" s="360">
        <v>10667</v>
      </c>
    </row>
    <row r="53" spans="2:13" ht="27.75" customHeight="1" thickBot="1" x14ac:dyDescent="0.2">
      <c r="B53" s="1192" t="s">
        <v>19</v>
      </c>
      <c r="C53" s="1193"/>
      <c r="D53" s="110"/>
      <c r="E53" s="1194" t="s">
        <v>44</v>
      </c>
      <c r="F53" s="1194"/>
      <c r="G53" s="1194"/>
      <c r="H53" s="1195"/>
      <c r="I53" s="361">
        <v>1574</v>
      </c>
      <c r="J53" s="362">
        <v>1196</v>
      </c>
      <c r="K53" s="362">
        <v>1279</v>
      </c>
      <c r="L53" s="362">
        <v>969</v>
      </c>
      <c r="M53" s="363">
        <v>622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cRyytghmFyl8lCVbq5Bn+HmzfJtWhnpErusy3M+bhtaX5nq/jakvpQNiI/b3A/2/YFt+e0WWp+5mSAiFMqVQQ==" saltValue="jTgtIYOYge4yavsUNBvm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1" t="s">
        <v>46</v>
      </c>
      <c r="D55" s="1211"/>
      <c r="E55" s="1212"/>
      <c r="F55" s="122">
        <v>1028</v>
      </c>
      <c r="G55" s="122">
        <v>1238</v>
      </c>
      <c r="H55" s="123">
        <v>1238</v>
      </c>
    </row>
    <row r="56" spans="2:8" ht="52.5" customHeight="1" x14ac:dyDescent="0.15">
      <c r="B56" s="124"/>
      <c r="C56" s="1213" t="s">
        <v>47</v>
      </c>
      <c r="D56" s="1213"/>
      <c r="E56" s="1214"/>
      <c r="F56" s="125">
        <v>1590</v>
      </c>
      <c r="G56" s="125">
        <v>1590</v>
      </c>
      <c r="H56" s="126">
        <v>1591</v>
      </c>
    </row>
    <row r="57" spans="2:8" ht="53.25" customHeight="1" x14ac:dyDescent="0.15">
      <c r="B57" s="124"/>
      <c r="C57" s="1215" t="s">
        <v>48</v>
      </c>
      <c r="D57" s="1215"/>
      <c r="E57" s="1216"/>
      <c r="F57" s="127">
        <v>1711</v>
      </c>
      <c r="G57" s="127">
        <v>1868</v>
      </c>
      <c r="H57" s="128">
        <v>2209</v>
      </c>
    </row>
    <row r="58" spans="2:8" ht="45.75" customHeight="1" x14ac:dyDescent="0.15">
      <c r="B58" s="129"/>
      <c r="C58" s="1203" t="s">
        <v>566</v>
      </c>
      <c r="D58" s="1204"/>
      <c r="E58" s="1205"/>
      <c r="F58" s="130">
        <v>408</v>
      </c>
      <c r="G58" s="130">
        <v>508</v>
      </c>
      <c r="H58" s="131">
        <v>809</v>
      </c>
    </row>
    <row r="59" spans="2:8" ht="45.75" customHeight="1" x14ac:dyDescent="0.15">
      <c r="B59" s="129"/>
      <c r="C59" s="1203" t="s">
        <v>567</v>
      </c>
      <c r="D59" s="1204"/>
      <c r="E59" s="1205"/>
      <c r="F59" s="130">
        <v>370</v>
      </c>
      <c r="G59" s="130">
        <v>382</v>
      </c>
      <c r="H59" s="131">
        <v>389</v>
      </c>
    </row>
    <row r="60" spans="2:8" ht="45.75" customHeight="1" x14ac:dyDescent="0.15">
      <c r="B60" s="129"/>
      <c r="C60" s="1203" t="s">
        <v>568</v>
      </c>
      <c r="D60" s="1204"/>
      <c r="E60" s="1205"/>
      <c r="F60" s="130">
        <v>283</v>
      </c>
      <c r="G60" s="130">
        <v>338</v>
      </c>
      <c r="H60" s="131">
        <v>387</v>
      </c>
    </row>
    <row r="61" spans="2:8" ht="45.75" customHeight="1" x14ac:dyDescent="0.15">
      <c r="B61" s="129"/>
      <c r="C61" s="1203" t="s">
        <v>569</v>
      </c>
      <c r="D61" s="1204"/>
      <c r="E61" s="1205"/>
      <c r="F61" s="130">
        <v>344</v>
      </c>
      <c r="G61" s="130">
        <v>330</v>
      </c>
      <c r="H61" s="131">
        <v>331</v>
      </c>
    </row>
    <row r="62" spans="2:8" ht="45.75" customHeight="1" thickBot="1" x14ac:dyDescent="0.2">
      <c r="B62" s="132"/>
      <c r="C62" s="1206" t="s">
        <v>570</v>
      </c>
      <c r="D62" s="1207"/>
      <c r="E62" s="1208"/>
      <c r="F62" s="133">
        <v>113</v>
      </c>
      <c r="G62" s="133">
        <v>116</v>
      </c>
      <c r="H62" s="134">
        <v>115</v>
      </c>
    </row>
    <row r="63" spans="2:8" ht="52.5" customHeight="1" thickBot="1" x14ac:dyDescent="0.2">
      <c r="B63" s="135"/>
      <c r="C63" s="1209" t="s">
        <v>49</v>
      </c>
      <c r="D63" s="1209"/>
      <c r="E63" s="1210"/>
      <c r="F63" s="136">
        <v>4329</v>
      </c>
      <c r="G63" s="136">
        <v>4697</v>
      </c>
      <c r="H63" s="137">
        <v>5038</v>
      </c>
    </row>
    <row r="64" spans="2:8" x14ac:dyDescent="0.15"/>
  </sheetData>
  <sheetProtection algorithmName="SHA-512" hashValue="0HmqfTrrAL50I8XJZ2GxJcpCvcPexuZtYY9tX/zjUgTG6nIlkKWDrxkSlTGGFJObIL2uE8B1svmAT5FGywBxIw==" saltValue="mtd4obVSm/5xoXJ8/0ZS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57624</v>
      </c>
      <c r="E3" s="156"/>
      <c r="F3" s="157">
        <v>87464</v>
      </c>
      <c r="G3" s="158"/>
      <c r="H3" s="159"/>
    </row>
    <row r="4" spans="1:8" x14ac:dyDescent="0.15">
      <c r="A4" s="160"/>
      <c r="B4" s="161"/>
      <c r="C4" s="162"/>
      <c r="D4" s="163">
        <v>49871</v>
      </c>
      <c r="E4" s="164"/>
      <c r="F4" s="165">
        <v>47479</v>
      </c>
      <c r="G4" s="166"/>
      <c r="H4" s="167"/>
    </row>
    <row r="5" spans="1:8" x14ac:dyDescent="0.15">
      <c r="A5" s="148" t="s">
        <v>525</v>
      </c>
      <c r="B5" s="153"/>
      <c r="C5" s="154"/>
      <c r="D5" s="155">
        <v>123649</v>
      </c>
      <c r="E5" s="156"/>
      <c r="F5" s="157">
        <v>117234</v>
      </c>
      <c r="G5" s="158"/>
      <c r="H5" s="159"/>
    </row>
    <row r="6" spans="1:8" x14ac:dyDescent="0.15">
      <c r="A6" s="160"/>
      <c r="B6" s="161"/>
      <c r="C6" s="162"/>
      <c r="D6" s="163">
        <v>107431</v>
      </c>
      <c r="E6" s="164"/>
      <c r="F6" s="165">
        <v>59796</v>
      </c>
      <c r="G6" s="166"/>
      <c r="H6" s="167"/>
    </row>
    <row r="7" spans="1:8" x14ac:dyDescent="0.15">
      <c r="A7" s="148" t="s">
        <v>526</v>
      </c>
      <c r="B7" s="153"/>
      <c r="C7" s="154"/>
      <c r="D7" s="155">
        <v>109866</v>
      </c>
      <c r="E7" s="156"/>
      <c r="F7" s="157">
        <v>97758</v>
      </c>
      <c r="G7" s="158"/>
      <c r="H7" s="159"/>
    </row>
    <row r="8" spans="1:8" x14ac:dyDescent="0.15">
      <c r="A8" s="160"/>
      <c r="B8" s="161"/>
      <c r="C8" s="162"/>
      <c r="D8" s="163">
        <v>87879</v>
      </c>
      <c r="E8" s="164"/>
      <c r="F8" s="165">
        <v>45946</v>
      </c>
      <c r="G8" s="166"/>
      <c r="H8" s="167"/>
    </row>
    <row r="9" spans="1:8" x14ac:dyDescent="0.15">
      <c r="A9" s="148" t="s">
        <v>527</v>
      </c>
      <c r="B9" s="153"/>
      <c r="C9" s="154"/>
      <c r="D9" s="155">
        <v>111835</v>
      </c>
      <c r="E9" s="156"/>
      <c r="F9" s="157">
        <v>91338</v>
      </c>
      <c r="G9" s="158"/>
      <c r="H9" s="159"/>
    </row>
    <row r="10" spans="1:8" x14ac:dyDescent="0.15">
      <c r="A10" s="160"/>
      <c r="B10" s="161"/>
      <c r="C10" s="162"/>
      <c r="D10" s="163">
        <v>18685</v>
      </c>
      <c r="E10" s="164"/>
      <c r="F10" s="165">
        <v>43989</v>
      </c>
      <c r="G10" s="166"/>
      <c r="H10" s="167"/>
    </row>
    <row r="11" spans="1:8" x14ac:dyDescent="0.15">
      <c r="A11" s="148" t="s">
        <v>528</v>
      </c>
      <c r="B11" s="153"/>
      <c r="C11" s="154"/>
      <c r="D11" s="155">
        <v>113223</v>
      </c>
      <c r="E11" s="156"/>
      <c r="F11" s="157">
        <v>103975</v>
      </c>
      <c r="G11" s="158"/>
      <c r="H11" s="159"/>
    </row>
    <row r="12" spans="1:8" x14ac:dyDescent="0.15">
      <c r="A12" s="160"/>
      <c r="B12" s="161"/>
      <c r="C12" s="168"/>
      <c r="D12" s="163">
        <v>17164</v>
      </c>
      <c r="E12" s="164"/>
      <c r="F12" s="165">
        <v>52698</v>
      </c>
      <c r="G12" s="166"/>
      <c r="H12" s="167"/>
    </row>
    <row r="13" spans="1:8" x14ac:dyDescent="0.15">
      <c r="A13" s="148"/>
      <c r="B13" s="153"/>
      <c r="C13" s="169"/>
      <c r="D13" s="170">
        <v>103239</v>
      </c>
      <c r="E13" s="171"/>
      <c r="F13" s="172">
        <v>99554</v>
      </c>
      <c r="G13" s="173"/>
      <c r="H13" s="159"/>
    </row>
    <row r="14" spans="1:8" x14ac:dyDescent="0.15">
      <c r="A14" s="160"/>
      <c r="B14" s="161"/>
      <c r="C14" s="162"/>
      <c r="D14" s="163">
        <v>56206</v>
      </c>
      <c r="E14" s="164"/>
      <c r="F14" s="165">
        <v>49982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2.99</v>
      </c>
      <c r="C19" s="174">
        <f>ROUND(VALUE(SUBSTITUTE(実質収支比率等に係る経年分析!G$48,"▲","-")),2)</f>
        <v>1.26</v>
      </c>
      <c r="D19" s="174">
        <f>ROUND(VALUE(SUBSTITUTE(実質収支比率等に係る経年分析!H$48,"▲","-")),2)</f>
        <v>3.45</v>
      </c>
      <c r="E19" s="174">
        <f>ROUND(VALUE(SUBSTITUTE(実質収支比率等に係る経年分析!I$48,"▲","-")),2)</f>
        <v>3.29</v>
      </c>
      <c r="F19" s="174">
        <f>ROUND(VALUE(SUBSTITUTE(実質収支比率等に係る経年分析!J$48,"▲","-")),2)</f>
        <v>3.1</v>
      </c>
    </row>
    <row r="20" spans="1:11" x14ac:dyDescent="0.15">
      <c r="A20" s="174" t="s">
        <v>53</v>
      </c>
      <c r="B20" s="174">
        <f>ROUND(VALUE(SUBSTITUTE(実質収支比率等に係る経年分析!F$47,"▲","-")),2)</f>
        <v>19.98</v>
      </c>
      <c r="C20" s="174">
        <f>ROUND(VALUE(SUBSTITUTE(実質収支比率等に係る経年分析!G$47,"▲","-")),2)</f>
        <v>17.920000000000002</v>
      </c>
      <c r="D20" s="174">
        <f>ROUND(VALUE(SUBSTITUTE(実質収支比率等に係る経年分析!H$47,"▲","-")),2)</f>
        <v>18.41</v>
      </c>
      <c r="E20" s="174">
        <f>ROUND(VALUE(SUBSTITUTE(実質収支比率等に係る経年分析!I$47,"▲","-")),2)</f>
        <v>22.68</v>
      </c>
      <c r="F20" s="174">
        <f>ROUND(VALUE(SUBSTITUTE(実質収支比率等に係る経年分析!J$47,"▲","-")),2)</f>
        <v>22.48</v>
      </c>
    </row>
    <row r="21" spans="1:11" x14ac:dyDescent="0.15">
      <c r="A21" s="174" t="s">
        <v>54</v>
      </c>
      <c r="B21" s="174">
        <f>IF(ISNUMBER(VALUE(SUBSTITUTE(実質収支比率等に係る経年分析!F$49,"▲","-"))),ROUND(VALUE(SUBSTITUTE(実質収支比率等に係る経年分析!F$49,"▲","-")),2),NA())</f>
        <v>1.95</v>
      </c>
      <c r="C21" s="174">
        <f>IF(ISNUMBER(VALUE(SUBSTITUTE(実質収支比率等に係る経年分析!G$49,"▲","-"))),ROUND(VALUE(SUBSTITUTE(実質収支比率等に係る経年分析!G$49,"▲","-")),2),NA())</f>
        <v>-2.5299999999999998</v>
      </c>
      <c r="D21" s="174">
        <f>IF(ISNUMBER(VALUE(SUBSTITUTE(実質収支比率等に係る経年分析!H$49,"▲","-"))),ROUND(VALUE(SUBSTITUTE(実質収支比率等に係る経年分析!H$49,"▲","-")),2),NA())</f>
        <v>4.07</v>
      </c>
      <c r="E21" s="174">
        <f>IF(ISNUMBER(VALUE(SUBSTITUTE(実質収支比率等に係る経年分析!I$49,"▲","-"))),ROUND(VALUE(SUBSTITUTE(実質収支比率等に係る経年分析!I$49,"▲","-")),2),NA())</f>
        <v>3.61</v>
      </c>
      <c r="F21" s="174">
        <f>IF(ISNUMBER(VALUE(SUBSTITUTE(実質収支比率等に係る経年分析!J$49,"▲","-"))),ROUND(VALUE(SUBSTITUTE(実質収支比率等に係る経年分析!J$49,"▲","-")),2),NA())</f>
        <v>-0.15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勝浦地方卸売市場事業費特別会計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後期高齢者医療事業費特別会計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国民健康保険事業費特別会計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0.28000000000000003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下水道事業費特別会計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15">
      <c r="A33" s="175" t="str">
        <f>IF(連結実質赤字比率に係る赤字・黒字の構成分析!C$37="",NA(),連結実質赤字比率に係る赤字・黒字の構成分析!C$37)</f>
        <v>介護保険事業費特別会計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5.98</v>
      </c>
    </row>
    <row r="36" spans="1:16" x14ac:dyDescent="0.15">
      <c r="A36" s="175" t="str">
        <f>IF(連結実質赤字比率に係る赤字・黒字の構成分析!C$34="",NA(),連結実質赤字比率に係る赤字・黒字の構成分析!C$34)</f>
        <v>町立温泉病院事業会計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3.59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12.85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12.56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700</v>
      </c>
      <c r="E42" s="176"/>
      <c r="F42" s="176"/>
      <c r="G42" s="176">
        <f>'実質公債費比率（分子）の構造'!L$52</f>
        <v>741</v>
      </c>
      <c r="H42" s="176"/>
      <c r="I42" s="176"/>
      <c r="J42" s="176">
        <f>'実質公債費比率（分子）の構造'!M$52</f>
        <v>811</v>
      </c>
      <c r="K42" s="176"/>
      <c r="L42" s="176"/>
      <c r="M42" s="176">
        <f>'実質公債費比率（分子）の構造'!N$52</f>
        <v>876</v>
      </c>
      <c r="N42" s="176"/>
      <c r="O42" s="176"/>
      <c r="P42" s="176">
        <f>'実質公債費比率（分子）の構造'!O$52</f>
        <v>899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95</v>
      </c>
      <c r="C46" s="176"/>
      <c r="D46" s="176"/>
      <c r="E46" s="176">
        <f>'実質公債費比率（分子）の構造'!L$48</f>
        <v>146</v>
      </c>
      <c r="F46" s="176"/>
      <c r="G46" s="176"/>
      <c r="H46" s="176">
        <f>'実質公債費比率（分子）の構造'!M$48</f>
        <v>175</v>
      </c>
      <c r="I46" s="176"/>
      <c r="J46" s="176"/>
      <c r="K46" s="176">
        <f>'実質公債費比率（分子）の構造'!N$48</f>
        <v>190</v>
      </c>
      <c r="L46" s="176"/>
      <c r="M46" s="176"/>
      <c r="N46" s="176">
        <f>'実質公債費比率（分子）の構造'!O$48</f>
        <v>188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933</v>
      </c>
      <c r="C49" s="176"/>
      <c r="D49" s="176"/>
      <c r="E49" s="176">
        <f>'実質公債費比率（分子）の構造'!L$45</f>
        <v>961</v>
      </c>
      <c r="F49" s="176"/>
      <c r="G49" s="176"/>
      <c r="H49" s="176">
        <f>'実質公債費比率（分子）の構造'!M$45</f>
        <v>999</v>
      </c>
      <c r="I49" s="176"/>
      <c r="J49" s="176"/>
      <c r="K49" s="176">
        <f>'実質公債費比率（分子）の構造'!N$45</f>
        <v>1073</v>
      </c>
      <c r="L49" s="176"/>
      <c r="M49" s="176"/>
      <c r="N49" s="176">
        <f>'実質公債費比率（分子）の構造'!O$45</f>
        <v>1074</v>
      </c>
      <c r="O49" s="176"/>
      <c r="P49" s="176"/>
    </row>
    <row r="50" spans="1:16" x14ac:dyDescent="0.15">
      <c r="A50" s="176" t="s">
        <v>67</v>
      </c>
      <c r="B50" s="176" t="e">
        <f>NA()</f>
        <v>#N/A</v>
      </c>
      <c r="C50" s="176">
        <f>IF(ISNUMBER('実質公債費比率（分子）の構造'!K$53),'実質公債費比率（分子）の構造'!K$53,NA())</f>
        <v>328</v>
      </c>
      <c r="D50" s="176" t="e">
        <f>NA()</f>
        <v>#N/A</v>
      </c>
      <c r="E50" s="176" t="e">
        <f>NA()</f>
        <v>#N/A</v>
      </c>
      <c r="F50" s="176">
        <f>IF(ISNUMBER('実質公債費比率（分子）の構造'!L$53),'実質公債費比率（分子）の構造'!L$53,NA())</f>
        <v>366</v>
      </c>
      <c r="G50" s="176" t="e">
        <f>NA()</f>
        <v>#N/A</v>
      </c>
      <c r="H50" s="176" t="e">
        <f>NA()</f>
        <v>#N/A</v>
      </c>
      <c r="I50" s="176">
        <f>IF(ISNUMBER('実質公債費比率（分子）の構造'!M$53),'実質公債費比率（分子）の構造'!M$53,NA())</f>
        <v>363</v>
      </c>
      <c r="J50" s="176" t="e">
        <f>NA()</f>
        <v>#N/A</v>
      </c>
      <c r="K50" s="176" t="e">
        <f>NA()</f>
        <v>#N/A</v>
      </c>
      <c r="L50" s="176">
        <f>IF(ISNUMBER('実質公債費比率（分子）の構造'!N$53),'実質公債費比率（分子）の構造'!N$53,NA())</f>
        <v>387</v>
      </c>
      <c r="M50" s="176" t="e">
        <f>NA()</f>
        <v>#N/A</v>
      </c>
      <c r="N50" s="176" t="e">
        <f>NA()</f>
        <v>#N/A</v>
      </c>
      <c r="O50" s="176">
        <f>IF(ISNUMBER('実質公債費比率（分子）の構造'!O$53),'実質公債費比率（分子）の構造'!O$53,NA())</f>
        <v>363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9565</v>
      </c>
      <c r="E56" s="175"/>
      <c r="F56" s="175"/>
      <c r="G56" s="175">
        <f>'将来負担比率（分子）の構造'!J$52</f>
        <v>10788</v>
      </c>
      <c r="H56" s="175"/>
      <c r="I56" s="175"/>
      <c r="J56" s="175">
        <f>'将来負担比率（分子）の構造'!K$52</f>
        <v>10435</v>
      </c>
      <c r="K56" s="175"/>
      <c r="L56" s="175"/>
      <c r="M56" s="175">
        <f>'将来負担比率（分子）の構造'!L$52</f>
        <v>10616</v>
      </c>
      <c r="N56" s="175"/>
      <c r="O56" s="175"/>
      <c r="P56" s="175">
        <f>'将来負担比率（分子）の構造'!M$52</f>
        <v>10667</v>
      </c>
    </row>
    <row r="57" spans="1:16" x14ac:dyDescent="0.15">
      <c r="A57" s="175" t="s">
        <v>42</v>
      </c>
      <c r="B57" s="175"/>
      <c r="C57" s="175"/>
      <c r="D57" s="175">
        <f>'将来負担比率（分子）の構造'!I$51</f>
        <v>1</v>
      </c>
      <c r="E57" s="175"/>
      <c r="F57" s="175"/>
      <c r="G57" s="175">
        <f>'将来負担比率（分子）の構造'!J$51</f>
        <v>1</v>
      </c>
      <c r="H57" s="175"/>
      <c r="I57" s="175"/>
      <c r="J57" s="175">
        <f>'将来負担比率（分子）の構造'!K$51</f>
        <v>1</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4371</v>
      </c>
      <c r="E58" s="175"/>
      <c r="F58" s="175"/>
      <c r="G58" s="175">
        <f>'将来負担比率（分子）の構造'!J$50</f>
        <v>4244</v>
      </c>
      <c r="H58" s="175"/>
      <c r="I58" s="175"/>
      <c r="J58" s="175">
        <f>'将来負担比率（分子）の構造'!K$50</f>
        <v>4874</v>
      </c>
      <c r="K58" s="175"/>
      <c r="L58" s="175"/>
      <c r="M58" s="175">
        <f>'将来負担比率（分子）の構造'!L$50</f>
        <v>5311</v>
      </c>
      <c r="N58" s="175"/>
      <c r="O58" s="175"/>
      <c r="P58" s="175">
        <f>'将来負担比率（分子）の構造'!M$50</f>
        <v>5792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1193</v>
      </c>
      <c r="C62" s="175"/>
      <c r="D62" s="175"/>
      <c r="E62" s="175">
        <f>'将来負担比率（分子）の構造'!J$45</f>
        <v>1129</v>
      </c>
      <c r="F62" s="175"/>
      <c r="G62" s="175"/>
      <c r="H62" s="175">
        <f>'将来負担比率（分子）の構造'!K$45</f>
        <v>1264</v>
      </c>
      <c r="I62" s="175"/>
      <c r="J62" s="175"/>
      <c r="K62" s="175">
        <f>'将来負担比率（分子）の構造'!L$45</f>
        <v>1138</v>
      </c>
      <c r="L62" s="175"/>
      <c r="M62" s="175"/>
      <c r="N62" s="175">
        <f>'将来負担比率（分子）の構造'!M$45</f>
        <v>1181</v>
      </c>
      <c r="O62" s="175"/>
      <c r="P62" s="175"/>
    </row>
    <row r="63" spans="1:16" x14ac:dyDescent="0.15">
      <c r="A63" s="175" t="s">
        <v>34</v>
      </c>
      <c r="B63" s="175">
        <f>'将来負担比率（分子）の構造'!I$44</f>
        <v>200</v>
      </c>
      <c r="C63" s="175"/>
      <c r="D63" s="175"/>
      <c r="E63" s="175">
        <f>'将来負担比率（分子）の構造'!J$44</f>
        <v>192</v>
      </c>
      <c r="F63" s="175"/>
      <c r="G63" s="175"/>
      <c r="H63" s="175">
        <f>'将来負担比率（分子）の構造'!K$44</f>
        <v>184</v>
      </c>
      <c r="I63" s="175"/>
      <c r="J63" s="175"/>
      <c r="K63" s="175">
        <f>'将来負担比率（分子）の構造'!L$44</f>
        <v>176</v>
      </c>
      <c r="L63" s="175"/>
      <c r="M63" s="175"/>
      <c r="N63" s="175">
        <f>'将来負担比率（分子）の構造'!M$44</f>
        <v>168</v>
      </c>
      <c r="O63" s="175"/>
      <c r="P63" s="175"/>
    </row>
    <row r="64" spans="1:16" x14ac:dyDescent="0.15">
      <c r="A64" s="175" t="s">
        <v>33</v>
      </c>
      <c r="B64" s="175">
        <f>'将来負担比率（分子）の構造'!I$43</f>
        <v>1820</v>
      </c>
      <c r="C64" s="175"/>
      <c r="D64" s="175"/>
      <c r="E64" s="175">
        <f>'将来負担比率（分子）の構造'!J$43</f>
        <v>1650</v>
      </c>
      <c r="F64" s="175"/>
      <c r="G64" s="175"/>
      <c r="H64" s="175">
        <f>'将来負担比率（分子）の構造'!K$43</f>
        <v>1518</v>
      </c>
      <c r="I64" s="175"/>
      <c r="J64" s="175"/>
      <c r="K64" s="175">
        <f>'将来負担比率（分子）の構造'!L$43</f>
        <v>1663</v>
      </c>
      <c r="L64" s="175"/>
      <c r="M64" s="175"/>
      <c r="N64" s="175">
        <f>'将来負担比率（分子）の構造'!M$43</f>
        <v>1732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12299</v>
      </c>
      <c r="C66" s="175"/>
      <c r="D66" s="175"/>
      <c r="E66" s="175">
        <f>'将来負担比率（分子）の構造'!J$41</f>
        <v>13258</v>
      </c>
      <c r="F66" s="175"/>
      <c r="G66" s="175"/>
      <c r="H66" s="175">
        <f>'将来負担比率（分子）の構造'!K$41</f>
        <v>13622</v>
      </c>
      <c r="I66" s="175"/>
      <c r="J66" s="175"/>
      <c r="K66" s="175">
        <f>'将来負担比率（分子）の構造'!L$41</f>
        <v>13919</v>
      </c>
      <c r="L66" s="175"/>
      <c r="M66" s="175"/>
      <c r="N66" s="175">
        <f>'将来負担比率（分子）の構造'!M$41</f>
        <v>14000</v>
      </c>
      <c r="O66" s="175"/>
      <c r="P66" s="175"/>
    </row>
    <row r="67" spans="1:16" x14ac:dyDescent="0.15">
      <c r="A67" s="175" t="s">
        <v>71</v>
      </c>
      <c r="B67" s="175" t="e">
        <f>NA()</f>
        <v>#N/A</v>
      </c>
      <c r="C67" s="175">
        <f>IF(ISNUMBER('将来負担比率（分子）の構造'!I$53), IF('将来負担比率（分子）の構造'!I$53 &lt; 0, 0, '将来負担比率（分子）の構造'!I$53), NA())</f>
        <v>1574</v>
      </c>
      <c r="D67" s="175" t="e">
        <f>NA()</f>
        <v>#N/A</v>
      </c>
      <c r="E67" s="175" t="e">
        <f>NA()</f>
        <v>#N/A</v>
      </c>
      <c r="F67" s="175">
        <f>IF(ISNUMBER('将来負担比率（分子）の構造'!J$53), IF('将来負担比率（分子）の構造'!J$53 &lt; 0, 0, '将来負担比率（分子）の構造'!J$53), NA())</f>
        <v>1196</v>
      </c>
      <c r="G67" s="175" t="e">
        <f>NA()</f>
        <v>#N/A</v>
      </c>
      <c r="H67" s="175" t="e">
        <f>NA()</f>
        <v>#N/A</v>
      </c>
      <c r="I67" s="175">
        <f>IF(ISNUMBER('将来負担比率（分子）の構造'!K$53), IF('将来負担比率（分子）の構造'!K$53 &lt; 0, 0, '将来負担比率（分子）の構造'!K$53), NA())</f>
        <v>1279</v>
      </c>
      <c r="J67" s="175" t="e">
        <f>NA()</f>
        <v>#N/A</v>
      </c>
      <c r="K67" s="175" t="e">
        <f>NA()</f>
        <v>#N/A</v>
      </c>
      <c r="L67" s="175">
        <f>IF(ISNUMBER('将来負担比率（分子）の構造'!L$53), IF('将来負担比率（分子）の構造'!L$53 &lt; 0, 0, '将来負担比率（分子）の構造'!L$53), NA())</f>
        <v>969</v>
      </c>
      <c r="M67" s="175" t="e">
        <f>NA()</f>
        <v>#N/A</v>
      </c>
      <c r="N67" s="175" t="e">
        <f>NA()</f>
        <v>#N/A</v>
      </c>
      <c r="O67" s="175">
        <f>IF(ISNUMBER('将来負担比率（分子）の構造'!M$53), IF('将来負担比率（分子）の構造'!M$53 &lt; 0, 0, '将来負担比率（分子）の構造'!M$53), NA())</f>
        <v>622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1028</v>
      </c>
      <c r="C72" s="179">
        <f>基金残高に係る経年分析!G55</f>
        <v>1238</v>
      </c>
      <c r="D72" s="179">
        <f>基金残高に係る経年分析!H55</f>
        <v>1238</v>
      </c>
    </row>
    <row r="73" spans="1:16" x14ac:dyDescent="0.15">
      <c r="A73" s="178" t="s">
        <v>74</v>
      </c>
      <c r="B73" s="179">
        <f>基金残高に係る経年分析!F56</f>
        <v>1590</v>
      </c>
      <c r="C73" s="179">
        <f>基金残高に係る経年分析!G56</f>
        <v>1590</v>
      </c>
      <c r="D73" s="179">
        <f>基金残高に係る経年分析!H56</f>
        <v>1591</v>
      </c>
    </row>
    <row r="74" spans="1:16" x14ac:dyDescent="0.15">
      <c r="A74" s="178" t="s">
        <v>75</v>
      </c>
      <c r="B74" s="179">
        <f>基金残高に係る経年分析!F57</f>
        <v>1711</v>
      </c>
      <c r="C74" s="179">
        <f>基金残高に係る経年分析!G57</f>
        <v>1868</v>
      </c>
      <c r="D74" s="179">
        <f>基金残高に係る経年分析!H57</f>
        <v>2209</v>
      </c>
    </row>
  </sheetData>
  <sheetProtection algorithmName="SHA-512" hashValue="ojGhHi8MERYuNySTFN7ceAL5OtuwbAhTQGAIB7X297jH4ejObJPFSmDTy4aAo8dXoKRhJWgHbxkFEGvpC+8rQQ==" saltValue="6X5Pnl8fF4j+bEmOahWN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2025-03-13T04:55:40Z</cp:lastPrinted>
  <dcterms:created xsi:type="dcterms:W3CDTF">2025-02-19T03:57:46Z</dcterms:created>
  <dcterms:modified xsi:type="dcterms:W3CDTF">2025-03-13T05:15:11Z</dcterms:modified>
  <cp:category/>
</cp:coreProperties>
</file>