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r-susami\010_総務課\総務課２\財政係（担当持ち分）\05_各種調査等\R06\20250314〆切　令和５年度財政状況資料集の作成及び提出について\00_提出\"/>
    </mc:Choice>
  </mc:AlternateContent>
  <xr:revisionPtr revIDLastSave="0" documentId="13_ncr:1_{E8C25D33-4408-4E8D-A3DF-C580D3A51984}" xr6:coauthVersionLast="44" xr6:coauthVersionMax="44"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35" i="10"/>
  <c r="C36" i="10" s="1"/>
  <c r="CO34" i="10"/>
  <c r="BW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<sst xmlns="http://schemas.openxmlformats.org/spreadsheetml/2006/main" count="1120" uniqueCount="556">
  <si>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</si>
  <si>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</si>
  <si>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</si>
  <si>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</si>
  <si>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</si>
  <si>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</si>
  <si>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</si>
  <si>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</si>
  <si>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</si>
  <si>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</si>
  <si>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</si>
  <si>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</si>
  <si>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</si>
  <si>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</si>
  <si>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</si>
  <si>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</si>
  <si>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</si>
  <si>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</si>
  <si>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</si>
  <si>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</si>
  <si>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</si>
  <si>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</si>
  <si>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</si>
  <si>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</si>
  <si>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</si>
  <si>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</si>
  <si>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</si>
  <si>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</si>
  <si>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</si>
  <si>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</si>
  <si>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</si>
  <si>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</si>
  <si>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</si>
  <si>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</si>
  <si>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</si>
  <si>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</si>
  <si>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</si>
  <si>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</si>
  <si>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</si>
  <si>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</si>
  <si>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</si>
  <si>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</si>
  <si>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</si>
  <si>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</si>
  <si>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</si>
  <si>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</si>
  <si>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</si>
  <si>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</si>
  <si>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</si>
  <si>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</si>
  <si>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</si>
  <si>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</si>
  <si>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</si>
  <si>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</si>
  <si>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</si>
  <si>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</si>
  <si>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</si>
  <si>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</si>
  <si>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</si>
  <si>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</si>
  <si>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</si>
  <si>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</si>
  <si>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</si>
  <si>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</si>
  <si>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</si>
  <si>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</si>
  <si>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</si>
  <si>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</si>
  <si>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</si>
  <si>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</si>
  <si>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</si>
  <si>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</si>
  <si>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</si>
  <si>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</si>
  <si>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</si>
  <si>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</si>
  <si>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</si>
  <si>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</si>
  <si>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</si>
  <si>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</si>
  <si>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</si>
  <si>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</si>
  <si>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</si>
  <si>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</si>
  <si>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</si>
  <si>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</si>
  <si>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</si>
  <si>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</si>
  <si>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</si>
  <si>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</si>
  <si>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</si>
  <si>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</si>
  <si>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</si>
  <si>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</si>
  <si>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</si>
  <si>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</si>
  <si>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</si>
  <si>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</si>
  <si>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</si>
  <si>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</si>
  <si>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</si>
  <si>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</si>
  <si>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</si>
  <si>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</si>
  <si>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</si>
  <si>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</si>
  <si>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</si>
  <si>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</si>
  <si>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</si>
  <si>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</si>
  <si>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</si>
  <si>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</si>
  <si>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</si>
  <si>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</si>
  <si>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</si>
  <si>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</si>
  <si>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</si>
  <si>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</si>
  <si>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</si>
  <si>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</si>
  <si>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</si>
  <si>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</si>
  <si>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</si>
  <si>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</si>
  <si>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</si>
  <si>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</si>
  <si>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</si>
  <si>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</si>
  <si>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</si>
  <si>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</si>
  <si>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</si>
  <si>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</si>
  <si>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</si>
  <si>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</si>
  <si>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</si>
  <si>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</si>
  <si>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</si>
  <si>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</si>
  <si>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</si>
  <si>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</si>
  <si>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</si>
  <si>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</si>
  <si>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</si>
  <si>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</si>
  <si>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</si>
  <si>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</si>
  <si>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</si>
  <si>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</si>
  <si>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</si>
  <si>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</si>
  <si>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</si>
  <si>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</si>
  <si>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</si>
  <si>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</si>
  <si>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</si>
  <si>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</si>
  <si>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</si>
  <si>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</si>
  <si>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</si>
  <si>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</si>
  <si>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</si>
  <si>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</si>
  <si>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</si>
  <si>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</si>
  <si>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</si>
  <si>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</si>
  <si>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</si>
  <si>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</si>
  <si>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</si>
  <si>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</si>
  <si>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</si>
  <si>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</si>
  <si>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</si>
  <si>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</si>
  <si>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</si>
  <si>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</si>
  <si>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</si>
  <si>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</si>
  <si>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</si>
  <si>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</si>
  <si>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</si>
  <si>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</si>
  <si>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</si>
  <si>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</si>
  <si>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</si>
  <si>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</si>
  <si>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</si>
  <si>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</si>
  <si>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</si>
  <si>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</si>
  <si>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</si>
  <si>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</si>
  <si>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</si>
  <si>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</si>
  <si>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</si>
  <si>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</si>
  <si>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</si>
  <si>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</si>
  <si>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</si>
  <si>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</si>
  <si>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</si>
  <si>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</si>
  <si>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</si>
  <si>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和歌山県すさみ町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</si>
  <si>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</si>
  <si>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</si>
  <si>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</si>
  <si>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</si>
  <si>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</si>
  <si>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</si>
  <si>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</si>
  <si>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</si>
  <si>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</si>
  <si>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</si>
  <si>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</si>
  <si>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</si>
  <si>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</si>
  <si>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</si>
  <si>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</si>
  <si>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</si>
  <si>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</si>
  <si>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</si>
  <si>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</si>
  <si>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</si>
  <si>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</si>
  <si>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</si>
  <si>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</si>
  <si>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</si>
  <si>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</si>
  <si>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</si>
  <si>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</si>
  <si>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</si>
  <si>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</si>
  <si>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</si>
  <si>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</si>
  <si>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</si>
  <si>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</si>
  <si>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</si>
  <si>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</si>
  <si>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</si>
  <si>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</si>
  <si>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</si>
  <si>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</si>
  <si>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</si>
  <si>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</si>
  <si>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</si>
  <si>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</si>
  <si>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</si>
  <si>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</si>
  <si>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</si>
  <si>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</si>
  <si>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</si>
  <si>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</si>
  <si>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</si>
  <si>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</si>
  <si>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</si>
  <si>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</si>
  <si>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</si>
  <si>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</si>
  <si>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</si>
  <si>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</si>
  <si>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</si>
  <si>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</si>
  <si>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</si>
  <si>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</si>
  <si>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</si>
  <si>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</si>
  <si>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</si>
  <si>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</si>
  <si>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</si>
  <si>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</si>
  <si>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</si>
  <si>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</si>
  <si>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</si>
  <si>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</si>
  <si>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</si>
  <si>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</si>
  <si>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</si>
  <si>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</si>
  <si>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</si>
  <si>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</si>
  <si>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</si>
  <si>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</si>
  <si>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</si>
  <si>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</si>
  <si>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</si>
  <si>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</si>
  <si>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</si>
  <si>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</si>
  <si>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</si>
  <si>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</si>
  <si>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</si>
  <si>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</si>
  <si>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</si>
  <si>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</si>
  <si>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</si>
  <si>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</si>
  <si>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</si>
  <si>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</si>
  <si>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</si>
  <si>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</si>
  <si>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</si>
  <si>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</si>
  <si>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</si>
  <si>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</si>
  <si>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</si>
  <si>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</si>
  <si>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</si>
  <si>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</si>
  <si>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</si>
  <si>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</si>
  <si>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</si>
  <si>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</si>
  <si>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</si>
  <si>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</si>
  <si>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</si>
  <si>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</si>
  <si>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</si>
  <si>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</si>
  <si>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</si>
  <si>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</si>
  <si>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</si>
  <si>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</si>
  <si>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</si>
  <si>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</si>
  <si>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</si>
  <si>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</si>
  <si>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</si>
  <si>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</si>
  <si>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</si>
  <si>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</si>
  <si>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</si>
  <si>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</si>
  <si>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</si>
  <si>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</si>
  <si>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</si>
  <si>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</si>
  <si>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</si>
  <si>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</si>
  <si>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</si>
  <si>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</si>
  <si>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</si>
  <si>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</si>
  <si>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</si>
  <si>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</si>
  <si>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</si>
  <si>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</si>
  <si>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</si>
  <si>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</si>
  <si>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</si>
  <si>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</si>
  <si>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</si>
  <si>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</si>
  <si>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</si>
  <si>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和歌山県すさみ町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</si>
  <si>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</si>
  <si>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</si>
  <si>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</si>
  <si>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</si>
  <si>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</si>
  <si>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</si>
  <si>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</si>
  <si>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</si>
  <si>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</si>
  <si>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</si>
  <si>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</si>
  <si>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</si>
  <si>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</si>
  <si>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</si>
  <si>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</si>
  <si>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</si>
  <si>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</si>
  <si>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</si>
  <si>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</si>
  <si>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</si>
  <si>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</si>
  <si>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</si>
  <si>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</si>
  <si>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</si>
  <si>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</si>
  <si>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</si>
  <si>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</si>
  <si>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</si>
  <si>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</si>
  <si>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</si>
  <si>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</si>
  <si>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</si>
  <si>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</si>
  <si>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</si>
  <si>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</si>
  <si>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</si>
  <si>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</si>
  <si>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</si>
  <si>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</si>
  <si>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</si>
  <si>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</si>
  <si>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</si>
  <si>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</si>
  <si>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</si>
  <si>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</si>
  <si>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</si>
  <si>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</si>
  <si>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</si>
  <si>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</si>
  <si>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</si>
  <si>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</si>
  <si>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</si>
  <si>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</si>
  <si>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</si>
  <si>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</si>
  <si>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</si>
  <si>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</si>
  <si>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</si>
  <si>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</si>
  <si>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</si>
  <si>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</si>
  <si>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</si>
  <si>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</si>
  <si>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</si>
  <si>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</si>
  <si>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</si>
  <si>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</si>
  <si>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</si>
  <si>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</si>
  <si>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</si>
  <si>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</si>
  <si>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</si>
  <si>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</si>
  <si>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</si>
  <si>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</si>
  <si>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</si>
  <si>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</si>
  <si>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</si>
  <si>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</si>
  <si>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</si>
  <si>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</si>
  <si>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</si>
  <si>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</si>
  <si>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</si>
  <si>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</si>
  <si>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</si>
  <si>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</si>
  <si>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</si>
  <si>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</si>
  <si>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</si>
  <si>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</si>
  <si>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</si>
  <si>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</si>
  <si>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</si>
  <si>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</si>
  <si>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</si>
  <si>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</si>
  <si>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</si>
  <si>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</si>
  <si>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</si>
  <si>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</si>
  <si>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</si>
  <si>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</si>
  <si>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</si>
  <si>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</si>
  <si>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</si>
  <si>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</si>
  <si>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</si>
  <si>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</si>
  <si>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</si>
  <si>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</si>
  <si>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</si>
  <si>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</si>
  <si>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</si>
  <si>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</si>
  <si>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</si>
  <si>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</si>
  <si>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</si>
  <si>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</si>
  <si>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</si>
  <si>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</si>
  <si>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</si>
  <si>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</si>
  <si>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</si>
  <si>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</si>
  <si>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</si>
  <si>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</si>
  <si>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</si>
  <si>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</si>
  <si>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</si>
  <si>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</si>
  <si>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</si>
  <si>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</si>
  <si>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</si>
  <si>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</si>
  <si>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</si>
  <si>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</si>
  <si>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</si>
  <si>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</si>
  <si>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</si>
  <si>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</si>
  <si>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</si>
  <si>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</si>
  <si>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</si>
  <si>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</si>
  <si>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</si>
  <si>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</si>
  <si>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</si>
  <si>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</si>
  <si>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</si>
  <si>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</si>
  <si>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</si>
  <si>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</si>
  <si>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</si>
  <si>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</si>
  <si>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</si>
  <si>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</si>
  <si>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</si>
  <si>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</si>
  <si>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</si>
  <si>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</si>
  <si>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</si>
  <si>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</si>
  <si>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</si>
  <si>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</si>
  <si>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</si>
  <si>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</si>
  <si>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</si>
  <si>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</si>
  <si>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</si>
  <si>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</si>
  <si>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</si>
  <si>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</si>
  <si>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</si>
  <si>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</si>
  <si>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</si>
  <si>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</si>
  <si>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</si>
  <si>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6.48</t>
  </si>
  <si>
    <t>▲ 2.08</t>
  </si>
  <si>
    <t>水道事業会計</t>
  </si>
  <si>
    <t>一般会計</t>
  </si>
  <si>
    <t>国保すさみ病院事業会計</t>
  </si>
  <si>
    <t>簡易水道事業特別会計</t>
  </si>
  <si>
    <t>介護保険特別会計</t>
  </si>
  <si>
    <t>国民健康保険事業特別会計</t>
  </si>
  <si>
    <t>後期高齢者医療特別会計</t>
  </si>
  <si>
    <t>教育奨学金貸与基金</t>
  </si>
  <si>
    <t>その他会計（赤字）</t>
  </si>
  <si>
    <t>その他会計（黒字）</t>
  </si>
  <si>
    <t>R01</t>
    <phoneticPr fontId="5"/>
  </si>
  <si>
    <t>R02</t>
    <phoneticPr fontId="5"/>
  </si>
  <si>
    <t>R03</t>
    <phoneticPr fontId="5"/>
  </si>
  <si>
    <t>R04</t>
    <phoneticPr fontId="5"/>
  </si>
  <si>
    <t>R05</t>
    <phoneticPr fontId="5"/>
  </si>
  <si>
    <t>-</t>
    <phoneticPr fontId="2"/>
  </si>
  <si>
    <t>(地域振興基金(R05年度末現在))</t>
    <rPh sb="1" eb="7">
      <t>チイキシンコウキキン</t>
    </rPh>
    <phoneticPr fontId="5"/>
  </si>
  <si>
    <t>(ふるさとづくり基金(R05年度末現在))</t>
    <phoneticPr fontId="2"/>
  </si>
  <si>
    <t>(和深川地区飲料水供給施設維持管理基金(R05年度末現在))</t>
    <phoneticPr fontId="2"/>
  </si>
  <si>
    <t>(道の駅すさみ振興基金(R05年度末現在))</t>
    <phoneticPr fontId="2"/>
  </si>
  <si>
    <t>(森林環境譲与税基金(R05年度末現在))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</si>
</sst>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056F-4389-A5E4-1579FE8CED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164886</c:v>
                </c:pt>
                <c:pt idx="1">
                  <c:v>253441</c:v>
                </c:pt>
                <c:pt idx="2">
                  <c:v>301621</c:v>
                </c:pt>
                <c:pt idx="3">
                  <c:v>190978</c:v>
                </c:pt>
                <c:pt idx="4">
                  <c:v>136180</c:v>
                </c:pt>
              </c:numCache>
            </c:numRef>
          </c:val>
          <c:smooth val="0"/>
          <c:extLst>
            <c:ext xmlns:c16="http://schemas.microsoft.com/office/drawing/2014/chart" uri="{C3380CC4-5D6E-409C-BE32-E72D297353CC}">
              <c16:uniqueId val="{00000001-056F-4389-A5E4-1579FE8CED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c:v>
                </c:pt>
                <c:pt idx="1">
                  <c:v>3.15</c:v>
                </c:pt>
                <c:pt idx="2">
                  <c:v>3.85</c:v>
                </c:pt>
                <c:pt idx="3">
                  <c:v>3.71</c:v>
                </c:pt>
                <c:pt idx="4">
                  <c:v>5.45</c:v>
                </c:pt>
              </c:numCache>
            </c:numRef>
          </c:val>
          <c:extLst>
            <c:ext xmlns:c16="http://schemas.microsoft.com/office/drawing/2014/chart" uri="{C3380CC4-5D6E-409C-BE32-E72D297353CC}">
              <c16:uniqueId val="{00000000-6826-4B1E-8402-7A4EF3E88C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53.7</c:v>
                </c:pt>
                <c:pt idx="1">
                  <c:v>46.21</c:v>
                </c:pt>
                <c:pt idx="2">
                  <c:v>44.74</c:v>
                </c:pt>
                <c:pt idx="3">
                  <c:v>50.57</c:v>
                </c:pt>
                <c:pt idx="4">
                  <c:v>55.78</c:v>
                </c:pt>
              </c:numCache>
            </c:numRef>
          </c:val>
          <c:extLst>
            <c:ext xmlns:c16="http://schemas.microsoft.com/office/drawing/2014/chart" uri="{C3380CC4-5D6E-409C-BE32-E72D297353CC}">
              <c16:uniqueId val="{00000001-6826-4B1E-8402-7A4EF3E88C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-6.48</c:v>
                </c:pt>
                <c:pt idx="1">
                  <c:v>-2.08</c:v>
                </c:pt>
                <c:pt idx="2">
                  <c:v>3.88</c:v>
                </c:pt>
                <c:pt idx="3">
                  <c:v>3.03</c:v>
                </c:pt>
                <c:pt idx="4">
                  <c:v>7.71</c:v>
                </c:pt>
              </c:numCache>
            </c:numRef>
          </c:val>
          <c:smooth val="0"/>
          <c:extLst>
            <c:ext xmlns:c16="http://schemas.microsoft.com/office/drawing/2014/chart" uri="{C3380CC4-5D6E-409C-BE32-E72D297353CC}">
              <c16:uniqueId val="{00000002-6826-4B1E-8402-7A4EF3E88C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94F-45A3-BFEB-E27AD96D89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4F-45A3-BFEB-E27AD96D89B2}"/>
            </c:ext>
          </c:extLst>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94F-45A3-BFEB-E27AD96D89B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594F-45A3-BFEB-E27AD96D89B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0.18</c:v>
                </c:pt>
                <c:pt idx="4">
                  <c:v>#N/A</c:v>
                </c:pt>
                <c:pt idx="5">
                  <c:v>0.24</c:v>
                </c:pt>
                <c:pt idx="6">
                  <c:v>#N/A</c:v>
                </c:pt>
                <c:pt idx="7">
                  <c:v>0.19</c:v>
                </c:pt>
                <c:pt idx="8">
                  <c:v>#N/A</c:v>
                </c:pt>
                <c:pt idx="9">
                  <c:v>0.14000000000000001</c:v>
                </c:pt>
              </c:numCache>
            </c:numRef>
          </c:val>
          <c:extLst>
            <c:ext xmlns:c16="http://schemas.microsoft.com/office/drawing/2014/chart" uri="{C3380CC4-5D6E-409C-BE32-E72D297353CC}">
              <c16:uniqueId val="{00000004-594F-45A3-BFEB-E27AD96D89B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1.19</c:v>
                </c:pt>
                <c:pt idx="2">
                  <c:v>#N/A</c:v>
                </c:pt>
                <c:pt idx="3">
                  <c:v>0.57999999999999996</c:v>
                </c:pt>
                <c:pt idx="4">
                  <c:v>#N/A</c:v>
                </c:pt>
                <c:pt idx="5">
                  <c:v>1.04</c:v>
                </c:pt>
                <c:pt idx="6">
                  <c:v>#N/A</c:v>
                </c:pt>
                <c:pt idx="7">
                  <c:v>1</c:v>
                </c:pt>
                <c:pt idx="8">
                  <c:v>#N/A</c:v>
                </c:pt>
                <c:pt idx="9">
                  <c:v>0.24</c:v>
                </c:pt>
              </c:numCache>
            </c:numRef>
          </c:val>
          <c:extLst>
            <c:ext xmlns:c16="http://schemas.microsoft.com/office/drawing/2014/chart" uri="{C3380CC4-5D6E-409C-BE32-E72D297353CC}">
              <c16:uniqueId val="{00000005-594F-45A3-BFEB-E27AD96D89B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0.03</c:v>
                </c:pt>
                <c:pt idx="8">
                  <c:v>#N/A</c:v>
                </c:pt>
                <c:pt idx="9">
                  <c:v>1.56</c:v>
                </c:pt>
              </c:numCache>
            </c:numRef>
          </c:val>
          <c:extLst>
            <c:ext xmlns:c16="http://schemas.microsoft.com/office/drawing/2014/chart" uri="{C3380CC4-5D6E-409C-BE32-E72D297353CC}">
              <c16:uniqueId val="{00000006-594F-45A3-BFEB-E27AD96D89B2}"/>
            </c:ext>
          </c:extLst>
        </c:ser>
        <c:ser>
          <c:idx val="7"/>
          <c:order val="7"/>
          <c:tx>
            <c:strRef>
              <c:f>データシート!$A$34</c:f>
              <c:strCache>
                <c:ptCount val="1"/>
                <c:pt idx="0">
                  <c:v>国保すさみ病院事業会計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4.66</c:v>
                </c:pt>
                <c:pt idx="2">
                  <c:v>#N/A</c:v>
                </c:pt>
                <c:pt idx="3">
                  <c:v>3.56</c:v>
                </c:pt>
                <c:pt idx="4">
                  <c:v>#N/A</c:v>
                </c:pt>
                <c:pt idx="5">
                  <c:v>3.09</c:v>
                </c:pt>
                <c:pt idx="6">
                  <c:v>#N/A</c:v>
                </c:pt>
                <c:pt idx="7">
                  <c:v>2.78</c:v>
                </c:pt>
                <c:pt idx="8">
                  <c:v>#N/A</c:v>
                </c:pt>
                <c:pt idx="9">
                  <c:v>3.27</c:v>
                </c:pt>
              </c:numCache>
            </c:numRef>
          </c:val>
          <c:extLst>
            <c:ext xmlns:c16="http://schemas.microsoft.com/office/drawing/2014/chart" uri="{C3380CC4-5D6E-409C-BE32-E72D297353CC}">
              <c16:uniqueId val="{00000007-594F-45A3-BFEB-E27AD96D89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c:v>
                </c:pt>
                <c:pt idx="2">
                  <c:v>#N/A</c:v>
                </c:pt>
                <c:pt idx="3">
                  <c:v>3.15</c:v>
                </c:pt>
                <c:pt idx="4">
                  <c:v>#N/A</c:v>
                </c:pt>
                <c:pt idx="5">
                  <c:v>3.85</c:v>
                </c:pt>
                <c:pt idx="6">
                  <c:v>#N/A</c:v>
                </c:pt>
                <c:pt idx="7">
                  <c:v>3.71</c:v>
                </c:pt>
                <c:pt idx="8">
                  <c:v>#N/A</c:v>
                </c:pt>
                <c:pt idx="9">
                  <c:v>5.45</c:v>
                </c:pt>
              </c:numCache>
            </c:numRef>
          </c:val>
          <c:extLst>
            <c:ext xmlns:c16="http://schemas.microsoft.com/office/drawing/2014/chart" uri="{C3380CC4-5D6E-409C-BE32-E72D297353CC}">
              <c16:uniqueId val="{00000008-594F-45A3-BFEB-E27AD96D89B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6.13</c:v>
                </c:pt>
                <c:pt idx="2">
                  <c:v>#N/A</c:v>
                </c:pt>
                <c:pt idx="3">
                  <c:v>4.7</c:v>
                </c:pt>
                <c:pt idx="4">
                  <c:v>#N/A</c:v>
                </c:pt>
                <c:pt idx="5">
                  <c:v>5.66</c:v>
                </c:pt>
                <c:pt idx="6">
                  <c:v>#N/A</c:v>
                </c:pt>
                <c:pt idx="7">
                  <c:v>6.39</c:v>
                </c:pt>
                <c:pt idx="8">
                  <c:v>#N/A</c:v>
                </c:pt>
                <c:pt idx="9">
                  <c:v>6.46</c:v>
                </c:pt>
              </c:numCache>
            </c:numRef>
          </c:val>
          <c:extLst>
            <c:ext xmlns:c16="http://schemas.microsoft.com/office/drawing/2014/chart" uri="{C3380CC4-5D6E-409C-BE32-E72D297353CC}">
              <c16:uniqueId val="{00000009-594F-45A3-BFEB-E27AD96D89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372</c:v>
                </c:pt>
                <c:pt idx="5">
                  <c:v>438</c:v>
                </c:pt>
                <c:pt idx="8">
                  <c:v>442</c:v>
                </c:pt>
                <c:pt idx="11">
                  <c:v>420</c:v>
                </c:pt>
                <c:pt idx="14">
                  <c:v>403</c:v>
                </c:pt>
              </c:numCache>
            </c:numRef>
          </c:val>
          <c:extLst>
            <c:ext xmlns:c16="http://schemas.microsoft.com/office/drawing/2014/chart" uri="{C3380CC4-5D6E-409C-BE32-E72D297353CC}">
              <c16:uniqueId val="{00000000-1D0D-414C-B74D-B8DCA4F78D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0D-414C-B74D-B8DCA4F78D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0D-414C-B74D-B8DCA4F78D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1D0D-414C-B74D-B8DCA4F78D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c:v>
                </c:pt>
                <c:pt idx="3">
                  <c:v>22</c:v>
                </c:pt>
                <c:pt idx="6">
                  <c:v>19</c:v>
                </c:pt>
                <c:pt idx="9">
                  <c:v>20</c:v>
                </c:pt>
                <c:pt idx="12">
                  <c:v>28</c:v>
                </c:pt>
              </c:numCache>
            </c:numRef>
          </c:val>
          <c:extLst>
            <c:ext xmlns:c16="http://schemas.microsoft.com/office/drawing/2014/chart" uri="{C3380CC4-5D6E-409C-BE32-E72D297353CC}">
              <c16:uniqueId val="{00000004-1D0D-414C-B74D-B8DCA4F78D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0D-414C-B74D-B8DCA4F78D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0D-414C-B74D-B8DCA4F78D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501</c:v>
                </c:pt>
                <c:pt idx="3">
                  <c:v>578</c:v>
                </c:pt>
                <c:pt idx="6">
                  <c:v>649</c:v>
                </c:pt>
                <c:pt idx="9">
                  <c:v>612</c:v>
                </c:pt>
                <c:pt idx="12">
                  <c:v>561</c:v>
                </c:pt>
              </c:numCache>
            </c:numRef>
          </c:val>
          <c:extLst>
            <c:ext xmlns:c16="http://schemas.microsoft.com/office/drawing/2014/chart" uri="{C3380CC4-5D6E-409C-BE32-E72D297353CC}">
              <c16:uniqueId val="{00000007-1D0D-414C-B74D-B8DCA4F78D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145</c:v>
                </c:pt>
                <c:pt idx="2">
                  <c:v>#N/A</c:v>
                </c:pt>
                <c:pt idx="3">
                  <c:v>#N/A</c:v>
                </c:pt>
                <c:pt idx="4">
                  <c:v>163</c:v>
                </c:pt>
                <c:pt idx="5">
                  <c:v>#N/A</c:v>
                </c:pt>
                <c:pt idx="6">
                  <c:v>#N/A</c:v>
                </c:pt>
                <c:pt idx="7">
                  <c:v>227</c:v>
                </c:pt>
                <c:pt idx="8">
                  <c:v>#N/A</c:v>
                </c:pt>
                <c:pt idx="9">
                  <c:v>#N/A</c:v>
                </c:pt>
                <c:pt idx="10">
                  <c:v>213</c:v>
                </c:pt>
                <c:pt idx="11">
                  <c:v>#N/A</c:v>
                </c:pt>
                <c:pt idx="12">
                  <c:v>#N/A</c:v>
                </c:pt>
                <c:pt idx="13">
                  <c:v>187</c:v>
                </c:pt>
                <c:pt idx="14">
                  <c:v>#N/A</c:v>
                </c:pt>
              </c:numCache>
            </c:numRef>
          </c:val>
          <c:smooth val="0"/>
          <c:extLst>
            <c:ext xmlns:c16="http://schemas.microsoft.com/office/drawing/2014/chart" uri="{C3380CC4-5D6E-409C-BE32-E72D297353CC}">
              <c16:uniqueId val="{00000008-1D0D-414C-B74D-B8DCA4F78D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4075</c:v>
                </c:pt>
                <c:pt idx="5">
                  <c:v>4092</c:v>
                </c:pt>
                <c:pt idx="8">
                  <c:v>4010</c:v>
                </c:pt>
                <c:pt idx="11">
                  <c:v>3938</c:v>
                </c:pt>
                <c:pt idx="14">
                  <c:v>3904</c:v>
                </c:pt>
              </c:numCache>
            </c:numRef>
          </c:val>
          <c:extLst>
            <c:ext xmlns:c16="http://schemas.microsoft.com/office/drawing/2014/chart" uri="{C3380CC4-5D6E-409C-BE32-E72D297353CC}">
              <c16:uniqueId val="{00000000-0374-46B2-B310-FA8832ADC6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92</c:v>
                </c:pt>
                <c:pt idx="5">
                  <c:v>107</c:v>
                </c:pt>
                <c:pt idx="8">
                  <c:v>151</c:v>
                </c:pt>
                <c:pt idx="11">
                  <c:v>145</c:v>
                </c:pt>
                <c:pt idx="14">
                  <c:v>169</c:v>
                </c:pt>
              </c:numCache>
            </c:numRef>
          </c:val>
          <c:extLst>
            <c:ext xmlns:c16="http://schemas.microsoft.com/office/drawing/2014/chart" uri="{C3380CC4-5D6E-409C-BE32-E72D297353CC}">
              <c16:uniqueId val="{00000001-0374-46B2-B310-FA8832ADC6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3069</c:v>
                </c:pt>
                <c:pt idx="5">
                  <c:v>3094</c:v>
                </c:pt>
                <c:pt idx="8">
                  <c:v>3497</c:v>
                </c:pt>
                <c:pt idx="11">
                  <c:v>3866</c:v>
                </c:pt>
                <c:pt idx="14">
                  <c:v>3985</c:v>
                </c:pt>
              </c:numCache>
            </c:numRef>
          </c:val>
          <c:extLst>
            <c:ext xmlns:c16="http://schemas.microsoft.com/office/drawing/2014/chart" uri="{C3380CC4-5D6E-409C-BE32-E72D297353CC}">
              <c16:uniqueId val="{00000002-0374-46B2-B310-FA8832ADC6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74-46B2-B310-FA8832ADC6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74-46B2-B310-FA8832ADC6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74-46B2-B310-FA8832ADC6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588</c:v>
                </c:pt>
                <c:pt idx="3">
                  <c:v>527</c:v>
                </c:pt>
                <c:pt idx="6">
                  <c:v>561</c:v>
                </c:pt>
                <c:pt idx="9">
                  <c:v>548</c:v>
                </c:pt>
                <c:pt idx="12">
                  <c:v>530</c:v>
                </c:pt>
              </c:numCache>
            </c:numRef>
          </c:val>
          <c:extLst>
            <c:ext xmlns:c16="http://schemas.microsoft.com/office/drawing/2014/chart" uri="{C3380CC4-5D6E-409C-BE32-E72D297353CC}">
              <c16:uniqueId val="{00000006-0374-46B2-B310-FA8832ADC6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c:v>
                </c:pt>
                <c:pt idx="3">
                  <c:v>2</c:v>
                </c:pt>
                <c:pt idx="6">
                  <c:v>0</c:v>
                </c:pt>
                <c:pt idx="9">
                  <c:v>0</c:v>
                </c:pt>
                <c:pt idx="12">
                  <c:v>0</c:v>
                </c:pt>
              </c:numCache>
            </c:numRef>
          </c:val>
          <c:extLst>
            <c:ext xmlns:c16="http://schemas.microsoft.com/office/drawing/2014/chart" uri="{C3380CC4-5D6E-409C-BE32-E72D297353CC}">
              <c16:uniqueId val="{00000007-0374-46B2-B310-FA8832ADC6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149</c:v>
                </c:pt>
                <c:pt idx="3">
                  <c:v>225</c:v>
                </c:pt>
                <c:pt idx="6">
                  <c:v>259</c:v>
                </c:pt>
                <c:pt idx="9">
                  <c:v>966</c:v>
                </c:pt>
                <c:pt idx="12">
                  <c:v>1494</c:v>
                </c:pt>
              </c:numCache>
            </c:numRef>
          </c:val>
          <c:extLst>
            <c:ext xmlns:c16="http://schemas.microsoft.com/office/drawing/2014/chart" uri="{C3380CC4-5D6E-409C-BE32-E72D297353CC}">
              <c16:uniqueId val="{00000008-0374-46B2-B310-FA8832ADC6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74-46B2-B310-FA8832ADC6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5658</c:v>
                </c:pt>
                <c:pt idx="3">
                  <c:v>5690</c:v>
                </c:pt>
                <c:pt idx="6">
                  <c:v>5714</c:v>
                </c:pt>
                <c:pt idx="9">
                  <c:v>5439</c:v>
                </c:pt>
                <c:pt idx="12">
                  <c:v>5211</c:v>
                </c:pt>
              </c:numCache>
            </c:numRef>
          </c:val>
          <c:extLst>
            <c:ext xmlns:c16="http://schemas.microsoft.com/office/drawing/2014/chart" uri="{C3380CC4-5D6E-409C-BE32-E72D297353CC}">
              <c16:uniqueId val="{0000000A-0374-46B2-B310-FA8832ADC6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74-46B2-B310-FA8832ADC6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1258</c:v>
                </c:pt>
                <c:pt idx="1">
                  <c:v>1348</c:v>
                </c:pt>
                <c:pt idx="2">
                  <c:v>1508</c:v>
                </c:pt>
              </c:numCache>
            </c:numRef>
          </c:val>
          <c:extLst>
            <c:ext xmlns:c16="http://schemas.microsoft.com/office/drawing/2014/chart" uri="{C3380CC4-5D6E-409C-BE32-E72D297353CC}">
              <c16:uniqueId val="{00000000-2C48-4247-A940-50208EDB32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2C48-4247-A940-50208EDB32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1770</c:v>
                </c:pt>
                <c:pt idx="1">
                  <c:v>2026</c:v>
                </c:pt>
                <c:pt idx="2">
                  <c:v>2019</c:v>
                </c:pt>
              </c:numCache>
            </c:numRef>
          </c:val>
          <c:extLst>
            <c:ext xmlns:c16="http://schemas.microsoft.com/office/drawing/2014/chart" uri="{C3380CC4-5D6E-409C-BE32-E72D297353CC}">
              <c16:uniqueId val="{00000002-2C48-4247-A940-50208EDB32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3,607
3,578
174.45
4,727,804
4,573,047
147,328
2,702,660
5,210,701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人口の減少や町内に中心となる産業がないこと等により、財政基盤が弱く、類似団体平均を</a:t>
          </a:r>
          <a:r>
            <a:rPr kumimoji="1" lang="ja-JP" altLang="en-US" sz="1100">
              <a:solidFill>
                <a:schemeClr val="dk1"/>
              </a:solidFill>
              <a:effectLst/>
              <a:latin typeface="+mn-lt"/>
              <a:ea typeface="+mn-ea"/>
              <a:cs typeface="+mn-cs"/>
            </a:rPr>
            <a:t>やや上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が年度によって変動する</a:t>
          </a:r>
          <a:r>
            <a:rPr kumimoji="1" lang="ja-JP" altLang="ja-JP" sz="1100">
              <a:solidFill>
                <a:schemeClr val="dk1"/>
              </a:solidFill>
              <a:effectLst/>
              <a:latin typeface="+mn-lt"/>
              <a:ea typeface="+mn-ea"/>
              <a:cs typeface="+mn-cs"/>
            </a:rPr>
            <a:t>。普通交付税は当町の収入の約半分を占めており、自主財源に乏しく国の動向に非常に左右されやすい。ふるさと納税・企業版ふるさと納税をはじめとした歳入の確保、歳出削減のための事業の見直しや、活力あるまちづくりを展開しながら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類似団体に比べると数値は高く、前年度に比べ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91.7%</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の要因として、歳入では</a:t>
          </a:r>
          <a:r>
            <a:rPr kumimoji="1" lang="ja-JP" altLang="en-US" sz="1100">
              <a:solidFill>
                <a:schemeClr val="dk1"/>
              </a:solidFill>
              <a:effectLst/>
              <a:latin typeface="+mn-lt"/>
              <a:ea typeface="+mn-ea"/>
              <a:cs typeface="+mn-cs"/>
            </a:rPr>
            <a:t>固定資産税の増</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地方税</a:t>
          </a:r>
          <a:r>
            <a:rPr kumimoji="1" lang="ja-JP" altLang="ja-JP" sz="1100">
              <a:solidFill>
                <a:schemeClr val="dk1"/>
              </a:solidFill>
              <a:effectLst/>
              <a:latin typeface="+mn-lt"/>
              <a:ea typeface="+mn-ea"/>
              <a:cs typeface="+mn-cs"/>
            </a:rPr>
            <a:t>の増加が主な要因である。歳出では、</a:t>
          </a:r>
          <a:r>
            <a:rPr kumimoji="1" lang="ja-JP" altLang="en-US" sz="1100">
              <a:solidFill>
                <a:schemeClr val="dk1"/>
              </a:solidFill>
              <a:effectLst/>
              <a:latin typeface="+mn-lt"/>
              <a:ea typeface="+mn-ea"/>
              <a:cs typeface="+mn-cs"/>
            </a:rPr>
            <a:t>公債費の減</a:t>
          </a:r>
          <a:r>
            <a:rPr kumimoji="1" lang="ja-JP" altLang="ja-JP" sz="1100">
              <a:solidFill>
                <a:schemeClr val="dk1"/>
              </a:solidFill>
              <a:effectLst/>
              <a:latin typeface="+mn-lt"/>
              <a:ea typeface="+mn-ea"/>
              <a:cs typeface="+mn-cs"/>
            </a:rPr>
            <a:t>による経常的支出</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したことが主な要因である。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2921</xdr:rowOff>
    </xdr:from>
    <xdr:to>
      <xdr:col>23</xdr:col>
      <xdr:colOff>133350</xdr:colOff>
      <xdr:row>66</xdr:row>
      <xdr:rowOff>7747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1862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58547</xdr:rowOff>
    </xdr:from>
    <xdr:to>
      <xdr:col>19</xdr:col>
      <xdr:colOff>133350</xdr:colOff>
      <xdr:row>66</xdr:row>
      <xdr:rowOff>7747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0279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58547</xdr:rowOff>
    </xdr:from>
    <xdr:to>
      <xdr:col>15</xdr:col>
      <xdr:colOff>82550</xdr:colOff>
      <xdr:row>66</xdr:row>
      <xdr:rowOff>53594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02797"/>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53594</xdr:rowOff>
    </xdr:from>
    <xdr:to>
      <xdr:col>11</xdr:col>
      <xdr:colOff>31750</xdr:colOff>
      <xdr:row>66</xdr:row>
      <xdr:rowOff>80137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6929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123571</xdr:rowOff>
    </xdr:from>
    <xdr:to>
      <xdr:col>23</xdr:col>
      <xdr:colOff>184150</xdr:colOff>
      <xdr:row>66</xdr:row>
      <xdr:rowOff>53721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95648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128397</xdr:rowOff>
    </xdr:from>
    <xdr:to>
      <xdr:col>19</xdr:col>
      <xdr:colOff>184150</xdr:colOff>
      <xdr:row>66</xdr:row>
      <xdr:rowOff>58547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43324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5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7747</xdr:rowOff>
    </xdr:from>
    <xdr:to>
      <xdr:col>15</xdr:col>
      <xdr:colOff>133350</xdr:colOff>
      <xdr:row>65</xdr:row>
      <xdr:rowOff>109347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94124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29337</xdr:rowOff>
    </xdr:from>
    <xdr:to>
      <xdr:col>7</xdr:col>
      <xdr:colOff>31750</xdr:colOff>
      <xdr:row>66</xdr:row>
      <xdr:rowOff>130937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115714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3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当該指数については、対前年度比</a:t>
          </a:r>
          <a:r>
            <a:rPr kumimoji="1" lang="en-US" altLang="ja-JP" sz="1100">
              <a:solidFill>
                <a:schemeClr val="dk1"/>
              </a:solidFill>
              <a:effectLst/>
              <a:latin typeface="+mn-lt"/>
              <a:ea typeface="+mn-ea"/>
              <a:cs typeface="+mn-cs"/>
            </a:rPr>
            <a:t>+4,734</a:t>
          </a:r>
          <a:r>
            <a:rPr kumimoji="1" lang="ja-JP" altLang="ja-JP" sz="1100">
              <a:solidFill>
                <a:schemeClr val="dk1"/>
              </a:solidFill>
              <a:effectLst/>
              <a:latin typeface="+mn-lt"/>
              <a:ea typeface="+mn-ea"/>
              <a:cs typeface="+mn-cs"/>
            </a:rPr>
            <a:t>千円であり、類似団体平均値に比べて</a:t>
          </a:r>
          <a:r>
            <a:rPr kumimoji="1" lang="en-US" altLang="ja-JP" sz="1100">
              <a:solidFill>
                <a:schemeClr val="dk1"/>
              </a:solidFill>
              <a:effectLst/>
              <a:latin typeface="+mn-lt"/>
              <a:ea typeface="+mn-ea"/>
              <a:cs typeface="+mn-cs"/>
            </a:rPr>
            <a:t>170,298</a:t>
          </a:r>
          <a:r>
            <a:rPr kumimoji="1" lang="ja-JP" altLang="ja-JP" sz="1100">
              <a:solidFill>
                <a:schemeClr val="dk1"/>
              </a:solidFill>
              <a:effectLst/>
              <a:latin typeface="+mn-lt"/>
              <a:ea typeface="+mn-ea"/>
              <a:cs typeface="+mn-cs"/>
            </a:rPr>
            <a:t>円下回っている。増加の要因は、</a:t>
          </a:r>
          <a:r>
            <a:rPr kumimoji="1" lang="ja-JP" altLang="en-US" sz="1100">
              <a:solidFill>
                <a:schemeClr val="dk1"/>
              </a:solidFill>
              <a:effectLst/>
              <a:latin typeface="+mn-lt"/>
              <a:ea typeface="+mn-ea"/>
              <a:cs typeface="+mn-cs"/>
            </a:rPr>
            <a:t>経常的な人件費や物件費の額が物価高騰の影響等で増となる中で人口減少進んでいること</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80935</xdr:rowOff>
    </xdr:from>
    <xdr:to>
      <xdr:col>23</xdr:col>
      <xdr:colOff>133350</xdr:colOff>
      <xdr:row>81</xdr:row>
      <xdr:rowOff>82838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8385"/>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75771</xdr:rowOff>
    </xdr:from>
    <xdr:to>
      <xdr:col>19</xdr:col>
      <xdr:colOff>133350</xdr:colOff>
      <xdr:row>81</xdr:row>
      <xdr:rowOff>80935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63221"/>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55908</xdr:rowOff>
    </xdr:from>
    <xdr:to>
      <xdr:col>15</xdr:col>
      <xdr:colOff>82550</xdr:colOff>
      <xdr:row>81</xdr:row>
      <xdr:rowOff>75771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3358"/>
          <a:ext cx="889000" cy="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40799</xdr:rowOff>
    </xdr:from>
    <xdr:to>
      <xdr:col>11</xdr:col>
      <xdr:colOff>31750</xdr:colOff>
      <xdr:row>81</xdr:row>
      <xdr:rowOff>55908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8249"/>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32038</xdr:rowOff>
    </xdr:from>
    <xdr:to>
      <xdr:col>23</xdr:col>
      <xdr:colOff>184150</xdr:colOff>
      <xdr:row>81</xdr:row>
      <xdr:rowOff>133638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124765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30135</xdr:rowOff>
    </xdr:from>
    <xdr:to>
      <xdr:col>19</xdr:col>
      <xdr:colOff>184150</xdr:colOff>
      <xdr:row>81</xdr:row>
      <xdr:rowOff>131735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141912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24971</xdr:rowOff>
    </xdr:from>
    <xdr:to>
      <xdr:col>15</xdr:col>
      <xdr:colOff>133350</xdr:colOff>
      <xdr:row>81</xdr:row>
      <xdr:rowOff>126571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136748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5108</xdr:rowOff>
    </xdr:from>
    <xdr:to>
      <xdr:col>11</xdr:col>
      <xdr:colOff>82550</xdr:colOff>
      <xdr:row>81</xdr:row>
      <xdr:rowOff>106708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116885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161449</xdr:rowOff>
    </xdr:from>
    <xdr:to>
      <xdr:col>7</xdr:col>
      <xdr:colOff>31750</xdr:colOff>
      <xdr:row>81</xdr:row>
      <xdr:rowOff>91599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101776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当該数値は、前年度</a:t>
          </a:r>
          <a:r>
            <a:rPr lang="ja-JP" altLang="en-US" sz="1100">
              <a:solidFill>
                <a:schemeClr val="dk1"/>
              </a:solidFill>
              <a:effectLst/>
              <a:latin typeface="+mn-lt"/>
              <a:ea typeface="+mn-ea"/>
              <a:cs typeface="+mn-cs"/>
            </a:rPr>
            <a:t>と同様</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97.7</a:t>
          </a:r>
          <a:r>
            <a:rPr lang="ja-JP" altLang="ja-JP" sz="1100">
              <a:solidFill>
                <a:schemeClr val="dk1"/>
              </a:solidFill>
              <a:effectLst/>
              <a:latin typeface="+mn-lt"/>
              <a:ea typeface="+mn-ea"/>
              <a:cs typeface="+mn-cs"/>
            </a:rPr>
            <a:t>となっており、全国町村平均より</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ポイント上回っている。引き続き給与適正化に努める。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130302</xdr:rowOff>
    </xdr:from>
    <xdr:to>
      <xdr:col>81</xdr:col>
      <xdr:colOff>44450</xdr:colOff>
      <xdr:row>88</xdr:row>
      <xdr:rowOff>130302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179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130302</xdr:rowOff>
    </xdr:from>
    <xdr:to>
      <xdr:col>77</xdr:col>
      <xdr:colOff>44450</xdr:colOff>
      <xdr:row>89</xdr:row>
      <xdr:rowOff>7113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1790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7113</xdr:rowOff>
    </xdr:from>
    <xdr:to>
      <xdr:col>72</xdr:col>
      <xdr:colOff>203200</xdr:colOff>
      <xdr:row>89</xdr:row>
      <xdr:rowOff>16763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6616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77215</xdr:rowOff>
    </xdr:from>
    <xdr:to>
      <xdr:col>68</xdr:col>
      <xdr:colOff>152400</xdr:colOff>
      <xdr:row>89</xdr:row>
      <xdr:rowOff>16763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6481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79502</xdr:rowOff>
    </xdr:from>
    <xdr:to>
      <xdr:col>81</xdr:col>
      <xdr:colOff>95250</xdr:colOff>
      <xdr:row>89</xdr:row>
      <xdr:rowOff>9652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51579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79502</xdr:rowOff>
    </xdr:from>
    <xdr:to>
      <xdr:col>77</xdr:col>
      <xdr:colOff>95250</xdr:colOff>
      <xdr:row>89</xdr:row>
      <xdr:rowOff>9652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165879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5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127763</xdr:rowOff>
    </xdr:from>
    <xdr:to>
      <xdr:col>73</xdr:col>
      <xdr:colOff>44450</xdr:colOff>
      <xdr:row>89</xdr:row>
      <xdr:rowOff>57913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42690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137413</xdr:rowOff>
    </xdr:from>
    <xdr:to>
      <xdr:col>68</xdr:col>
      <xdr:colOff>203200</xdr:colOff>
      <xdr:row>89</xdr:row>
      <xdr:rowOff>67563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52340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26415</xdr:rowOff>
    </xdr:from>
    <xdr:to>
      <xdr:col>64</xdr:col>
      <xdr:colOff>152400</xdr:colOff>
      <xdr:row>88</xdr:row>
      <xdr:rowOff>128015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112792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当該数値は、前年度より＋</a:t>
          </a:r>
          <a:r>
            <a:rPr lang="en-US" altLang="ja-JP" sz="1100">
              <a:solidFill>
                <a:schemeClr val="dk1"/>
              </a:solidFill>
              <a:effectLst/>
              <a:latin typeface="+mn-lt"/>
              <a:ea typeface="+mn-ea"/>
              <a:cs typeface="+mn-cs"/>
            </a:rPr>
            <a:t>0.58</a:t>
          </a:r>
          <a:r>
            <a:rPr lang="ja-JP" altLang="ja-JP" sz="1100">
              <a:solidFill>
                <a:schemeClr val="dk1"/>
              </a:solidFill>
              <a:effectLst/>
              <a:latin typeface="+mn-lt"/>
              <a:ea typeface="+mn-ea"/>
              <a:cs typeface="+mn-cs"/>
            </a:rPr>
            <a:t>人の</a:t>
          </a:r>
          <a:r>
            <a:rPr lang="en-US" altLang="ja-JP" sz="1100">
              <a:solidFill>
                <a:schemeClr val="dk1"/>
              </a:solidFill>
              <a:effectLst/>
              <a:latin typeface="+mn-lt"/>
              <a:ea typeface="+mn-ea"/>
              <a:cs typeface="+mn-cs"/>
            </a:rPr>
            <a:t>21.90</a:t>
          </a:r>
          <a:r>
            <a:rPr lang="ja-JP" altLang="ja-JP" sz="1100">
              <a:solidFill>
                <a:schemeClr val="dk1"/>
              </a:solidFill>
              <a:effectLst/>
              <a:latin typeface="+mn-lt"/>
              <a:ea typeface="+mn-ea"/>
              <a:cs typeface="+mn-cs"/>
            </a:rPr>
            <a:t>人となっており、類似団体平均を</a:t>
          </a:r>
          <a:r>
            <a:rPr lang="en-US" altLang="ja-JP" sz="1100">
              <a:solidFill>
                <a:schemeClr val="dk1"/>
              </a:solidFill>
              <a:effectLst/>
              <a:latin typeface="+mn-lt"/>
              <a:ea typeface="+mn-ea"/>
              <a:cs typeface="+mn-cs"/>
            </a:rPr>
            <a:t>4.64</a:t>
          </a:r>
          <a:r>
            <a:rPr lang="ja-JP" altLang="ja-JP" sz="1100">
              <a:solidFill>
                <a:schemeClr val="dk1"/>
              </a:solidFill>
              <a:effectLst/>
              <a:latin typeface="+mn-lt"/>
              <a:ea typeface="+mn-ea"/>
              <a:cs typeface="+mn-cs"/>
            </a:rPr>
            <a:t>下回っている。毎年退職者数と同数程度の職員採用を行っており、職員数については今後も同水準を見込んでいるが、民間委託や指定管理者制度の活用も検討し、定員管理の適正化に努める。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62641</xdr:rowOff>
    </xdr:from>
    <xdr:to>
      <xdr:col>81</xdr:col>
      <xdr:colOff>44450</xdr:colOff>
      <xdr:row>59</xdr:row>
      <xdr:rowOff>69306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78191"/>
          <a:ext cx="8382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55976</xdr:rowOff>
    </xdr:from>
    <xdr:to>
      <xdr:col>77</xdr:col>
      <xdr:colOff>44450</xdr:colOff>
      <xdr:row>59</xdr:row>
      <xdr:rowOff>62641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71526"/>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49197</xdr:rowOff>
    </xdr:from>
    <xdr:to>
      <xdr:col>72</xdr:col>
      <xdr:colOff>203200</xdr:colOff>
      <xdr:row>59</xdr:row>
      <xdr:rowOff>55976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64747"/>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40465</xdr:rowOff>
    </xdr:from>
    <xdr:to>
      <xdr:col>68</xdr:col>
      <xdr:colOff>152400</xdr:colOff>
      <xdr:row>59</xdr:row>
      <xdr:rowOff>49197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56015"/>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18506</xdr:rowOff>
    </xdr:from>
    <xdr:to>
      <xdr:col>81</xdr:col>
      <xdr:colOff>95250</xdr:colOff>
      <xdr:row>59</xdr:row>
      <xdr:rowOff>120106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35033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11841</xdr:rowOff>
    </xdr:from>
    <xdr:to>
      <xdr:col>77</xdr:col>
      <xdr:colOff>95250</xdr:colOff>
      <xdr:row>59</xdr:row>
      <xdr:rowOff>113441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123618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96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5176</xdr:rowOff>
    </xdr:from>
    <xdr:to>
      <xdr:col>73</xdr:col>
      <xdr:colOff>44450</xdr:colOff>
      <xdr:row>59</xdr:row>
      <xdr:rowOff>106776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116953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8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169847</xdr:rowOff>
    </xdr:from>
    <xdr:to>
      <xdr:col>68</xdr:col>
      <xdr:colOff>203200</xdr:colOff>
      <xdr:row>59</xdr:row>
      <xdr:rowOff>99997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110174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8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161115</xdr:rowOff>
    </xdr:from>
    <xdr:to>
      <xdr:col>64</xdr:col>
      <xdr:colOff>152400</xdr:colOff>
      <xdr:row>59</xdr:row>
      <xdr:rowOff>91265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101442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7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％であり、類似団体平均値と比べ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上回っている。当町は過疎対策事業債など交付税算入率の高い地方債を主に借り入れているため、公債費に係る普通交付税の算入額は増加しているが、元利償還金が大幅に増加したことが比率の増加要因となっている。地方債の償還のピークは過ぎているが、今後有利な地方債を活用できる大型事業を実施する可能性はあるため公債費比率が上がりすぎないよう注意す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97790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906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89746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263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6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140546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基金があるため、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3,607
3,578
174.45
4,727,804
4,573,047
147,328
2,702,660
5,210,701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当該数値については、前年度より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となっており、類似団体平均では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下回っている。職員数について変動はあまりないが、</a:t>
          </a:r>
          <a:r>
            <a:rPr kumimoji="1" lang="ja-JP" altLang="en-US" sz="1100">
              <a:solidFill>
                <a:schemeClr val="dk1"/>
              </a:solidFill>
              <a:effectLst/>
              <a:latin typeface="+mn-lt"/>
              <a:ea typeface="+mn-ea"/>
              <a:cs typeface="+mn-cs"/>
            </a:rPr>
            <a:t>退職負担割合の減により</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した。今後も引き続き、事務の効率化など定員管理の適正化に努め人件費の抑制を図る。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46990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91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xdr:rowOff>
    </xdr:from>
    <xdr:to>
      <xdr:col>20</xdr:col>
      <xdr:colOff>38100</xdr:colOff>
      <xdr:row>36</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167640</xdr:rowOff>
    </xdr:from>
    <xdr:to>
      <xdr:col>6</xdr:col>
      <xdr:colOff>171450</xdr:colOff>
      <xdr:row>36</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％であり、類似団体内平均値を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％下回っている。前年度と費用についてはほぼ同額であるが、歳入（経常一般財源）の減少により増加した。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85852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97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53848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2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421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01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xdr:rowOff>
    </xdr:from>
    <xdr:to>
      <xdr:col>78</xdr:col>
      <xdr:colOff>120650</xdr:colOff>
      <xdr:row>16</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114825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59961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となっており、類似団体内平均値より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上回った。増加の要因は住民税非課税世帯臨時特別給付金があったためである。扶助費については、その年によって費用の変動が大きく、予想が困難であるが、引き続き健全な財政運営に努める。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となった。維持補修費や</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した。今後も維持補修費や繰出金など事業の精査を実施し経費削減に努める。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補助費については、前年度比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病院の建て替えに伴う補助金額の増加及び</a:t>
          </a:r>
          <a:r>
            <a:rPr kumimoji="1" lang="ja-JP" altLang="ja-JP" sz="1100">
              <a:solidFill>
                <a:schemeClr val="dk1"/>
              </a:solidFill>
              <a:effectLst/>
              <a:latin typeface="+mn-lt"/>
              <a:ea typeface="+mn-ea"/>
              <a:cs typeface="+mn-cs"/>
            </a:rPr>
            <a:t>歳入（経常一般財源）の減少により増加した。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110998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7243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39</xdr:row>
      <xdr:rowOff>37846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6375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122428</xdr:rowOff>
    </xdr:from>
    <xdr:to>
      <xdr:col>73</xdr:col>
      <xdr:colOff>180975</xdr:colOff>
      <xdr:row>39</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6375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24130</xdr:rowOff>
    </xdr:from>
    <xdr:to>
      <xdr:col>69</xdr:col>
      <xdr:colOff>92075</xdr:colOff>
      <xdr:row>39</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710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60198</xdr:rowOff>
    </xdr:from>
    <xdr:to>
      <xdr:col>82</xdr:col>
      <xdr:colOff>158750</xdr:colOff>
      <xdr:row>39</xdr:row>
      <xdr:rowOff>161798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32275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46482</xdr:rowOff>
    </xdr:from>
    <xdr:to>
      <xdr:col>65</xdr:col>
      <xdr:colOff>53975</xdr:colOff>
      <xdr:row>39</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上回っている。過去に実施した大型事業の償還</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が主な要因であり</a:t>
          </a:r>
          <a:r>
            <a:rPr kumimoji="1" lang="ja-JP" altLang="en-US" sz="1100">
              <a:solidFill>
                <a:schemeClr val="dk1"/>
              </a:solidFill>
              <a:effectLst/>
              <a:latin typeface="+mn-lt"/>
              <a:ea typeface="+mn-ea"/>
              <a:cs typeface="+mn-cs"/>
            </a:rPr>
            <a:t>、一昨年がピークであったため</a:t>
          </a:r>
          <a:r>
            <a:rPr kumimoji="1" lang="ja-JP" altLang="ja-JP" sz="1100">
              <a:solidFill>
                <a:schemeClr val="dk1"/>
              </a:solidFill>
              <a:effectLst/>
              <a:latin typeface="+mn-lt"/>
              <a:ea typeface="+mn-ea"/>
              <a:cs typeface="+mn-cs"/>
            </a:rPr>
            <a:t>今後は減少を見込む。地方債発行の際は過疎対策事業債や緊急防災・減災事業債など交付税算入率の高い地方債を活用するとともに、事業実施にあたっては、十分な精査により事業の取捨選択を行い、地方債の発行を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134620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638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134620</xdr:rowOff>
    </xdr:from>
    <xdr:to>
      <xdr:col>19</xdr:col>
      <xdr:colOff>187325</xdr:colOff>
      <xdr:row>77</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336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75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83820</xdr:rowOff>
    </xdr:from>
    <xdr:to>
      <xdr:col>20</xdr:col>
      <xdr:colOff>38100</xdr:colOff>
      <xdr:row>78</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170197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公債費以外の項目については、前年度比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上回っている。増加した要因は新型コロナウイルスの影響による縮小が少しずつ元に戻り、普通交付税など経常一般財源の減など歳入の減少によるものである。引き続き制度見直しや経費削減に努める。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68218</xdr:rowOff>
    </xdr:from>
    <xdr:to>
      <xdr:col>82</xdr:col>
      <xdr:colOff>107950</xdr:colOff>
      <xdr:row>78</xdr:row>
      <xdr:rowOff>123734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4131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66584</xdr:rowOff>
    </xdr:from>
    <xdr:to>
      <xdr:col>78</xdr:col>
      <xdr:colOff>69850</xdr:colOff>
      <xdr:row>78</xdr:row>
      <xdr:rowOff>68218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68234"/>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66584</xdr:rowOff>
    </xdr:from>
    <xdr:to>
      <xdr:col>73</xdr:col>
      <xdr:colOff>180975</xdr:colOff>
      <xdr:row>78</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6823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46989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17418</xdr:rowOff>
    </xdr:from>
    <xdr:to>
      <xdr:col>78</xdr:col>
      <xdr:colOff>120650</xdr:colOff>
      <xdr:row>78</xdr:row>
      <xdr:rowOff>119018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103795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15784</xdr:rowOff>
    </xdr:from>
    <xdr:to>
      <xdr:col>74</xdr:col>
      <xdr:colOff>31750</xdr:colOff>
      <xdr:row>77</xdr:row>
      <xdr:rowOff>117384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102161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36266</xdr:rowOff>
    </xdr:from>
    <xdr:to>
      <xdr:col>29</xdr:col>
      <xdr:colOff>127000</xdr:colOff>
      <xdr:row>19</xdr:row>
      <xdr:rowOff>41063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41441"/>
          <a:ext cx="647700" cy="4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41063</xdr:rowOff>
    </xdr:from>
    <xdr:to>
      <xdr:col>26</xdr:col>
      <xdr:colOff>50800</xdr:colOff>
      <xdr:row>19</xdr:row>
      <xdr:rowOff>54590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346238"/>
          <a:ext cx="698500" cy="1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54590</xdr:rowOff>
    </xdr:from>
    <xdr:to>
      <xdr:col>22</xdr:col>
      <xdr:colOff>114300</xdr:colOff>
      <xdr:row>19</xdr:row>
      <xdr:rowOff>72272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59765"/>
          <a:ext cx="698500" cy="17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72272</xdr:rowOff>
    </xdr:from>
    <xdr:to>
      <xdr:col>18</xdr:col>
      <xdr:colOff>177800</xdr:colOff>
      <xdr:row>19</xdr:row>
      <xdr:rowOff>85442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77447"/>
          <a:ext cx="698500" cy="1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156916</xdr:rowOff>
    </xdr:from>
    <xdr:to>
      <xdr:col>29</xdr:col>
      <xdr:colOff>177800</xdr:colOff>
      <xdr:row>19</xdr:row>
      <xdr:rowOff>87066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9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128993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6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161713</xdr:rowOff>
    </xdr:from>
    <xdr:to>
      <xdr:col>26</xdr:col>
      <xdr:colOff>101600</xdr:colOff>
      <xdr:row>19</xdr:row>
      <xdr:rowOff>91863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9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76640</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81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3790</xdr:rowOff>
    </xdr:from>
    <xdr:to>
      <xdr:col>22</xdr:col>
      <xdr:colOff>165100</xdr:colOff>
      <xdr:row>19</xdr:row>
      <xdr:rowOff>105390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90167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21472</xdr:rowOff>
    </xdr:from>
    <xdr:to>
      <xdr:col>19</xdr:col>
      <xdr:colOff>38100</xdr:colOff>
      <xdr:row>19</xdr:row>
      <xdr:rowOff>123072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2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107849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1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34642</xdr:rowOff>
    </xdr:from>
    <xdr:to>
      <xdr:col>15</xdr:col>
      <xdr:colOff>101600</xdr:colOff>
      <xdr:row>19</xdr:row>
      <xdr:rowOff>136242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3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121019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342048</xdr:rowOff>
    </xdr:from>
    <xdr:to>
      <xdr:col>29</xdr:col>
      <xdr:colOff>127000</xdr:colOff>
      <xdr:row>36</xdr:row>
      <xdr:rowOff>23726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52398"/>
          <a:ext cx="647700" cy="2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334066</xdr:rowOff>
    </xdr:from>
    <xdr:to>
      <xdr:col>26</xdr:col>
      <xdr:colOff>50800</xdr:colOff>
      <xdr:row>35</xdr:row>
      <xdr:rowOff>342048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44416"/>
          <a:ext cx="6985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334066</xdr:rowOff>
    </xdr:from>
    <xdr:to>
      <xdr:col>22</xdr:col>
      <xdr:colOff>114300</xdr:colOff>
      <xdr:row>36</xdr:row>
      <xdr:rowOff>59845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4416"/>
          <a:ext cx="698500" cy="6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59845</xdr:rowOff>
    </xdr:from>
    <xdr:to>
      <xdr:col>18</xdr:col>
      <xdr:colOff>177800</xdr:colOff>
      <xdr:row>36</xdr:row>
      <xdr:rowOff>81676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13095"/>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315826</xdr:rowOff>
    </xdr:from>
    <xdr:to>
      <xdr:col>29</xdr:col>
      <xdr:colOff>177800</xdr:colOff>
      <xdr:row>36</xdr:row>
      <xdr:rowOff>74526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2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287903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9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291248</xdr:rowOff>
    </xdr:from>
    <xdr:to>
      <xdr:col>26</xdr:col>
      <xdr:colOff>101600</xdr:colOff>
      <xdr:row>36</xdr:row>
      <xdr:rowOff>49948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60125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7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283266</xdr:rowOff>
    </xdr:from>
    <xdr:to>
      <xdr:col>22</xdr:col>
      <xdr:colOff>165100</xdr:colOff>
      <xdr:row>36</xdr:row>
      <xdr:rowOff>41966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52143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6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9045</xdr:rowOff>
    </xdr:from>
    <xdr:to>
      <xdr:col>19</xdr:col>
      <xdr:colOff>38100</xdr:colOff>
      <xdr:row>36</xdr:row>
      <xdr:rowOff>110645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6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95422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30876</xdr:rowOff>
    </xdr:from>
    <xdr:to>
      <xdr:col>15</xdr:col>
      <xdr:colOff>101600</xdr:colOff>
      <xdr:row>36</xdr:row>
      <xdr:rowOff>132476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117253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3,607
3,578
174.45
4,727,804
4,573,047
147,328
2,702,660
5,210,701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99266</xdr:rowOff>
    </xdr:from>
    <xdr:to>
      <xdr:col>24</xdr:col>
      <xdr:colOff>63500</xdr:colOff>
      <xdr:row>37</xdr:row>
      <xdr:rowOff>103248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42916"/>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103248</xdr:rowOff>
    </xdr:from>
    <xdr:to>
      <xdr:col>19</xdr:col>
      <xdr:colOff>177800</xdr:colOff>
      <xdr:row>37</xdr:row>
      <xdr:rowOff>117162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46898"/>
          <a:ext cx="8890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117162</xdr:rowOff>
    </xdr:from>
    <xdr:to>
      <xdr:col>15</xdr:col>
      <xdr:colOff>50800</xdr:colOff>
      <xdr:row>37</xdr:row>
      <xdr:rowOff>122828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60812"/>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122828</xdr:rowOff>
    </xdr:from>
    <xdr:to>
      <xdr:col>10</xdr:col>
      <xdr:colOff>114300</xdr:colOff>
      <xdr:row>37</xdr:row>
      <xdr:rowOff>167005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66478"/>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48466</xdr:rowOff>
    </xdr:from>
    <xdr:to>
      <xdr:col>24</xdr:col>
      <xdr:colOff>114300</xdr:colOff>
      <xdr:row>37</xdr:row>
      <xdr:rowOff>150066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26893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52448</xdr:rowOff>
    </xdr:from>
    <xdr:to>
      <xdr:col>20</xdr:col>
      <xdr:colOff>38100</xdr:colOff>
      <xdr:row>37</xdr:row>
      <xdr:rowOff>154048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145175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8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66362</xdr:rowOff>
    </xdr:from>
    <xdr:to>
      <xdr:col>15</xdr:col>
      <xdr:colOff>101600</xdr:colOff>
      <xdr:row>37</xdr:row>
      <xdr:rowOff>167962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159089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72028</xdr:rowOff>
    </xdr:from>
    <xdr:to>
      <xdr:col>10</xdr:col>
      <xdr:colOff>165100</xdr:colOff>
      <xdr:row>38</xdr:row>
      <xdr:rowOff>2178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164754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0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116205</xdr:rowOff>
    </xdr:from>
    <xdr:to>
      <xdr:col>6</xdr:col>
      <xdr:colOff>38100</xdr:colOff>
      <xdr:row>38</xdr:row>
      <xdr:rowOff>46355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37482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72126</xdr:rowOff>
    </xdr:from>
    <xdr:to>
      <xdr:col>24</xdr:col>
      <xdr:colOff>63500</xdr:colOff>
      <xdr:row>57</xdr:row>
      <xdr:rowOff>72710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44776"/>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72710</xdr:rowOff>
    </xdr:from>
    <xdr:to>
      <xdr:col>19</xdr:col>
      <xdr:colOff>177800</xdr:colOff>
      <xdr:row>57</xdr:row>
      <xdr:rowOff>75856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45360"/>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75856</xdr:rowOff>
    </xdr:from>
    <xdr:to>
      <xdr:col>15</xdr:col>
      <xdr:colOff>50800</xdr:colOff>
      <xdr:row>57</xdr:row>
      <xdr:rowOff>99846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8506"/>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99846</xdr:rowOff>
    </xdr:from>
    <xdr:to>
      <xdr:col>10</xdr:col>
      <xdr:colOff>114300</xdr:colOff>
      <xdr:row>57</xdr:row>
      <xdr:rowOff>105380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72496"/>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21326</xdr:rowOff>
    </xdr:from>
    <xdr:to>
      <xdr:col>24</xdr:col>
      <xdr:colOff>114300</xdr:colOff>
      <xdr:row>57</xdr:row>
      <xdr:rowOff>122926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21910</xdr:rowOff>
    </xdr:from>
    <xdr:to>
      <xdr:col>20</xdr:col>
      <xdr:colOff>38100</xdr:colOff>
      <xdr:row>57</xdr:row>
      <xdr:rowOff>123510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114637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8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25056</xdr:rowOff>
    </xdr:from>
    <xdr:to>
      <xdr:col>15</xdr:col>
      <xdr:colOff>101600</xdr:colOff>
      <xdr:row>57</xdr:row>
      <xdr:rowOff>126656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117783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9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49046</xdr:rowOff>
    </xdr:from>
    <xdr:to>
      <xdr:col>10</xdr:col>
      <xdr:colOff>165100</xdr:colOff>
      <xdr:row>57</xdr:row>
      <xdr:rowOff>150646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141773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54580</xdr:rowOff>
    </xdr:from>
    <xdr:to>
      <xdr:col>6</xdr:col>
      <xdr:colOff>38100</xdr:colOff>
      <xdr:row>57</xdr:row>
      <xdr:rowOff>156180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147307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105132</xdr:rowOff>
    </xdr:from>
    <xdr:to>
      <xdr:col>24</xdr:col>
      <xdr:colOff>63500</xdr:colOff>
      <xdr:row>78</xdr:row>
      <xdr:rowOff>111824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78232"/>
          <a:ext cx="8382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105132</xdr:rowOff>
    </xdr:from>
    <xdr:to>
      <xdr:col>19</xdr:col>
      <xdr:colOff>177800</xdr:colOff>
      <xdr:row>78</xdr:row>
      <xdr:rowOff>112889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8232"/>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112889</xdr:rowOff>
    </xdr:from>
    <xdr:to>
      <xdr:col>15</xdr:col>
      <xdr:colOff>50800</xdr:colOff>
      <xdr:row>78</xdr:row>
      <xdr:rowOff>115748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59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112533</xdr:rowOff>
    </xdr:from>
    <xdr:to>
      <xdr:col>10</xdr:col>
      <xdr:colOff>114300</xdr:colOff>
      <xdr:row>78</xdr:row>
      <xdr:rowOff>115748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5633"/>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61024</xdr:rowOff>
    </xdr:from>
    <xdr:to>
      <xdr:col>24</xdr:col>
      <xdr:colOff>114300</xdr:colOff>
      <xdr:row>78</xdr:row>
      <xdr:rowOff>162624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147401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54332</xdr:rowOff>
    </xdr:from>
    <xdr:to>
      <xdr:col>20</xdr:col>
      <xdr:colOff>38100</xdr:colOff>
      <xdr:row>78</xdr:row>
      <xdr:rowOff>155932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147059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62089</xdr:rowOff>
    </xdr:from>
    <xdr:to>
      <xdr:col>15</xdr:col>
      <xdr:colOff>101600</xdr:colOff>
      <xdr:row>78</xdr:row>
      <xdr:rowOff>163689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154816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64948</xdr:rowOff>
    </xdr:from>
    <xdr:to>
      <xdr:col>10</xdr:col>
      <xdr:colOff>165100</xdr:colOff>
      <xdr:row>78</xdr:row>
      <xdr:rowOff>166548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157675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61733</xdr:rowOff>
    </xdr:from>
    <xdr:to>
      <xdr:col>6</xdr:col>
      <xdr:colOff>38100</xdr:colOff>
      <xdr:row>78</xdr:row>
      <xdr:rowOff>163333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154460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57023</xdr:rowOff>
    </xdr:from>
    <xdr:to>
      <xdr:col>24</xdr:col>
      <xdr:colOff>63500</xdr:colOff>
      <xdr:row>95</xdr:row>
      <xdr:rowOff>168908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344773"/>
          <a:ext cx="838200" cy="11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57023</xdr:rowOff>
    </xdr:from>
    <xdr:to>
      <xdr:col>19</xdr:col>
      <xdr:colOff>177800</xdr:colOff>
      <xdr:row>96</xdr:row>
      <xdr:rowOff>21361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344773"/>
          <a:ext cx="8890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21361</xdr:rowOff>
    </xdr:from>
    <xdr:to>
      <xdr:col>15</xdr:col>
      <xdr:colOff>50800</xdr:colOff>
      <xdr:row>96</xdr:row>
      <xdr:rowOff>31885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80561"/>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9620</xdr:rowOff>
    </xdr:from>
    <xdr:to>
      <xdr:col>10</xdr:col>
      <xdr:colOff>114300</xdr:colOff>
      <xdr:row>96</xdr:row>
      <xdr:rowOff>31885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468820"/>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118108</xdr:rowOff>
    </xdr:from>
    <xdr:to>
      <xdr:col>24</xdr:col>
      <xdr:colOff>114300</xdr:colOff>
      <xdr:row>96</xdr:row>
      <xdr:rowOff>48258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96535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6223</xdr:rowOff>
    </xdr:from>
    <xdr:to>
      <xdr:col>20</xdr:col>
      <xdr:colOff>38100</xdr:colOff>
      <xdr:row>95</xdr:row>
      <xdr:rowOff>107823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124350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142011</xdr:rowOff>
    </xdr:from>
    <xdr:to>
      <xdr:col>15</xdr:col>
      <xdr:colOff>101600</xdr:colOff>
      <xdr:row>96</xdr:row>
      <xdr:rowOff>72161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63288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152535</xdr:rowOff>
    </xdr:from>
    <xdr:to>
      <xdr:col>10</xdr:col>
      <xdr:colOff>165100</xdr:colOff>
      <xdr:row>96</xdr:row>
      <xdr:rowOff>82685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73812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130270</xdr:rowOff>
    </xdr:from>
    <xdr:to>
      <xdr:col>6</xdr:col>
      <xdr:colOff>38100</xdr:colOff>
      <xdr:row>96</xdr:row>
      <xdr:rowOff>60420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51889</xdr:rowOff>
    </xdr:from>
    <xdr:to>
      <xdr:col>55</xdr:col>
      <xdr:colOff>0</xdr:colOff>
      <xdr:row>37</xdr:row>
      <xdr:rowOff>96594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95539"/>
          <a:ext cx="838200" cy="4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96594</xdr:rowOff>
    </xdr:from>
    <xdr:to>
      <xdr:col>50</xdr:col>
      <xdr:colOff>114300</xdr:colOff>
      <xdr:row>37</xdr:row>
      <xdr:rowOff>102202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40244"/>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13891</xdr:rowOff>
    </xdr:from>
    <xdr:to>
      <xdr:col>45</xdr:col>
      <xdr:colOff>177800</xdr:colOff>
      <xdr:row>37</xdr:row>
      <xdr:rowOff>102202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57541"/>
          <a:ext cx="889000" cy="8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13891</xdr:rowOff>
    </xdr:from>
    <xdr:to>
      <xdr:col>41</xdr:col>
      <xdr:colOff>50800</xdr:colOff>
      <xdr:row>37</xdr:row>
      <xdr:rowOff>141242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57541"/>
          <a:ext cx="889000" cy="1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1089</xdr:rowOff>
    </xdr:from>
    <xdr:to>
      <xdr:col>55</xdr:col>
      <xdr:colOff>50800</xdr:colOff>
      <xdr:row>37</xdr:row>
      <xdr:rowOff>102689</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23966</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45794</xdr:rowOff>
    </xdr:from>
    <xdr:to>
      <xdr:col>50</xdr:col>
      <xdr:colOff>165100</xdr:colOff>
      <xdr:row>37</xdr:row>
      <xdr:rowOff>147394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163921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6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51402</xdr:rowOff>
    </xdr:from>
    <xdr:to>
      <xdr:col>46</xdr:col>
      <xdr:colOff>38100</xdr:colOff>
      <xdr:row>37</xdr:row>
      <xdr:rowOff>153002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169529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7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134541</xdr:rowOff>
    </xdr:from>
    <xdr:to>
      <xdr:col>41</xdr:col>
      <xdr:colOff>101600</xdr:colOff>
      <xdr:row>37</xdr:row>
      <xdr:rowOff>64691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55818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9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90442</xdr:rowOff>
    </xdr:from>
    <xdr:to>
      <xdr:col>36</xdr:col>
      <xdr:colOff>165100</xdr:colOff>
      <xdr:row>38</xdr:row>
      <xdr:rowOff>20592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11719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2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96042</xdr:rowOff>
    </xdr:from>
    <xdr:to>
      <xdr:col>55</xdr:col>
      <xdr:colOff>0</xdr:colOff>
      <xdr:row>58</xdr:row>
      <xdr:rowOff>108569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40142"/>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70749</xdr:rowOff>
    </xdr:from>
    <xdr:to>
      <xdr:col>50</xdr:col>
      <xdr:colOff>114300</xdr:colOff>
      <xdr:row>58</xdr:row>
      <xdr:rowOff>96042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14849"/>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70749</xdr:rowOff>
    </xdr:from>
    <xdr:to>
      <xdr:col>45</xdr:col>
      <xdr:colOff>177800</xdr:colOff>
      <xdr:row>58</xdr:row>
      <xdr:rowOff>81763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14849"/>
          <a:ext cx="889000" cy="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81763</xdr:rowOff>
    </xdr:from>
    <xdr:to>
      <xdr:col>41</xdr:col>
      <xdr:colOff>50800</xdr:colOff>
      <xdr:row>58</xdr:row>
      <xdr:rowOff>102007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25863"/>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57769</xdr:rowOff>
    </xdr:from>
    <xdr:to>
      <xdr:col>55</xdr:col>
      <xdr:colOff>50800</xdr:colOff>
      <xdr:row>58</xdr:row>
      <xdr:rowOff>159369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45242</xdr:rowOff>
    </xdr:from>
    <xdr:to>
      <xdr:col>50</xdr:col>
      <xdr:colOff>165100</xdr:colOff>
      <xdr:row>58</xdr:row>
      <xdr:rowOff>146842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137969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19949</xdr:rowOff>
    </xdr:from>
    <xdr:to>
      <xdr:col>46</xdr:col>
      <xdr:colOff>38100</xdr:colOff>
      <xdr:row>58</xdr:row>
      <xdr:rowOff>121549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112676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5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30963</xdr:rowOff>
    </xdr:from>
    <xdr:to>
      <xdr:col>41</xdr:col>
      <xdr:colOff>101600</xdr:colOff>
      <xdr:row>58</xdr:row>
      <xdr:rowOff>132563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123690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6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51207</xdr:rowOff>
    </xdr:from>
    <xdr:to>
      <xdr:col>36</xdr:col>
      <xdr:colOff>165100</xdr:colOff>
      <xdr:row>58</xdr:row>
      <xdr:rowOff>152807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143934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8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46482</xdr:rowOff>
    </xdr:from>
    <xdr:to>
      <xdr:col>55</xdr:col>
      <xdr:colOff>0</xdr:colOff>
      <xdr:row>78</xdr:row>
      <xdr:rowOff>77738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19582"/>
          <a:ext cx="8382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129088</xdr:rowOff>
    </xdr:from>
    <xdr:to>
      <xdr:col>50</xdr:col>
      <xdr:colOff>114300</xdr:colOff>
      <xdr:row>78</xdr:row>
      <xdr:rowOff>46482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30738"/>
          <a:ext cx="889000" cy="8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129088</xdr:rowOff>
    </xdr:from>
    <xdr:to>
      <xdr:col>45</xdr:col>
      <xdr:colOff>177800</xdr:colOff>
      <xdr:row>78</xdr:row>
      <xdr:rowOff>104651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30738"/>
          <a:ext cx="889000" cy="1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40413</xdr:rowOff>
    </xdr:from>
    <xdr:to>
      <xdr:col>41</xdr:col>
      <xdr:colOff>50800</xdr:colOff>
      <xdr:row>78</xdr:row>
      <xdr:rowOff>104651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13513"/>
          <a:ext cx="889000" cy="6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26938</xdr:rowOff>
    </xdr:from>
    <xdr:to>
      <xdr:col>55</xdr:col>
      <xdr:colOff>50800</xdr:colOff>
      <xdr:row>78</xdr:row>
      <xdr:rowOff>128538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167132</xdr:rowOff>
    </xdr:from>
    <xdr:to>
      <xdr:col>50</xdr:col>
      <xdr:colOff>165100</xdr:colOff>
      <xdr:row>78</xdr:row>
      <xdr:rowOff>97282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113809</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78288</xdr:rowOff>
    </xdr:from>
    <xdr:to>
      <xdr:col>46</xdr:col>
      <xdr:colOff>38100</xdr:colOff>
      <xdr:row>78</xdr:row>
      <xdr:rowOff>8438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24965</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5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53851</xdr:rowOff>
    </xdr:from>
    <xdr:to>
      <xdr:col>41</xdr:col>
      <xdr:colOff>101600</xdr:colOff>
      <xdr:row>78</xdr:row>
      <xdr:rowOff>155451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146578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161063</xdr:rowOff>
    </xdr:from>
    <xdr:to>
      <xdr:col>36</xdr:col>
      <xdr:colOff>165100</xdr:colOff>
      <xdr:row>78</xdr:row>
      <xdr:rowOff>91213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82340</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5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124397</xdr:rowOff>
    </xdr:from>
    <xdr:to>
      <xdr:col>55</xdr:col>
      <xdr:colOff>0</xdr:colOff>
      <xdr:row>98</xdr:row>
      <xdr:rowOff>126113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26497"/>
          <a:ext cx="8382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124397</xdr:rowOff>
    </xdr:from>
    <xdr:to>
      <xdr:col>50</xdr:col>
      <xdr:colOff>114300</xdr:colOff>
      <xdr:row>98</xdr:row>
      <xdr:rowOff>127060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26497"/>
          <a:ext cx="8890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95557</xdr:rowOff>
    </xdr:from>
    <xdr:to>
      <xdr:col>45</xdr:col>
      <xdr:colOff>177800</xdr:colOff>
      <xdr:row>98</xdr:row>
      <xdr:rowOff>127060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97657"/>
          <a:ext cx="889000" cy="3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95557</xdr:rowOff>
    </xdr:from>
    <xdr:to>
      <xdr:col>41</xdr:col>
      <xdr:colOff>50800</xdr:colOff>
      <xdr:row>98</xdr:row>
      <xdr:rowOff>127932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97657"/>
          <a:ext cx="889000" cy="3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75313</xdr:rowOff>
    </xdr:from>
    <xdr:to>
      <xdr:col>55</xdr:col>
      <xdr:colOff>50800</xdr:colOff>
      <xdr:row>99</xdr:row>
      <xdr:rowOff>5463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73597</xdr:rowOff>
    </xdr:from>
    <xdr:to>
      <xdr:col>50</xdr:col>
      <xdr:colOff>165100</xdr:colOff>
      <xdr:row>99</xdr:row>
      <xdr:rowOff>3747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166324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76260</xdr:rowOff>
    </xdr:from>
    <xdr:to>
      <xdr:col>46</xdr:col>
      <xdr:colOff>38100</xdr:colOff>
      <xdr:row>99</xdr:row>
      <xdr:rowOff>6410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168987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44757</xdr:rowOff>
    </xdr:from>
    <xdr:to>
      <xdr:col>41</xdr:col>
      <xdr:colOff>101600</xdr:colOff>
      <xdr:row>98</xdr:row>
      <xdr:rowOff>146357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137484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3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77132</xdr:rowOff>
    </xdr:from>
    <xdr:to>
      <xdr:col>36</xdr:col>
      <xdr:colOff>165100</xdr:colOff>
      <xdr:row>99</xdr:row>
      <xdr:rowOff>7282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169859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7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144341</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59441"/>
          <a:ext cx="889000" cy="7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93541</xdr:rowOff>
    </xdr:from>
    <xdr:to>
      <xdr:col>67</xdr:col>
      <xdr:colOff>101600</xdr:colOff>
      <xdr:row>39</xdr:row>
      <xdr:rowOff>23691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40217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68800</xdr:rowOff>
    </xdr:from>
    <xdr:to>
      <xdr:col>85</xdr:col>
      <xdr:colOff>127000</xdr:colOff>
      <xdr:row>77</xdr:row>
      <xdr:rowOff>90959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270450"/>
          <a:ext cx="8382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54390</xdr:rowOff>
    </xdr:from>
    <xdr:to>
      <xdr:col>81</xdr:col>
      <xdr:colOff>50800</xdr:colOff>
      <xdr:row>77</xdr:row>
      <xdr:rowOff>68800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256040"/>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54390</xdr:rowOff>
    </xdr:from>
    <xdr:to>
      <xdr:col>76</xdr:col>
      <xdr:colOff>114300</xdr:colOff>
      <xdr:row>77</xdr:row>
      <xdr:rowOff>99194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56040"/>
          <a:ext cx="889000" cy="4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99194</xdr:rowOff>
    </xdr:from>
    <xdr:to>
      <xdr:col>71</xdr:col>
      <xdr:colOff>177800</xdr:colOff>
      <xdr:row>77</xdr:row>
      <xdr:rowOff>143669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00844"/>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40159</xdr:rowOff>
    </xdr:from>
    <xdr:to>
      <xdr:col>85</xdr:col>
      <xdr:colOff>177800</xdr:colOff>
      <xdr:row>77</xdr:row>
      <xdr:rowOff>141759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18586</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2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18000</xdr:rowOff>
    </xdr:from>
    <xdr:to>
      <xdr:col>81</xdr:col>
      <xdr:colOff>101600</xdr:colOff>
      <xdr:row>77</xdr:row>
      <xdr:rowOff>119600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136127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9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3590</xdr:rowOff>
    </xdr:from>
    <xdr:to>
      <xdr:col>76</xdr:col>
      <xdr:colOff>165100</xdr:colOff>
      <xdr:row>77</xdr:row>
      <xdr:rowOff>105190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121717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8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48394</xdr:rowOff>
    </xdr:from>
    <xdr:to>
      <xdr:col>72</xdr:col>
      <xdr:colOff>38100</xdr:colOff>
      <xdr:row>77</xdr:row>
      <xdr:rowOff>149994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141121</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92869</xdr:rowOff>
    </xdr:from>
    <xdr:to>
      <xdr:col>67</xdr:col>
      <xdr:colOff>101600</xdr:colOff>
      <xdr:row>78</xdr:row>
      <xdr:rowOff>23019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14146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85154</xdr:rowOff>
    </xdr:from>
    <xdr:to>
      <xdr:col>85</xdr:col>
      <xdr:colOff>127000</xdr:colOff>
      <xdr:row>98</xdr:row>
      <xdr:rowOff>95439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87254"/>
          <a:ext cx="838200" cy="1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64669</xdr:rowOff>
    </xdr:from>
    <xdr:to>
      <xdr:col>81</xdr:col>
      <xdr:colOff>50800</xdr:colOff>
      <xdr:row>98</xdr:row>
      <xdr:rowOff>85154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866769"/>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64669</xdr:rowOff>
    </xdr:from>
    <xdr:to>
      <xdr:col>76</xdr:col>
      <xdr:colOff>114300</xdr:colOff>
      <xdr:row>99</xdr:row>
      <xdr:rowOff>11747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66769"/>
          <a:ext cx="889000" cy="1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11747</xdr:rowOff>
    </xdr:from>
    <xdr:to>
      <xdr:col>71</xdr:col>
      <xdr:colOff>177800</xdr:colOff>
      <xdr:row>99</xdr:row>
      <xdr:rowOff>26815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85297"/>
          <a:ext cx="8890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44639</xdr:rowOff>
    </xdr:from>
    <xdr:to>
      <xdr:col>85</xdr:col>
      <xdr:colOff>177800</xdr:colOff>
      <xdr:row>98</xdr:row>
      <xdr:rowOff>146239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34354</xdr:rowOff>
    </xdr:from>
    <xdr:to>
      <xdr:col>81</xdr:col>
      <xdr:colOff>101600</xdr:colOff>
      <xdr:row>98</xdr:row>
      <xdr:rowOff>135954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127081</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92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13869</xdr:rowOff>
    </xdr:from>
    <xdr:to>
      <xdr:col>76</xdr:col>
      <xdr:colOff>165100</xdr:colOff>
      <xdr:row>98</xdr:row>
      <xdr:rowOff>115469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106596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90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132397</xdr:rowOff>
    </xdr:from>
    <xdr:to>
      <xdr:col>72</xdr:col>
      <xdr:colOff>38100</xdr:colOff>
      <xdr:row>99</xdr:row>
      <xdr:rowOff>62547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53674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2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147465</xdr:rowOff>
    </xdr:from>
    <xdr:to>
      <xdr:col>67</xdr:col>
      <xdr:colOff>101600</xdr:colOff>
      <xdr:row>99</xdr:row>
      <xdr:rowOff>77615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68742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4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138836</xdr:rowOff>
    </xdr:from>
    <xdr:to>
      <xdr:col>116</xdr:col>
      <xdr:colOff>63500</xdr:colOff>
      <xdr:row>58</xdr:row>
      <xdr:rowOff>139678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82936"/>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138864</xdr:rowOff>
    </xdr:from>
    <xdr:to>
      <xdr:col>111</xdr:col>
      <xdr:colOff>177800</xdr:colOff>
      <xdr:row>58</xdr:row>
      <xdr:rowOff>139678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296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138864</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82964"/>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88036</xdr:rowOff>
    </xdr:from>
    <xdr:to>
      <xdr:col>116</xdr:col>
      <xdr:colOff>114300</xdr:colOff>
      <xdr:row>59</xdr:row>
      <xdr:rowOff>18186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88878</xdr:rowOff>
    </xdr:from>
    <xdr:to>
      <xdr:col>112</xdr:col>
      <xdr:colOff>38100</xdr:colOff>
      <xdr:row>59</xdr:row>
      <xdr:rowOff>19028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10155</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88064</xdr:rowOff>
    </xdr:from>
    <xdr:to>
      <xdr:col>107</xdr:col>
      <xdr:colOff>101600</xdr:colOff>
      <xdr:row>59</xdr:row>
      <xdr:rowOff>18214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9341</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2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148769</xdr:rowOff>
    </xdr:from>
    <xdr:to>
      <xdr:col>116</xdr:col>
      <xdr:colOff>63500</xdr:colOff>
      <xdr:row>78</xdr:row>
      <xdr:rowOff>7719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350419"/>
          <a:ext cx="838200" cy="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162903</xdr:rowOff>
    </xdr:from>
    <xdr:to>
      <xdr:col>111</xdr:col>
      <xdr:colOff>177800</xdr:colOff>
      <xdr:row>78</xdr:row>
      <xdr:rowOff>7719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364553"/>
          <a:ext cx="889000" cy="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158276</xdr:rowOff>
    </xdr:from>
    <xdr:to>
      <xdr:col>107</xdr:col>
      <xdr:colOff>50800</xdr:colOff>
      <xdr:row>77</xdr:row>
      <xdr:rowOff>162903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35992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158276</xdr:rowOff>
    </xdr:from>
    <xdr:to>
      <xdr:col>102</xdr:col>
      <xdr:colOff>114300</xdr:colOff>
      <xdr:row>77</xdr:row>
      <xdr:rowOff>162779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59926"/>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97969</xdr:rowOff>
    </xdr:from>
    <xdr:to>
      <xdr:col>116</xdr:col>
      <xdr:colOff>114300</xdr:colOff>
      <xdr:row>78</xdr:row>
      <xdr:rowOff>28119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76396</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128369</xdr:rowOff>
    </xdr:from>
    <xdr:to>
      <xdr:col>112</xdr:col>
      <xdr:colOff>38100</xdr:colOff>
      <xdr:row>78</xdr:row>
      <xdr:rowOff>58519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49646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112103</xdr:rowOff>
    </xdr:from>
    <xdr:to>
      <xdr:col>107</xdr:col>
      <xdr:colOff>101600</xdr:colOff>
      <xdr:row>78</xdr:row>
      <xdr:rowOff>42253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33380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4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107476</xdr:rowOff>
    </xdr:from>
    <xdr:to>
      <xdr:col>102</xdr:col>
      <xdr:colOff>165100</xdr:colOff>
      <xdr:row>78</xdr:row>
      <xdr:rowOff>37626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28753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111979</xdr:rowOff>
    </xdr:from>
    <xdr:to>
      <xdr:col>98</xdr:col>
      <xdr:colOff>38100</xdr:colOff>
      <xdr:row>78</xdr:row>
      <xdr:rowOff>42129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33256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〇主な増減のあった性質</a:t>
          </a:r>
          <a:endParaRPr lang="ja-JP" altLang="ja-JP" sz="1400">
            <a:effectLst/>
          </a:endParaRPr>
        </a:p>
        <a:p>
          <a:r>
            <a:rPr lang="ja-JP" altLang="en-US" sz="1100">
              <a:solidFill>
                <a:schemeClr val="dk1"/>
              </a:solidFill>
              <a:effectLst/>
              <a:latin typeface="+mn-lt"/>
              <a:ea typeface="+mn-ea"/>
              <a:cs typeface="+mn-cs"/>
            </a:rPr>
            <a:t>補助費</a:t>
          </a:r>
          <a:r>
            <a:rPr lang="ja-JP" altLang="ja-JP" sz="1100">
              <a:solidFill>
                <a:schemeClr val="dk1"/>
              </a:solidFill>
              <a:effectLst/>
              <a:latin typeface="+mn-lt"/>
              <a:ea typeface="+mn-ea"/>
              <a:cs typeface="+mn-cs"/>
            </a:rPr>
            <a:t>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から令和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年度にかけて</a:t>
          </a:r>
          <a:r>
            <a:rPr lang="ja-JP" altLang="ja-JP" sz="1100">
              <a:solidFill>
                <a:schemeClr val="dk1"/>
              </a:solidFill>
              <a:effectLst/>
              <a:latin typeface="+mn-lt"/>
              <a:ea typeface="+mn-ea"/>
              <a:cs typeface="+mn-cs"/>
            </a:rPr>
            <a:t>に実施した</a:t>
          </a:r>
          <a:r>
            <a:rPr lang="ja-JP" altLang="en-US" sz="1100">
              <a:solidFill>
                <a:schemeClr val="dk1"/>
              </a:solidFill>
              <a:effectLst/>
              <a:latin typeface="+mn-lt"/>
              <a:ea typeface="+mn-ea"/>
              <a:cs typeface="+mn-cs"/>
            </a:rPr>
            <a:t>病院高台移転</a:t>
          </a:r>
          <a:r>
            <a:rPr lang="ja-JP" altLang="ja-JP" sz="1100">
              <a:solidFill>
                <a:schemeClr val="dk1"/>
              </a:solidFill>
              <a:effectLst/>
              <a:latin typeface="+mn-lt"/>
              <a:ea typeface="+mn-ea"/>
              <a:cs typeface="+mn-cs"/>
            </a:rPr>
            <a:t>事業に伴い対前年度比</a:t>
          </a:r>
          <a:r>
            <a:rPr lang="en-US" altLang="ja-JP" sz="1100">
              <a:solidFill>
                <a:schemeClr val="dk1"/>
              </a:solidFill>
              <a:effectLst/>
              <a:latin typeface="+mn-lt"/>
              <a:ea typeface="+mn-ea"/>
              <a:cs typeface="+mn-cs"/>
            </a:rPr>
            <a:t>+20.8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a:t>
          </a:r>
          <a:endParaRPr lang="ja-JP" altLang="ja-JP" sz="1400">
            <a:effectLst/>
          </a:endParaRPr>
        </a:p>
        <a:p>
          <a:r>
            <a:rPr lang="ja-JP" altLang="en-US" sz="1100">
              <a:solidFill>
                <a:schemeClr val="dk1"/>
              </a:solidFill>
              <a:effectLst/>
              <a:latin typeface="+mn-lt"/>
              <a:ea typeface="+mn-ea"/>
              <a:cs typeface="+mn-cs"/>
            </a:rPr>
            <a:t>普通建設事業費</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大型事業の完了により</a:t>
          </a:r>
          <a:r>
            <a:rPr lang="ja-JP" altLang="ja-JP" sz="1100">
              <a:solidFill>
                <a:schemeClr val="dk1"/>
              </a:solidFill>
              <a:effectLst/>
              <a:latin typeface="+mn-lt"/>
              <a:ea typeface="+mn-ea"/>
              <a:cs typeface="+mn-cs"/>
            </a:rPr>
            <a:t>対前年度比</a:t>
          </a:r>
          <a:r>
            <a:rPr lang="en-US" altLang="ja-JP" sz="1100">
              <a:solidFill>
                <a:schemeClr val="dk1"/>
              </a:solidFill>
              <a:effectLst/>
              <a:latin typeface="+mn-lt"/>
              <a:ea typeface="+mn-ea"/>
              <a:cs typeface="+mn-cs"/>
            </a:rPr>
            <a:t>-28.7</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3,607
3,578
174.45
4,727,804
4,573,047
147,328
2,702,660
5,210,701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12522</xdr:rowOff>
    </xdr:from>
    <xdr:to>
      <xdr:col>24</xdr:col>
      <xdr:colOff>63500</xdr:colOff>
      <xdr:row>38</xdr:row>
      <xdr:rowOff>12751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2762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12522</xdr:rowOff>
    </xdr:from>
    <xdr:to>
      <xdr:col>19</xdr:col>
      <xdr:colOff>177800</xdr:colOff>
      <xdr:row>38</xdr:row>
      <xdr:rowOff>19888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2762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7595</xdr:rowOff>
    </xdr:from>
    <xdr:to>
      <xdr:col>15</xdr:col>
      <xdr:colOff>50800</xdr:colOff>
      <xdr:row>38</xdr:row>
      <xdr:rowOff>19888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22695"/>
          <a:ext cx="889000" cy="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7595</xdr:rowOff>
    </xdr:from>
    <xdr:to>
      <xdr:col>10</xdr:col>
      <xdr:colOff>114300</xdr:colOff>
      <xdr:row>38</xdr:row>
      <xdr:rowOff>11367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269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133401</xdr:rowOff>
    </xdr:from>
    <xdr:to>
      <xdr:col>24</xdr:col>
      <xdr:colOff>114300</xdr:colOff>
      <xdr:row>38</xdr:row>
      <xdr:rowOff>63551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48328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133172</xdr:rowOff>
    </xdr:from>
    <xdr:to>
      <xdr:col>20</xdr:col>
      <xdr:colOff>38100</xdr:colOff>
      <xdr:row>38</xdr:row>
      <xdr:rowOff>63322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54449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140538</xdr:rowOff>
    </xdr:from>
    <xdr:to>
      <xdr:col>15</xdr:col>
      <xdr:colOff>101600</xdr:colOff>
      <xdr:row>38</xdr:row>
      <xdr:rowOff>70689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41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61815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128244</xdr:rowOff>
    </xdr:from>
    <xdr:to>
      <xdr:col>10</xdr:col>
      <xdr:colOff>165100</xdr:colOff>
      <xdr:row>38</xdr:row>
      <xdr:rowOff>58395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1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49522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132016</xdr:rowOff>
    </xdr:from>
    <xdr:to>
      <xdr:col>6</xdr:col>
      <xdr:colOff>38100</xdr:colOff>
      <xdr:row>38</xdr:row>
      <xdr:rowOff>62167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5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53294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55247</xdr:rowOff>
    </xdr:from>
    <xdr:to>
      <xdr:col>24</xdr:col>
      <xdr:colOff>63500</xdr:colOff>
      <xdr:row>58</xdr:row>
      <xdr:rowOff>59292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9347"/>
          <a:ext cx="8382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55247</xdr:rowOff>
    </xdr:from>
    <xdr:to>
      <xdr:col>19</xdr:col>
      <xdr:colOff>177800</xdr:colOff>
      <xdr:row>58</xdr:row>
      <xdr:rowOff>62514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9347"/>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62514</xdr:rowOff>
    </xdr:from>
    <xdr:to>
      <xdr:col>15</xdr:col>
      <xdr:colOff>50800</xdr:colOff>
      <xdr:row>58</xdr:row>
      <xdr:rowOff>69000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6614"/>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69000</xdr:rowOff>
    </xdr:from>
    <xdr:to>
      <xdr:col>10</xdr:col>
      <xdr:colOff>114300</xdr:colOff>
      <xdr:row>58</xdr:row>
      <xdr:rowOff>101578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3100"/>
          <a:ext cx="889000" cy="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8492</xdr:rowOff>
    </xdr:from>
    <xdr:to>
      <xdr:col>24</xdr:col>
      <xdr:colOff>114300</xdr:colOff>
      <xdr:row>58</xdr:row>
      <xdr:rowOff>110092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4447</xdr:rowOff>
    </xdr:from>
    <xdr:to>
      <xdr:col>20</xdr:col>
      <xdr:colOff>38100</xdr:colOff>
      <xdr:row>58</xdr:row>
      <xdr:rowOff>106047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97174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11714</xdr:rowOff>
    </xdr:from>
    <xdr:to>
      <xdr:col>15</xdr:col>
      <xdr:colOff>101600</xdr:colOff>
      <xdr:row>58</xdr:row>
      <xdr:rowOff>113314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104441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18200</xdr:rowOff>
    </xdr:from>
    <xdr:to>
      <xdr:col>10</xdr:col>
      <xdr:colOff>165100</xdr:colOff>
      <xdr:row>58</xdr:row>
      <xdr:rowOff>119800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110927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50778</xdr:rowOff>
    </xdr:from>
    <xdr:to>
      <xdr:col>6</xdr:col>
      <xdr:colOff>38100</xdr:colOff>
      <xdr:row>58</xdr:row>
      <xdr:rowOff>152378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143505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143478</xdr:rowOff>
    </xdr:from>
    <xdr:to>
      <xdr:col>24</xdr:col>
      <xdr:colOff>63500</xdr:colOff>
      <xdr:row>76</xdr:row>
      <xdr:rowOff>146388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73678"/>
          <a:ext cx="8382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135896</xdr:rowOff>
    </xdr:from>
    <xdr:to>
      <xdr:col>19</xdr:col>
      <xdr:colOff>177800</xdr:colOff>
      <xdr:row>76</xdr:row>
      <xdr:rowOff>146388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66096"/>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135896</xdr:rowOff>
    </xdr:from>
    <xdr:to>
      <xdr:col>15</xdr:col>
      <xdr:colOff>50800</xdr:colOff>
      <xdr:row>77</xdr:row>
      <xdr:rowOff>47934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66096"/>
          <a:ext cx="889000" cy="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47934</xdr:rowOff>
    </xdr:from>
    <xdr:to>
      <xdr:col>10</xdr:col>
      <xdr:colOff>114300</xdr:colOff>
      <xdr:row>77</xdr:row>
      <xdr:rowOff>104972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49584"/>
          <a:ext cx="889000" cy="5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92678</xdr:rowOff>
    </xdr:from>
    <xdr:to>
      <xdr:col>24</xdr:col>
      <xdr:colOff>114300</xdr:colOff>
      <xdr:row>77</xdr:row>
      <xdr:rowOff>22828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71105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0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95588</xdr:rowOff>
    </xdr:from>
    <xdr:to>
      <xdr:col>20</xdr:col>
      <xdr:colOff>38100</xdr:colOff>
      <xdr:row>77</xdr:row>
      <xdr:rowOff>25738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16865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85096</xdr:rowOff>
    </xdr:from>
    <xdr:to>
      <xdr:col>15</xdr:col>
      <xdr:colOff>101600</xdr:colOff>
      <xdr:row>77</xdr:row>
      <xdr:rowOff>15246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0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168584</xdr:rowOff>
    </xdr:from>
    <xdr:to>
      <xdr:col>10</xdr:col>
      <xdr:colOff>165100</xdr:colOff>
      <xdr:row>77</xdr:row>
      <xdr:rowOff>98734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89861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54172</xdr:rowOff>
    </xdr:from>
    <xdr:to>
      <xdr:col>6</xdr:col>
      <xdr:colOff>38100</xdr:colOff>
      <xdr:row>77</xdr:row>
      <xdr:rowOff>155772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146899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4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39793</xdr:rowOff>
    </xdr:from>
    <xdr:to>
      <xdr:col>24</xdr:col>
      <xdr:colOff>63500</xdr:colOff>
      <xdr:row>96</xdr:row>
      <xdr:rowOff>125611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98993"/>
          <a:ext cx="838200" cy="8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104789</xdr:rowOff>
    </xdr:from>
    <xdr:to>
      <xdr:col>19</xdr:col>
      <xdr:colOff>177800</xdr:colOff>
      <xdr:row>96</xdr:row>
      <xdr:rowOff>125611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563989"/>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104789</xdr:rowOff>
    </xdr:from>
    <xdr:to>
      <xdr:col>15</xdr:col>
      <xdr:colOff>50800</xdr:colOff>
      <xdr:row>96</xdr:row>
      <xdr:rowOff>121955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63989"/>
          <a:ext cx="889000" cy="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121955</xdr:rowOff>
    </xdr:from>
    <xdr:to>
      <xdr:col>10</xdr:col>
      <xdr:colOff>114300</xdr:colOff>
      <xdr:row>96</xdr:row>
      <xdr:rowOff>163266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81155"/>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160443</xdr:rowOff>
    </xdr:from>
    <xdr:to>
      <xdr:col>24</xdr:col>
      <xdr:colOff>114300</xdr:colOff>
      <xdr:row>96</xdr:row>
      <xdr:rowOff>90593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11870</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74811</xdr:rowOff>
    </xdr:from>
    <xdr:to>
      <xdr:col>20</xdr:col>
      <xdr:colOff>38100</xdr:colOff>
      <xdr:row>97</xdr:row>
      <xdr:rowOff>4961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21488</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30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53989</xdr:rowOff>
    </xdr:from>
    <xdr:to>
      <xdr:col>15</xdr:col>
      <xdr:colOff>101600</xdr:colOff>
      <xdr:row>96</xdr:row>
      <xdr:rowOff>155589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2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71155</xdr:rowOff>
    </xdr:from>
    <xdr:to>
      <xdr:col>10</xdr:col>
      <xdr:colOff>165100</xdr:colOff>
      <xdr:row>97</xdr:row>
      <xdr:rowOff>1305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17832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112466</xdr:rowOff>
    </xdr:from>
    <xdr:to>
      <xdr:col>6</xdr:col>
      <xdr:colOff>38100</xdr:colOff>
      <xdr:row>97</xdr:row>
      <xdr:rowOff>42616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59143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4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42751</xdr:rowOff>
    </xdr:from>
    <xdr:to>
      <xdr:col>55</xdr:col>
      <xdr:colOff>0</xdr:colOff>
      <xdr:row>59</xdr:row>
      <xdr:rowOff>51533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58301"/>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51533</xdr:rowOff>
    </xdr:from>
    <xdr:to>
      <xdr:col>50</xdr:col>
      <xdr:colOff>114300</xdr:colOff>
      <xdr:row>59</xdr:row>
      <xdr:rowOff>58143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67083"/>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41756</xdr:rowOff>
    </xdr:from>
    <xdr:to>
      <xdr:col>45</xdr:col>
      <xdr:colOff>177800</xdr:colOff>
      <xdr:row>59</xdr:row>
      <xdr:rowOff>58143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57306"/>
          <a:ext cx="8890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41756</xdr:rowOff>
    </xdr:from>
    <xdr:to>
      <xdr:col>41</xdr:col>
      <xdr:colOff>50800</xdr:colOff>
      <xdr:row>59</xdr:row>
      <xdr:rowOff>51611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57306"/>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163401</xdr:rowOff>
    </xdr:from>
    <xdr:to>
      <xdr:col>55</xdr:col>
      <xdr:colOff>50800</xdr:colOff>
      <xdr:row>59</xdr:row>
      <xdr:rowOff>93551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78328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733</xdr:rowOff>
    </xdr:from>
    <xdr:to>
      <xdr:col>50</xdr:col>
      <xdr:colOff>165100</xdr:colOff>
      <xdr:row>59</xdr:row>
      <xdr:rowOff>102333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93460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7343</xdr:rowOff>
    </xdr:from>
    <xdr:to>
      <xdr:col>46</xdr:col>
      <xdr:colOff>38100</xdr:colOff>
      <xdr:row>59</xdr:row>
      <xdr:rowOff>108943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100070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162406</xdr:rowOff>
    </xdr:from>
    <xdr:to>
      <xdr:col>41</xdr:col>
      <xdr:colOff>101600</xdr:colOff>
      <xdr:row>59</xdr:row>
      <xdr:rowOff>92556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83683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9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811</xdr:rowOff>
    </xdr:from>
    <xdr:to>
      <xdr:col>36</xdr:col>
      <xdr:colOff>165100</xdr:colOff>
      <xdr:row>59</xdr:row>
      <xdr:rowOff>102411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93538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0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121078</xdr:rowOff>
    </xdr:from>
    <xdr:to>
      <xdr:col>55</xdr:col>
      <xdr:colOff>0</xdr:colOff>
      <xdr:row>78</xdr:row>
      <xdr:rowOff>127265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94178"/>
          <a:ext cx="8382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111164</xdr:rowOff>
    </xdr:from>
    <xdr:to>
      <xdr:col>50</xdr:col>
      <xdr:colOff>114300</xdr:colOff>
      <xdr:row>78</xdr:row>
      <xdr:rowOff>121078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84264"/>
          <a:ext cx="8890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72320</xdr:rowOff>
    </xdr:from>
    <xdr:to>
      <xdr:col>45</xdr:col>
      <xdr:colOff>177800</xdr:colOff>
      <xdr:row>78</xdr:row>
      <xdr:rowOff>111164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45420"/>
          <a:ext cx="889000" cy="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72320</xdr:rowOff>
    </xdr:from>
    <xdr:to>
      <xdr:col>41</xdr:col>
      <xdr:colOff>50800</xdr:colOff>
      <xdr:row>78</xdr:row>
      <xdr:rowOff>123982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5420"/>
          <a:ext cx="8890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76465</xdr:rowOff>
    </xdr:from>
    <xdr:to>
      <xdr:col>55</xdr:col>
      <xdr:colOff>50800</xdr:colOff>
      <xdr:row>79</xdr:row>
      <xdr:rowOff>6615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162842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70278</xdr:rowOff>
    </xdr:from>
    <xdr:to>
      <xdr:col>50</xdr:col>
      <xdr:colOff>165100</xdr:colOff>
      <xdr:row>79</xdr:row>
      <xdr:rowOff>428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163005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3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60364</xdr:rowOff>
    </xdr:from>
    <xdr:to>
      <xdr:col>46</xdr:col>
      <xdr:colOff>38100</xdr:colOff>
      <xdr:row>78</xdr:row>
      <xdr:rowOff>161964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153091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21520</xdr:rowOff>
    </xdr:from>
    <xdr:to>
      <xdr:col>41</xdr:col>
      <xdr:colOff>101600</xdr:colOff>
      <xdr:row>78</xdr:row>
      <xdr:rowOff>123120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114247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73182</xdr:rowOff>
    </xdr:from>
    <xdr:to>
      <xdr:col>36</xdr:col>
      <xdr:colOff>165100</xdr:colOff>
      <xdr:row>79</xdr:row>
      <xdr:rowOff>3332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165909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136627</xdr:rowOff>
    </xdr:from>
    <xdr:to>
      <xdr:col>55</xdr:col>
      <xdr:colOff>0</xdr:colOff>
      <xdr:row>99</xdr:row>
      <xdr:rowOff>708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38727"/>
          <a:ext cx="8382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116362</xdr:rowOff>
    </xdr:from>
    <xdr:to>
      <xdr:col>50</xdr:col>
      <xdr:colOff>114300</xdr:colOff>
      <xdr:row>98</xdr:row>
      <xdr:rowOff>136627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18462"/>
          <a:ext cx="889000" cy="2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116362</xdr:rowOff>
    </xdr:from>
    <xdr:to>
      <xdr:col>45</xdr:col>
      <xdr:colOff>177800</xdr:colOff>
      <xdr:row>98</xdr:row>
      <xdr:rowOff>146425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18462"/>
          <a:ext cx="889000" cy="3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146425</xdr:rowOff>
    </xdr:from>
    <xdr:to>
      <xdr:col>41</xdr:col>
      <xdr:colOff>50800</xdr:colOff>
      <xdr:row>98</xdr:row>
      <xdr:rowOff>152468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48525"/>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121358</xdr:rowOff>
    </xdr:from>
    <xdr:to>
      <xdr:col>55</xdr:col>
      <xdr:colOff>50800</xdr:colOff>
      <xdr:row>99</xdr:row>
      <xdr:rowOff>51508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36285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85827</xdr:rowOff>
    </xdr:from>
    <xdr:to>
      <xdr:col>50</xdr:col>
      <xdr:colOff>165100</xdr:colOff>
      <xdr:row>99</xdr:row>
      <xdr:rowOff>15977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7104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8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65562</xdr:rowOff>
    </xdr:from>
    <xdr:to>
      <xdr:col>46</xdr:col>
      <xdr:colOff>38100</xdr:colOff>
      <xdr:row>98</xdr:row>
      <xdr:rowOff>167162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158289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95625</xdr:rowOff>
    </xdr:from>
    <xdr:to>
      <xdr:col>41</xdr:col>
      <xdr:colOff>101600</xdr:colOff>
      <xdr:row>99</xdr:row>
      <xdr:rowOff>25775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16902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101668</xdr:rowOff>
    </xdr:from>
    <xdr:to>
      <xdr:col>36</xdr:col>
      <xdr:colOff>165100</xdr:colOff>
      <xdr:row>99</xdr:row>
      <xdr:rowOff>31818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22945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9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135558</xdr:rowOff>
    </xdr:from>
    <xdr:to>
      <xdr:col>85</xdr:col>
      <xdr:colOff>127000</xdr:colOff>
      <xdr:row>36</xdr:row>
      <xdr:rowOff>21555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36308"/>
          <a:ext cx="8382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21555</xdr:rowOff>
    </xdr:from>
    <xdr:to>
      <xdr:col>81</xdr:col>
      <xdr:colOff>50800</xdr:colOff>
      <xdr:row>36</xdr:row>
      <xdr:rowOff>128000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93755"/>
          <a:ext cx="889000" cy="10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154715</xdr:rowOff>
    </xdr:from>
    <xdr:to>
      <xdr:col>76</xdr:col>
      <xdr:colOff>114300</xdr:colOff>
      <xdr:row>36</xdr:row>
      <xdr:rowOff>128000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55465"/>
          <a:ext cx="889000" cy="14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118399</xdr:rowOff>
    </xdr:from>
    <xdr:to>
      <xdr:col>71</xdr:col>
      <xdr:colOff>177800</xdr:colOff>
      <xdr:row>35</xdr:row>
      <xdr:rowOff>154715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19149"/>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84758</xdr:rowOff>
    </xdr:from>
    <xdr:to>
      <xdr:col>85</xdr:col>
      <xdr:colOff>177800</xdr:colOff>
      <xdr:row>36</xdr:row>
      <xdr:rowOff>14908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107635</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3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142205</xdr:rowOff>
    </xdr:from>
    <xdr:to>
      <xdr:col>81</xdr:col>
      <xdr:colOff>101600</xdr:colOff>
      <xdr:row>36</xdr:row>
      <xdr:rowOff>72355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88882</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91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77200</xdr:rowOff>
    </xdr:from>
    <xdr:to>
      <xdr:col>76</xdr:col>
      <xdr:colOff>165100</xdr:colOff>
      <xdr:row>37</xdr:row>
      <xdr:rowOff>7350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23877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103915</xdr:rowOff>
    </xdr:from>
    <xdr:to>
      <xdr:col>72</xdr:col>
      <xdr:colOff>38100</xdr:colOff>
      <xdr:row>36</xdr:row>
      <xdr:rowOff>34065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50592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87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67599</xdr:rowOff>
    </xdr:from>
    <xdr:to>
      <xdr:col>67</xdr:col>
      <xdr:colOff>101600</xdr:colOff>
      <xdr:row>35</xdr:row>
      <xdr:rowOff>169199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14276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157881</xdr:rowOff>
    </xdr:from>
    <xdr:to>
      <xdr:col>85</xdr:col>
      <xdr:colOff>127000</xdr:colOff>
      <xdr:row>58</xdr:row>
      <xdr:rowOff>161809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101981"/>
          <a:ext cx="8382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78463</xdr:rowOff>
    </xdr:from>
    <xdr:to>
      <xdr:col>81</xdr:col>
      <xdr:colOff>50800</xdr:colOff>
      <xdr:row>58</xdr:row>
      <xdr:rowOff>157881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22563"/>
          <a:ext cx="889000" cy="7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78463</xdr:rowOff>
    </xdr:from>
    <xdr:to>
      <xdr:col>76</xdr:col>
      <xdr:colOff>114300</xdr:colOff>
      <xdr:row>58</xdr:row>
      <xdr:rowOff>139733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22563"/>
          <a:ext cx="889000" cy="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139733</xdr:rowOff>
    </xdr:from>
    <xdr:to>
      <xdr:col>71</xdr:col>
      <xdr:colOff>177800</xdr:colOff>
      <xdr:row>58</xdr:row>
      <xdr:rowOff>162822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8383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111009</xdr:rowOff>
    </xdr:from>
    <xdr:to>
      <xdr:col>85</xdr:col>
      <xdr:colOff>177800</xdr:colOff>
      <xdr:row>59</xdr:row>
      <xdr:rowOff>41159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25936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107081</xdr:rowOff>
    </xdr:from>
    <xdr:to>
      <xdr:col>81</xdr:col>
      <xdr:colOff>101600</xdr:colOff>
      <xdr:row>59</xdr:row>
      <xdr:rowOff>37231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28358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27663</xdr:rowOff>
    </xdr:from>
    <xdr:to>
      <xdr:col>76</xdr:col>
      <xdr:colOff>165100</xdr:colOff>
      <xdr:row>58</xdr:row>
      <xdr:rowOff>129263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145790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4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88933</xdr:rowOff>
    </xdr:from>
    <xdr:to>
      <xdr:col>72</xdr:col>
      <xdr:colOff>38100</xdr:colOff>
      <xdr:row>59</xdr:row>
      <xdr:rowOff>19083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10210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112022</xdr:rowOff>
    </xdr:from>
    <xdr:to>
      <xdr:col>67</xdr:col>
      <xdr:colOff>101600</xdr:colOff>
      <xdr:row>59</xdr:row>
      <xdr:rowOff>42172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33299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144340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17440"/>
          <a:ext cx="889000" cy="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93540</xdr:rowOff>
    </xdr:from>
    <xdr:to>
      <xdr:col>67</xdr:col>
      <xdr:colOff>101600</xdr:colOff>
      <xdr:row>79</xdr:row>
      <xdr:rowOff>23690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40217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2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68800</xdr:rowOff>
    </xdr:from>
    <xdr:to>
      <xdr:col>85</xdr:col>
      <xdr:colOff>127000</xdr:colOff>
      <xdr:row>97</xdr:row>
      <xdr:rowOff>90959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99450"/>
          <a:ext cx="8382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54390</xdr:rowOff>
    </xdr:from>
    <xdr:to>
      <xdr:col>81</xdr:col>
      <xdr:colOff>50800</xdr:colOff>
      <xdr:row>97</xdr:row>
      <xdr:rowOff>68800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85040"/>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54390</xdr:rowOff>
    </xdr:from>
    <xdr:to>
      <xdr:col>76</xdr:col>
      <xdr:colOff>114300</xdr:colOff>
      <xdr:row>97</xdr:row>
      <xdr:rowOff>99194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85040"/>
          <a:ext cx="889000" cy="4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99194</xdr:rowOff>
    </xdr:from>
    <xdr:to>
      <xdr:col>71</xdr:col>
      <xdr:colOff>177800</xdr:colOff>
      <xdr:row>97</xdr:row>
      <xdr:rowOff>143669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29844"/>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40159</xdr:rowOff>
    </xdr:from>
    <xdr:to>
      <xdr:col>85</xdr:col>
      <xdr:colOff>177800</xdr:colOff>
      <xdr:row>97</xdr:row>
      <xdr:rowOff>141759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18586</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18000</xdr:rowOff>
    </xdr:from>
    <xdr:to>
      <xdr:col>81</xdr:col>
      <xdr:colOff>101600</xdr:colOff>
      <xdr:row>97</xdr:row>
      <xdr:rowOff>119600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4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136127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2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3590</xdr:rowOff>
    </xdr:from>
    <xdr:to>
      <xdr:col>76</xdr:col>
      <xdr:colOff>165100</xdr:colOff>
      <xdr:row>97</xdr:row>
      <xdr:rowOff>105190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121717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0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48394</xdr:rowOff>
    </xdr:from>
    <xdr:to>
      <xdr:col>72</xdr:col>
      <xdr:colOff>38100</xdr:colOff>
      <xdr:row>97</xdr:row>
      <xdr:rowOff>149994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141121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7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92869</xdr:rowOff>
    </xdr:from>
    <xdr:to>
      <xdr:col>67</xdr:col>
      <xdr:colOff>101600</xdr:colOff>
      <xdr:row>98</xdr:row>
      <xdr:rowOff>23019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14146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1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目的別では、衛生費、消防費が類似団体内平均値を上回っている。</a:t>
          </a:r>
          <a:endParaRPr lang="ja-JP" altLang="ja-JP" sz="1600">
            <a:effectLst/>
          </a:endParaRPr>
        </a:p>
        <a:p>
          <a:pPr eaLnBrk="1" fontAlgn="auto" latinLnBrk="0" hangingPunct="1"/>
          <a:r>
            <a:rPr lang="ja-JP" altLang="ja-JP" sz="1200">
              <a:solidFill>
                <a:schemeClr val="dk1"/>
              </a:solidFill>
              <a:effectLst/>
              <a:latin typeface="+mn-lt"/>
              <a:ea typeface="+mn-ea"/>
              <a:cs typeface="+mn-cs"/>
            </a:rPr>
            <a:t>総務費については、</a:t>
          </a:r>
          <a:r>
            <a:rPr lang="ja-JP" altLang="en-US" sz="1200">
              <a:solidFill>
                <a:schemeClr val="dk1"/>
              </a:solidFill>
              <a:effectLst/>
              <a:latin typeface="+mn-lt"/>
              <a:ea typeface="+mn-ea"/>
              <a:cs typeface="+mn-cs"/>
            </a:rPr>
            <a:t>基金積立金の減額等</a:t>
          </a:r>
          <a:r>
            <a:rPr lang="ja-JP" altLang="ja-JP" sz="1200">
              <a:solidFill>
                <a:schemeClr val="dk1"/>
              </a:solidFill>
              <a:effectLst/>
              <a:latin typeface="+mn-lt"/>
              <a:ea typeface="+mn-ea"/>
              <a:cs typeface="+mn-cs"/>
            </a:rPr>
            <a:t>により対前年度比</a:t>
          </a:r>
          <a:r>
            <a:rPr lang="en-US" altLang="ja-JP" sz="1200">
              <a:solidFill>
                <a:schemeClr val="dk1"/>
              </a:solidFill>
              <a:effectLst/>
              <a:latin typeface="+mn-lt"/>
              <a:ea typeface="+mn-ea"/>
              <a:cs typeface="+mn-cs"/>
            </a:rPr>
            <a:t>-4.8%</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。衛生費については、</a:t>
          </a:r>
          <a:r>
            <a:rPr lang="ja-JP" altLang="en-US" sz="1200">
              <a:solidFill>
                <a:schemeClr val="dk1"/>
              </a:solidFill>
              <a:effectLst/>
              <a:latin typeface="+mn-lt"/>
              <a:ea typeface="+mn-ea"/>
              <a:cs typeface="+mn-cs"/>
            </a:rPr>
            <a:t>病院会計への補助金が増額したこと</a:t>
          </a:r>
          <a:r>
            <a:rPr lang="ja-JP" altLang="ja-JP" sz="1200">
              <a:solidFill>
                <a:schemeClr val="dk1"/>
              </a:solidFill>
              <a:effectLst/>
              <a:latin typeface="+mn-lt"/>
              <a:ea typeface="+mn-ea"/>
              <a:cs typeface="+mn-cs"/>
            </a:rPr>
            <a:t>により対前年度比</a:t>
          </a:r>
          <a:r>
            <a:rPr lang="en-US" altLang="ja-JP" sz="1200">
              <a:solidFill>
                <a:schemeClr val="dk1"/>
              </a:solidFill>
              <a:effectLst/>
              <a:latin typeface="+mn-lt"/>
              <a:ea typeface="+mn-ea"/>
              <a:cs typeface="+mn-cs"/>
            </a:rPr>
            <a:t>+24.0%</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増加</a:t>
          </a:r>
          <a:r>
            <a:rPr lang="ja-JP" altLang="ja-JP" sz="1200">
              <a:solidFill>
                <a:schemeClr val="dk1"/>
              </a:solidFill>
              <a:effectLst/>
              <a:latin typeface="+mn-lt"/>
              <a:ea typeface="+mn-ea"/>
              <a:cs typeface="+mn-cs"/>
            </a:rPr>
            <a:t>。農林水産業費については、</a:t>
          </a:r>
          <a:r>
            <a:rPr lang="ja-JP" altLang="en-US" sz="1200">
              <a:solidFill>
                <a:schemeClr val="dk1"/>
              </a:solidFill>
              <a:effectLst/>
              <a:latin typeface="+mn-lt"/>
              <a:ea typeface="+mn-ea"/>
              <a:cs typeface="+mn-cs"/>
            </a:rPr>
            <a:t>林道補修工事の設計</a:t>
          </a:r>
          <a:r>
            <a:rPr lang="ja-JP" altLang="ja-JP" sz="1200">
              <a:solidFill>
                <a:schemeClr val="dk1"/>
              </a:solidFill>
              <a:effectLst/>
              <a:latin typeface="+mn-lt"/>
              <a:ea typeface="+mn-ea"/>
              <a:cs typeface="+mn-cs"/>
            </a:rPr>
            <a:t>や林業就業者への補助金事業により対前年度比</a:t>
          </a:r>
          <a:r>
            <a:rPr lang="en-US" altLang="ja-JP" sz="1200">
              <a:solidFill>
                <a:schemeClr val="dk1"/>
              </a:solidFill>
              <a:effectLst/>
              <a:latin typeface="+mn-lt"/>
              <a:ea typeface="+mn-ea"/>
              <a:cs typeface="+mn-cs"/>
            </a:rPr>
            <a:t>+18.6%</a:t>
          </a:r>
          <a:r>
            <a:rPr lang="ja-JP" altLang="ja-JP" sz="1200">
              <a:solidFill>
                <a:schemeClr val="dk1"/>
              </a:solidFill>
              <a:effectLst/>
              <a:latin typeface="+mn-lt"/>
              <a:ea typeface="+mn-ea"/>
              <a:cs typeface="+mn-cs"/>
            </a:rPr>
            <a:t>の増加。商工費については、</a:t>
          </a:r>
          <a:r>
            <a:rPr lang="ja-JP" altLang="en-US" sz="1200">
              <a:solidFill>
                <a:schemeClr val="dk1"/>
              </a:solidFill>
              <a:effectLst/>
              <a:latin typeface="+mn-lt"/>
              <a:ea typeface="+mn-ea"/>
              <a:cs typeface="+mn-cs"/>
            </a:rPr>
            <a:t>アフターコロナの対策として実施した事業者連携観光推進事業補助金やプレミアム商品券助成事業の減額</a:t>
          </a:r>
          <a:r>
            <a:rPr lang="ja-JP" altLang="ja-JP" sz="1200">
              <a:solidFill>
                <a:schemeClr val="dk1"/>
              </a:solidFill>
              <a:effectLst/>
              <a:latin typeface="+mn-lt"/>
              <a:ea typeface="+mn-ea"/>
              <a:cs typeface="+mn-cs"/>
            </a:rPr>
            <a:t>等により対前年度比</a:t>
          </a:r>
          <a:r>
            <a:rPr lang="en-US" altLang="ja-JP" sz="1200">
              <a:solidFill>
                <a:schemeClr val="dk1"/>
              </a:solidFill>
              <a:effectLst/>
              <a:latin typeface="+mn-lt"/>
              <a:ea typeface="+mn-ea"/>
              <a:cs typeface="+mn-cs"/>
            </a:rPr>
            <a:t>-33.2%</a:t>
          </a:r>
          <a:r>
            <a:rPr lang="ja-JP" altLang="ja-JP" sz="1200">
              <a:solidFill>
                <a:schemeClr val="dk1"/>
              </a:solidFill>
              <a:effectLst/>
              <a:latin typeface="+mn-lt"/>
              <a:ea typeface="+mn-ea"/>
              <a:cs typeface="+mn-cs"/>
            </a:rPr>
            <a:t>の減少。土木費については、</a:t>
          </a:r>
          <a:r>
            <a:rPr lang="ja-JP" altLang="en-US" sz="1200">
              <a:solidFill>
                <a:schemeClr val="dk1"/>
              </a:solidFill>
              <a:effectLst/>
              <a:latin typeface="+mn-lt"/>
              <a:ea typeface="+mn-ea"/>
              <a:cs typeface="+mn-cs"/>
            </a:rPr>
            <a:t>造成工事</a:t>
          </a:r>
          <a:r>
            <a:rPr lang="ja-JP" altLang="ja-JP" sz="1200">
              <a:solidFill>
                <a:schemeClr val="dk1"/>
              </a:solidFill>
              <a:effectLst/>
              <a:latin typeface="+mn-lt"/>
              <a:ea typeface="+mn-ea"/>
              <a:cs typeface="+mn-cs"/>
            </a:rPr>
            <a:t>の完了等により対前年度比</a:t>
          </a:r>
          <a:r>
            <a:rPr lang="en-US" altLang="ja-JP" sz="1200">
              <a:solidFill>
                <a:schemeClr val="dk1"/>
              </a:solidFill>
              <a:effectLst/>
              <a:latin typeface="+mn-lt"/>
              <a:ea typeface="+mn-ea"/>
              <a:cs typeface="+mn-cs"/>
            </a:rPr>
            <a:t>-44.8%</a:t>
          </a:r>
          <a:r>
            <a:rPr lang="ja-JP" altLang="ja-JP" sz="1200">
              <a:solidFill>
                <a:schemeClr val="dk1"/>
              </a:solidFill>
              <a:effectLst/>
              <a:latin typeface="+mn-lt"/>
              <a:ea typeface="+mn-ea"/>
              <a:cs typeface="+mn-cs"/>
            </a:rPr>
            <a:t>の減少。消防費は</a:t>
          </a:r>
          <a:r>
            <a:rPr lang="ja-JP" altLang="en-US" sz="1200">
              <a:solidFill>
                <a:schemeClr val="dk1"/>
              </a:solidFill>
              <a:effectLst/>
              <a:latin typeface="+mn-lt"/>
              <a:ea typeface="+mn-ea"/>
              <a:cs typeface="+mn-cs"/>
            </a:rPr>
            <a:t>江住</a:t>
          </a:r>
          <a:r>
            <a:rPr lang="ja-JP" altLang="ja-JP" sz="1200">
              <a:solidFill>
                <a:schemeClr val="dk1"/>
              </a:solidFill>
              <a:effectLst/>
              <a:latin typeface="+mn-lt"/>
              <a:ea typeface="+mn-ea"/>
              <a:cs typeface="+mn-cs"/>
            </a:rPr>
            <a:t>避難所整備事業の実施等により対前年度比</a:t>
          </a:r>
          <a:r>
            <a:rPr lang="en-US" altLang="ja-JP" sz="1200">
              <a:solidFill>
                <a:schemeClr val="dk1"/>
              </a:solidFill>
              <a:effectLst/>
              <a:latin typeface="+mn-lt"/>
              <a:ea typeface="+mn-ea"/>
              <a:cs typeface="+mn-cs"/>
            </a:rPr>
            <a:t>+12.5%</a:t>
          </a:r>
          <a:r>
            <a:rPr lang="ja-JP" altLang="ja-JP" sz="1200">
              <a:solidFill>
                <a:schemeClr val="dk1"/>
              </a:solidFill>
              <a:effectLst/>
              <a:latin typeface="+mn-lt"/>
              <a:ea typeface="+mn-ea"/>
              <a:cs typeface="+mn-cs"/>
            </a:rPr>
            <a:t>の増加。教育費は</a:t>
          </a:r>
          <a:r>
            <a:rPr lang="ja-JP" altLang="en-US" sz="1200">
              <a:solidFill>
                <a:schemeClr val="dk1"/>
              </a:solidFill>
              <a:effectLst/>
              <a:latin typeface="+mn-lt"/>
              <a:ea typeface="+mn-ea"/>
              <a:cs typeface="+mn-cs"/>
            </a:rPr>
            <a:t>佐本分館駐車場整備事業</a:t>
          </a:r>
          <a:r>
            <a:rPr lang="ja-JP" altLang="ja-JP" sz="1200">
              <a:solidFill>
                <a:schemeClr val="dk1"/>
              </a:solidFill>
              <a:effectLst/>
              <a:latin typeface="+mn-lt"/>
              <a:ea typeface="+mn-ea"/>
              <a:cs typeface="+mn-cs"/>
            </a:rPr>
            <a:t>の完了等により対前年度比</a:t>
          </a:r>
          <a:r>
            <a:rPr lang="en-US" altLang="ja-JP" sz="1200">
              <a:solidFill>
                <a:schemeClr val="dk1"/>
              </a:solidFill>
              <a:effectLst/>
              <a:latin typeface="+mn-lt"/>
              <a:ea typeface="+mn-ea"/>
              <a:cs typeface="+mn-cs"/>
            </a:rPr>
            <a:t>-6.8%</a:t>
          </a:r>
          <a:r>
            <a:rPr lang="ja-JP" altLang="ja-JP" sz="1200">
              <a:solidFill>
                <a:schemeClr val="dk1"/>
              </a:solidFill>
              <a:effectLst/>
              <a:latin typeface="+mn-lt"/>
              <a:ea typeface="+mn-ea"/>
              <a:cs typeface="+mn-cs"/>
            </a:rPr>
            <a:t>の減少。</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財政調整基金について、</a:t>
          </a:r>
          <a:r>
            <a:rPr kumimoji="1" lang="ja-JP" altLang="en-US" sz="1100">
              <a:solidFill>
                <a:schemeClr val="dk1"/>
              </a:solidFill>
              <a:effectLst/>
              <a:latin typeface="+mn-lt"/>
              <a:ea typeface="+mn-ea"/>
              <a:cs typeface="+mn-cs"/>
            </a:rPr>
            <a:t>今年度も基金取り崩しをせずに</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百万積み立てることができた。積み立ての要因は、歳入では普通交付税は減額したが</a:t>
          </a:r>
          <a:r>
            <a:rPr kumimoji="1" lang="ja-JP" altLang="en-US" sz="1100">
              <a:solidFill>
                <a:schemeClr val="dk1"/>
              </a:solidFill>
              <a:effectLst/>
              <a:latin typeface="+mn-lt"/>
              <a:ea typeface="+mn-ea"/>
              <a:cs typeface="+mn-cs"/>
            </a:rPr>
            <a:t>地方税</a:t>
          </a:r>
          <a:r>
            <a:rPr kumimoji="1" lang="ja-JP" altLang="ja-JP" sz="1100">
              <a:solidFill>
                <a:schemeClr val="dk1"/>
              </a:solidFill>
              <a:effectLst/>
              <a:latin typeface="+mn-lt"/>
              <a:ea typeface="+mn-ea"/>
              <a:cs typeface="+mn-cs"/>
            </a:rPr>
            <a:t>の増額等により増加、歳出では</a:t>
          </a:r>
          <a:r>
            <a:rPr kumimoji="1" lang="ja-JP" altLang="en-US" sz="1100">
              <a:solidFill>
                <a:schemeClr val="dk1"/>
              </a:solidFill>
              <a:effectLst/>
              <a:latin typeface="+mn-lt"/>
              <a:ea typeface="+mn-ea"/>
              <a:cs typeface="+mn-cs"/>
            </a:rPr>
            <a:t>過去の</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の際に借入していた地方債の元利償還が完了したことによる公債費の減少</a:t>
          </a:r>
          <a:r>
            <a:rPr kumimoji="1" lang="ja-JP" altLang="ja-JP" sz="1100">
              <a:solidFill>
                <a:schemeClr val="dk1"/>
              </a:solidFill>
              <a:effectLst/>
              <a:latin typeface="+mn-lt"/>
              <a:ea typeface="+mn-ea"/>
              <a:cs typeface="+mn-cs"/>
            </a:rPr>
            <a:t>が主な要因である。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引き続き歳入の確保、歳出削減に努める。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昨年度と同様に各会計とも黒字となっているが、国保すさみ病院事業会計における事業収益の減少等により、引き続き一般会計からの病院事業への補助金額が多額となってとおり、移転事業の</a:t>
          </a:r>
          <a:r>
            <a:rPr kumimoji="1" lang="ja-JP" altLang="en-US" sz="1100">
              <a:solidFill>
                <a:schemeClr val="dk1"/>
              </a:solidFill>
              <a:effectLst/>
              <a:latin typeface="+mn-lt"/>
              <a:ea typeface="+mn-ea"/>
              <a:cs typeface="+mn-cs"/>
            </a:rPr>
            <a:t>地方債元利</a:t>
          </a:r>
          <a:r>
            <a:rPr kumimoji="1" lang="ja-JP" altLang="ja-JP" sz="1100">
              <a:solidFill>
                <a:schemeClr val="dk1"/>
              </a:solidFill>
              <a:effectLst/>
              <a:latin typeface="+mn-lt"/>
              <a:ea typeface="+mn-ea"/>
              <a:cs typeface="+mn-cs"/>
            </a:rPr>
            <a:t>償還等で財政圧迫の要因となる可能性がある。職員全員が危機意識を持ち、健全な財政運営に努める。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％であり、類似団体平均値と比べ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上回っている。当町は過疎対策事業債など交付税算入率の高い地方債を主に借り入れているため、公債費に係る普通交付税の算入額は増加しているが、元利償還金が大幅に増加したことが比率の増加要因となっている。地方債の償還のピークは過ぎているが、今後有利な地方債を活用できる大型事業を実施する可能性はあるため公債費比率が上がりすぎないよう注意す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基金があるため、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和歌山県すさみ町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百万円増加した。主に財政調整基金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地方税の増加や、特定目的基金の繰入をおこなったことが主な要因である。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当町は歳入全体の中で地方交付税に依存しているため引き続き健全な財政運営を行い、必要に応じて基金を取り崩していく必要がある。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都市交流推進基金：友好都市である寝屋川市との交流事業経費に活用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ふるさとづくり基金：すさみ町の豊かな自然環境と地域の歴史・文化を守るとともに福祉の向上を目指す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和深川地区飲料水供給施設維持管理基金：和深川地区における生活用水の水枯渇等に対する給水施設に係る維持として活用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地域振興基金：安全で住みよく、活力ある町づくりを推進する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森林環境譲与税基金：間伐や人材育成、担い手の確保、木材利用の促進や普及啓発等の森林整備及びその促進による経費へ活用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道の駅すさみ振興基金：道の駅すさみの施設に要する資金を充てるため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百万円となっており、減額の要因は森林環境譲与税基金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森林環境譲与税基金については、交付額以上に活用事業が多かったことから当基金の取り崩し額が増加した。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それぞれの基金の目的に応じた事業実施の際に活用し、財政的な負担が減少するように努める。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ふるさとづくり基金は活用（取り崩し）以上に積立てしているため、公共施設高台移転事業など大型事業を実施する際の国庫補助金や地方債の対象外となる一般財源への充当を検討し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次年度以降も可能な限り取り崩しがないように財政運営に努める。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昨年度から増減はなく、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一般会計の償還額のピークは過ぎたが、今後大型事業を実施する際に地方債を借入して償還額が増加した際は平準化のため当基金の活用を検討する。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A13"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4727804</v>
      </c>
      <c r="BO4" s="449"/>
      <c r="BP4" s="449"/>
      <c r="BQ4" s="449"/>
      <c r="BR4" s="449"/>
      <c r="BS4" s="449"/>
      <c r="BT4" s="449"/>
      <c r="BU4" s="450"/>
      <c r="BV4" s="448">
        <v>4846226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5.5</v>
      </c>
      <c r="CU4" s="589"/>
      <c r="CV4" s="589"/>
      <c r="CW4" s="589"/>
      <c r="CX4" s="589"/>
      <c r="CY4" s="589"/>
      <c r="CZ4" s="589"/>
      <c r="DA4" s="590"/>
      <c r="DB4" s="588">
        <v>3.7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4573047</v>
      </c>
      <c r="BO5" s="420"/>
      <c r="BP5" s="420"/>
      <c r="BQ5" s="420"/>
      <c r="BR5" s="420"/>
      <c r="BS5" s="420"/>
      <c r="BT5" s="420"/>
      <c r="BU5" s="421"/>
      <c r="BV5" s="419">
        <v>4744471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91.9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154757</v>
      </c>
      <c r="BO6" s="420"/>
      <c r="BP6" s="420"/>
      <c r="BQ6" s="420"/>
      <c r="BR6" s="420"/>
      <c r="BS6" s="420"/>
      <c r="BT6" s="420"/>
      <c r="BU6" s="421"/>
      <c r="BV6" s="419">
        <v>101755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92.1</v>
      </c>
      <c r="CU6" s="563"/>
      <c r="CV6" s="563"/>
      <c r="CW6" s="563"/>
      <c r="CX6" s="563"/>
      <c r="CY6" s="563"/>
      <c r="CZ6" s="563"/>
      <c r="DA6" s="564"/>
      <c r="DB6" s="562">
        <v>92.6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7429</v>
      </c>
      <c r="BO7" s="420"/>
      <c r="BP7" s="420"/>
      <c r="BQ7" s="420"/>
      <c r="BR7" s="420"/>
      <c r="BS7" s="420"/>
      <c r="BT7" s="420"/>
      <c r="BU7" s="421"/>
      <c r="BV7" s="419">
        <v>2770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2702660</v>
      </c>
      <c r="CU7" s="420"/>
      <c r="CV7" s="420"/>
      <c r="CW7" s="420"/>
      <c r="CX7" s="420"/>
      <c r="CY7" s="420"/>
      <c r="CZ7" s="420"/>
      <c r="DA7" s="421"/>
      <c r="DB7" s="419">
        <v>2665041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147328</v>
      </c>
      <c r="BO8" s="420"/>
      <c r="BP8" s="420"/>
      <c r="BQ8" s="420"/>
      <c r="BR8" s="420"/>
      <c r="BS8" s="420"/>
      <c r="BT8" s="420"/>
      <c r="BU8" s="421"/>
      <c r="BV8" s="419">
        <v>98985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0.19</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3685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48343</v>
      </c>
      <c r="BO9" s="420"/>
      <c r="BP9" s="420"/>
      <c r="BQ9" s="420"/>
      <c r="BR9" s="420"/>
      <c r="BS9" s="420"/>
      <c r="BT9" s="420"/>
      <c r="BU9" s="421"/>
      <c r="BV9" s="419">
        <v>-9276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16.7</v>
      </c>
      <c r="CU9" s="417"/>
      <c r="CV9" s="417"/>
      <c r="CW9" s="417"/>
      <c r="CX9" s="417"/>
      <c r="CY9" s="417"/>
      <c r="CZ9" s="417"/>
      <c r="DA9" s="418"/>
      <c r="DB9" s="416">
        <v>17.600000000000001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4127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160000</v>
      </c>
      <c r="BO10" s="420"/>
      <c r="BP10" s="420"/>
      <c r="BQ10" s="420"/>
      <c r="BR10" s="420"/>
      <c r="BS10" s="420"/>
      <c r="BT10" s="420"/>
      <c r="BU10" s="421"/>
      <c r="BV10" s="419">
        <v>90000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3607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3578</v>
      </c>
      <c r="S13" s="507"/>
      <c r="T13" s="507"/>
      <c r="U13" s="507"/>
      <c r="V13" s="508"/>
      <c r="W13" s="509" t="s">
        <v>131</v>
      </c>
      <c r="X13" s="405"/>
      <c r="Y13" s="405"/>
      <c r="Z13" s="405"/>
      <c r="AA13" s="405"/>
      <c r="AB13" s="406"/>
      <c r="AC13" s="372">
        <v>154</v>
      </c>
      <c r="AD13" s="373"/>
      <c r="AE13" s="373"/>
      <c r="AF13" s="373"/>
      <c r="AG13" s="374"/>
      <c r="AH13" s="372">
        <v>214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208343</v>
      </c>
      <c r="BO13" s="420"/>
      <c r="BP13" s="420"/>
      <c r="BQ13" s="420"/>
      <c r="BR13" s="420"/>
      <c r="BS13" s="420"/>
      <c r="BT13" s="420"/>
      <c r="BU13" s="421"/>
      <c r="BV13" s="419">
        <v>80724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8.8000000000000007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3659</v>
      </c>
      <c r="S14" s="507"/>
      <c r="T14" s="507"/>
      <c r="U14" s="507"/>
      <c r="V14" s="508"/>
      <c r="W14" s="510"/>
      <c r="X14" s="408"/>
      <c r="Y14" s="408"/>
      <c r="Z14" s="408"/>
      <c r="AA14" s="408"/>
      <c r="AB14" s="409"/>
      <c r="AC14" s="499">
        <v>9.6</v>
      </c>
      <c r="AD14" s="500"/>
      <c r="AE14" s="500"/>
      <c r="AF14" s="500"/>
      <c r="AG14" s="501"/>
      <c r="AH14" s="499">
        <v>12.7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3637</v>
      </c>
      <c r="S15" s="507"/>
      <c r="T15" s="507"/>
      <c r="U15" s="507"/>
      <c r="V15" s="508"/>
      <c r="W15" s="509" t="s">
        <v>137</v>
      </c>
      <c r="X15" s="405"/>
      <c r="Y15" s="405"/>
      <c r="Z15" s="405"/>
      <c r="AA15" s="405"/>
      <c r="AB15" s="406"/>
      <c r="AC15" s="372">
        <v>344</v>
      </c>
      <c r="AD15" s="373"/>
      <c r="AE15" s="373"/>
      <c r="AF15" s="373"/>
      <c r="AG15" s="374"/>
      <c r="AH15" s="372">
        <v>375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540362</v>
      </c>
      <c r="BO15" s="449"/>
      <c r="BP15" s="449"/>
      <c r="BQ15" s="449"/>
      <c r="BR15" s="449"/>
      <c r="BS15" s="449"/>
      <c r="BT15" s="449"/>
      <c r="BU15" s="450"/>
      <c r="BV15" s="448">
        <v>507904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21.6</v>
      </c>
      <c r="AD16" s="500"/>
      <c r="AE16" s="500"/>
      <c r="AF16" s="500"/>
      <c r="AG16" s="501"/>
      <c r="AH16" s="499">
        <v>22.2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2562737</v>
      </c>
      <c r="BO16" s="420"/>
      <c r="BP16" s="420"/>
      <c r="BQ16" s="420"/>
      <c r="BR16" s="420"/>
      <c r="BS16" s="420"/>
      <c r="BT16" s="420"/>
      <c r="BU16" s="421"/>
      <c r="BV16" s="419">
        <v>2521899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1098</v>
      </c>
      <c r="AD17" s="373"/>
      <c r="AE17" s="373"/>
      <c r="AF17" s="373"/>
      <c r="AG17" s="374"/>
      <c r="AH17" s="372">
        <v>1099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670024</v>
      </c>
      <c r="BO17" s="420"/>
      <c r="BP17" s="420"/>
      <c r="BQ17" s="420"/>
      <c r="BR17" s="420"/>
      <c r="BS17" s="420"/>
      <c r="BT17" s="420"/>
      <c r="BU17" s="421"/>
      <c r="BV17" s="419">
        <v>628619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174.45</v>
      </c>
      <c r="M18" s="472"/>
      <c r="N18" s="472"/>
      <c r="O18" s="472"/>
      <c r="P18" s="472"/>
      <c r="Q18" s="472"/>
      <c r="R18" s="473"/>
      <c r="S18" s="473"/>
      <c r="T18" s="473"/>
      <c r="U18" s="473"/>
      <c r="V18" s="474"/>
      <c r="W18" s="490"/>
      <c r="X18" s="491"/>
      <c r="Y18" s="491"/>
      <c r="Z18" s="491"/>
      <c r="AA18" s="491"/>
      <c r="AB18" s="515"/>
      <c r="AC18" s="389">
        <v>68.8</v>
      </c>
      <c r="AD18" s="390"/>
      <c r="AE18" s="390"/>
      <c r="AF18" s="390"/>
      <c r="AG18" s="475"/>
      <c r="AH18" s="389">
        <v>65.099999999999994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2501285</v>
      </c>
      <c r="BO18" s="420"/>
      <c r="BP18" s="420"/>
      <c r="BQ18" s="420"/>
      <c r="BR18" s="420"/>
      <c r="BS18" s="420"/>
      <c r="BT18" s="420"/>
      <c r="BU18" s="421"/>
      <c r="BV18" s="419">
        <v>2477909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3226661</v>
      </c>
      <c r="BO19" s="420"/>
      <c r="BP19" s="420"/>
      <c r="BQ19" s="420"/>
      <c r="BR19" s="420"/>
      <c r="BS19" s="420"/>
      <c r="BT19" s="420"/>
      <c r="BU19" s="421"/>
      <c r="BV19" s="419">
        <v>3322785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1790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5210701</v>
      </c>
      <c r="BO22" s="449"/>
      <c r="BP22" s="449"/>
      <c r="BQ22" s="449"/>
      <c r="BR22" s="449"/>
      <c r="BS22" s="449"/>
      <c r="BT22" s="449"/>
      <c r="BU22" s="450"/>
      <c r="BV22" s="448">
        <v>5438878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5094515</v>
      </c>
      <c r="BO23" s="420"/>
      <c r="BP23" s="420"/>
      <c r="BQ23" s="420"/>
      <c r="BR23" s="420"/>
      <c r="BS23" s="420"/>
      <c r="BT23" s="420"/>
      <c r="BU23" s="421"/>
      <c r="BV23" s="419">
        <v>5320847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6600</v>
      </c>
      <c r="R24" s="373"/>
      <c r="S24" s="373"/>
      <c r="T24" s="373"/>
      <c r="U24" s="373"/>
      <c r="V24" s="374"/>
      <c r="W24" s="462"/>
      <c r="X24" s="399"/>
      <c r="Y24" s="400"/>
      <c r="Z24" s="375" t="s">
        <v>162</v>
      </c>
      <c r="AA24" s="376"/>
      <c r="AB24" s="376"/>
      <c r="AC24" s="376"/>
      <c r="AD24" s="376"/>
      <c r="AE24" s="376"/>
      <c r="AF24" s="376"/>
      <c r="AG24" s="377"/>
      <c r="AH24" s="372">
        <v>79</v>
      </c>
      <c r="AI24" s="373"/>
      <c r="AJ24" s="373"/>
      <c r="AK24" s="373"/>
      <c r="AL24" s="374"/>
      <c r="AM24" s="372">
        <v>228626</v>
      </c>
      <c r="AN24" s="373"/>
      <c r="AO24" s="373"/>
      <c r="AP24" s="373"/>
      <c r="AQ24" s="373"/>
      <c r="AR24" s="374"/>
      <c r="AS24" s="372">
        <v>2894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4146672</v>
      </c>
      <c r="BO24" s="420"/>
      <c r="BP24" s="420"/>
      <c r="BQ24" s="420"/>
      <c r="BR24" s="420"/>
      <c r="BS24" s="420"/>
      <c r="BT24" s="420"/>
      <c r="BU24" s="421"/>
      <c r="BV24" s="419">
        <v>4263568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5330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125296</v>
      </c>
      <c r="BO25" s="449"/>
      <c r="BP25" s="449"/>
      <c r="BQ25" s="449"/>
      <c r="BR25" s="449"/>
      <c r="BS25" s="449"/>
      <c r="BT25" s="449"/>
      <c r="BU25" s="450"/>
      <c r="BV25" s="448">
        <v>147575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4950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10041</v>
      </c>
      <c r="AN26" s="373"/>
      <c r="AO26" s="373"/>
      <c r="AP26" s="373"/>
      <c r="AQ26" s="373"/>
      <c r="AR26" s="374"/>
      <c r="AS26" s="372">
        <v>3347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295071</v>
      </c>
      <c r="BO27" s="454"/>
      <c r="BP27" s="454"/>
      <c r="BQ27" s="454"/>
      <c r="BR27" s="454"/>
      <c r="BS27" s="454"/>
      <c r="BT27" s="454"/>
      <c r="BU27" s="455"/>
      <c r="BV27" s="453">
        <v>295071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2280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1507668</v>
      </c>
      <c r="BO28" s="449"/>
      <c r="BP28" s="449"/>
      <c r="BQ28" s="449"/>
      <c r="BR28" s="449"/>
      <c r="BS28" s="449"/>
      <c r="BT28" s="449"/>
      <c r="BU28" s="450"/>
      <c r="BV28" s="448">
        <v>1347668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2090</v>
      </c>
      <c r="R29" s="373"/>
      <c r="S29" s="373"/>
      <c r="T29" s="373"/>
      <c r="U29" s="373"/>
      <c r="V29" s="374"/>
      <c r="W29" s="463"/>
      <c r="X29" s="464"/>
      <c r="Y29" s="465"/>
      <c r="Z29" s="375" t="s">
        <v>177</v>
      </c>
      <c r="AA29" s="376"/>
      <c r="AB29" s="376"/>
      <c r="AC29" s="376"/>
      <c r="AD29" s="376"/>
      <c r="AE29" s="376"/>
      <c r="AF29" s="376"/>
      <c r="AG29" s="377"/>
      <c r="AH29" s="372">
        <v>79</v>
      </c>
      <c r="AI29" s="373"/>
      <c r="AJ29" s="373"/>
      <c r="AK29" s="373"/>
      <c r="AL29" s="374"/>
      <c r="AM29" s="372">
        <v>228626</v>
      </c>
      <c r="AN29" s="373"/>
      <c r="AO29" s="373"/>
      <c r="AP29" s="373"/>
      <c r="AQ29" s="373"/>
      <c r="AR29" s="374"/>
      <c r="AS29" s="372">
        <v>2894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43103</v>
      </c>
      <c r="BO29" s="420"/>
      <c r="BP29" s="420"/>
      <c r="BQ29" s="420"/>
      <c r="BR29" s="420"/>
      <c r="BS29" s="420"/>
      <c r="BT29" s="420"/>
      <c r="BU29" s="421"/>
      <c r="BV29" s="419">
        <v>43103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2018624</v>
      </c>
      <c r="BO30" s="454"/>
      <c r="BP30" s="454"/>
      <c r="BQ30" s="454"/>
      <c r="BR30" s="454"/>
      <c r="BS30" s="454"/>
      <c r="BT30" s="454"/>
      <c r="BU30" s="455"/>
      <c r="BV30" s="453">
        <v>2026483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教育奨学金貸与基金</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国保すさみ病院事業会計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土地取得特別会計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ZnMPy8B/kDHGTs3Rz+Wvk+Lcdgn03daRrKnDbqZcRrw9iga6WiBu7MMHXrQhhr8e0S8sC9xJZt0Fgb/ILY2uA==" saltValue="zQftJEE7nT5Za0GsIKtY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511427</v>
      </c>
      <c r="S5" s="674"/>
      <c r="T5" s="674"/>
      <c r="U5" s="674"/>
      <c r="V5" s="674"/>
      <c r="W5" s="674"/>
      <c r="X5" s="674"/>
      <c r="Y5" s="702"/>
      <c r="Z5" s="715">
        <v>10.8</v>
      </c>
      <c r="AA5" s="715"/>
      <c r="AB5" s="715"/>
      <c r="AC5" s="715"/>
      <c r="AD5" s="716">
        <v>511427</v>
      </c>
      <c r="AE5" s="716"/>
      <c r="AF5" s="716"/>
      <c r="AG5" s="716"/>
      <c r="AH5" s="716"/>
      <c r="AI5" s="716"/>
      <c r="AJ5" s="716"/>
      <c r="AK5" s="716"/>
      <c r="AL5" s="703">
        <v>18.8</v>
      </c>
      <c r="AM5" s="685"/>
      <c r="AN5" s="685"/>
      <c r="AO5" s="704"/>
      <c r="AP5" s="676" t="s">
        <v>216</v>
      </c>
      <c r="AQ5" s="677"/>
      <c r="AR5" s="677"/>
      <c r="AS5" s="677"/>
      <c r="AT5" s="677"/>
      <c r="AU5" s="677"/>
      <c r="AV5" s="677"/>
      <c r="AW5" s="677"/>
      <c r="AX5" s="677"/>
      <c r="AY5" s="677"/>
      <c r="AZ5" s="677"/>
      <c r="BA5" s="677"/>
      <c r="BB5" s="677"/>
      <c r="BC5" s="677"/>
      <c r="BD5" s="677"/>
      <c r="BE5" s="677"/>
      <c r="BF5" s="678"/>
      <c r="BG5" s="621">
        <v>503484</v>
      </c>
      <c r="BH5" s="622"/>
      <c r="BI5" s="622"/>
      <c r="BJ5" s="622"/>
      <c r="BK5" s="622"/>
      <c r="BL5" s="622"/>
      <c r="BM5" s="622"/>
      <c r="BN5" s="623"/>
      <c r="BO5" s="659">
        <v>98.4</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72617</v>
      </c>
      <c r="S6" s="622"/>
      <c r="T6" s="622"/>
      <c r="U6" s="622"/>
      <c r="V6" s="622"/>
      <c r="W6" s="622"/>
      <c r="X6" s="622"/>
      <c r="Y6" s="623"/>
      <c r="Z6" s="659">
        <v>1.5</v>
      </c>
      <c r="AA6" s="659"/>
      <c r="AB6" s="659"/>
      <c r="AC6" s="659"/>
      <c r="AD6" s="660">
        <v>72617</v>
      </c>
      <c r="AE6" s="660"/>
      <c r="AF6" s="660"/>
      <c r="AG6" s="660"/>
      <c r="AH6" s="660"/>
      <c r="AI6" s="660"/>
      <c r="AJ6" s="660"/>
      <c r="AK6" s="660"/>
      <c r="AL6" s="624">
        <v>2.7</v>
      </c>
      <c r="AM6" s="625"/>
      <c r="AN6" s="625"/>
      <c r="AO6" s="661"/>
      <c r="AP6" s="618" t="s">
        <v>221</v>
      </c>
      <c r="AQ6" s="619"/>
      <c r="AR6" s="619"/>
      <c r="AS6" s="619"/>
      <c r="AT6" s="619"/>
      <c r="AU6" s="619"/>
      <c r="AV6" s="619"/>
      <c r="AW6" s="619"/>
      <c r="AX6" s="619"/>
      <c r="AY6" s="619"/>
      <c r="AZ6" s="619"/>
      <c r="BA6" s="619"/>
      <c r="BB6" s="619"/>
      <c r="BC6" s="619"/>
      <c r="BD6" s="619"/>
      <c r="BE6" s="619"/>
      <c r="BF6" s="620"/>
      <c r="BG6" s="621">
        <v>503484</v>
      </c>
      <c r="BH6" s="622"/>
      <c r="BI6" s="622"/>
      <c r="BJ6" s="622"/>
      <c r="BK6" s="622"/>
      <c r="BL6" s="622"/>
      <c r="BM6" s="622"/>
      <c r="BN6" s="623"/>
      <c r="BO6" s="659">
        <v>98.4</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57697</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57297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142</v>
      </c>
      <c r="S7" s="622"/>
      <c r="T7" s="622"/>
      <c r="U7" s="622"/>
      <c r="V7" s="622"/>
      <c r="W7" s="622"/>
      <c r="X7" s="622"/>
      <c r="Y7" s="623"/>
      <c r="Z7" s="659">
        <v>0</v>
      </c>
      <c r="AA7" s="659"/>
      <c r="AB7" s="659"/>
      <c r="AC7" s="659"/>
      <c r="AD7" s="660">
        <v>142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132559</v>
      </c>
      <c r="BH7" s="622"/>
      <c r="BI7" s="622"/>
      <c r="BJ7" s="622"/>
      <c r="BK7" s="622"/>
      <c r="BL7" s="622"/>
      <c r="BM7" s="622"/>
      <c r="BN7" s="623"/>
      <c r="BO7" s="659">
        <v>25.9</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1268734</v>
      </c>
      <c r="CS7" s="622"/>
      <c r="CT7" s="622"/>
      <c r="CU7" s="622"/>
      <c r="CV7" s="622"/>
      <c r="CW7" s="622"/>
      <c r="CX7" s="622"/>
      <c r="CY7" s="623"/>
      <c r="CZ7" s="659">
        <v>27.7</v>
      </c>
      <c r="DA7" s="659"/>
      <c r="DB7" s="659"/>
      <c r="DC7" s="659"/>
      <c r="DD7" s="627">
        <v>73744</v>
      </c>
      <c r="DE7" s="622"/>
      <c r="DF7" s="622"/>
      <c r="DG7" s="622"/>
      <c r="DH7" s="622"/>
      <c r="DI7" s="622"/>
      <c r="DJ7" s="622"/>
      <c r="DK7" s="622"/>
      <c r="DL7" s="622"/>
      <c r="DM7" s="622"/>
      <c r="DN7" s="622"/>
      <c r="DO7" s="622"/>
      <c r="DP7" s="623"/>
      <c r="DQ7" s="627">
        <v>703619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2847</v>
      </c>
      <c r="S8" s="622"/>
      <c r="T8" s="622"/>
      <c r="U8" s="622"/>
      <c r="V8" s="622"/>
      <c r="W8" s="622"/>
      <c r="X8" s="622"/>
      <c r="Y8" s="623"/>
      <c r="Z8" s="659">
        <v>0.1</v>
      </c>
      <c r="AA8" s="659"/>
      <c r="AB8" s="659"/>
      <c r="AC8" s="659"/>
      <c r="AD8" s="660">
        <v>2847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5427</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879543</v>
      </c>
      <c r="CS8" s="622"/>
      <c r="CT8" s="622"/>
      <c r="CU8" s="622"/>
      <c r="CV8" s="622"/>
      <c r="CW8" s="622"/>
      <c r="CX8" s="622"/>
      <c r="CY8" s="623"/>
      <c r="CZ8" s="659">
        <v>19.2</v>
      </c>
      <c r="DA8" s="659"/>
      <c r="DB8" s="659"/>
      <c r="DC8" s="659"/>
      <c r="DD8" s="627" t="s">
        <v>122</v>
      </c>
      <c r="DE8" s="622"/>
      <c r="DF8" s="622"/>
      <c r="DG8" s="622"/>
      <c r="DH8" s="622"/>
      <c r="DI8" s="622"/>
      <c r="DJ8" s="622"/>
      <c r="DK8" s="622"/>
      <c r="DL8" s="622"/>
      <c r="DM8" s="622"/>
      <c r="DN8" s="622"/>
      <c r="DO8" s="622"/>
      <c r="DP8" s="623"/>
      <c r="DQ8" s="627">
        <v>489367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2847</v>
      </c>
      <c r="S9" s="622"/>
      <c r="T9" s="622"/>
      <c r="U9" s="622"/>
      <c r="V9" s="622"/>
      <c r="W9" s="622"/>
      <c r="X9" s="622"/>
      <c r="Y9" s="623"/>
      <c r="Z9" s="659">
        <v>0.1</v>
      </c>
      <c r="AA9" s="659"/>
      <c r="AB9" s="659"/>
      <c r="AC9" s="659"/>
      <c r="AD9" s="660">
        <v>2847</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114111</v>
      </c>
      <c r="BH9" s="622"/>
      <c r="BI9" s="622"/>
      <c r="BJ9" s="622"/>
      <c r="BK9" s="622"/>
      <c r="BL9" s="622"/>
      <c r="BM9" s="622"/>
      <c r="BN9" s="623"/>
      <c r="BO9" s="659">
        <v>22.3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698689</v>
      </c>
      <c r="CS9" s="622"/>
      <c r="CT9" s="622"/>
      <c r="CU9" s="622"/>
      <c r="CV9" s="622"/>
      <c r="CW9" s="622"/>
      <c r="CX9" s="622"/>
      <c r="CY9" s="623"/>
      <c r="CZ9" s="659">
        <v>15.3</v>
      </c>
      <c r="DA9" s="659"/>
      <c r="DB9" s="659"/>
      <c r="DC9" s="659"/>
      <c r="DD9" s="627">
        <v>50527</v>
      </c>
      <c r="DE9" s="622"/>
      <c r="DF9" s="622"/>
      <c r="DG9" s="622"/>
      <c r="DH9" s="622"/>
      <c r="DI9" s="622"/>
      <c r="DJ9" s="622"/>
      <c r="DK9" s="622"/>
      <c r="DL9" s="622"/>
      <c r="DM9" s="622"/>
      <c r="DN9" s="622"/>
      <c r="DO9" s="622"/>
      <c r="DP9" s="623"/>
      <c r="DQ9" s="627">
        <v>557144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8909</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87899</v>
      </c>
      <c r="S11" s="622"/>
      <c r="T11" s="622"/>
      <c r="U11" s="622"/>
      <c r="V11" s="622"/>
      <c r="W11" s="622"/>
      <c r="X11" s="622"/>
      <c r="Y11" s="623"/>
      <c r="Z11" s="624">
        <v>1.9</v>
      </c>
      <c r="AA11" s="625"/>
      <c r="AB11" s="625"/>
      <c r="AC11" s="626"/>
      <c r="AD11" s="627">
        <v>87899</v>
      </c>
      <c r="AE11" s="622"/>
      <c r="AF11" s="622"/>
      <c r="AG11" s="622"/>
      <c r="AH11" s="622"/>
      <c r="AI11" s="622"/>
      <c r="AJ11" s="622"/>
      <c r="AK11" s="623"/>
      <c r="AL11" s="624">
        <v>3.2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4112</v>
      </c>
      <c r="BH11" s="622"/>
      <c r="BI11" s="622"/>
      <c r="BJ11" s="622"/>
      <c r="BK11" s="622"/>
      <c r="BL11" s="622"/>
      <c r="BM11" s="622"/>
      <c r="BN11" s="623"/>
      <c r="BO11" s="659">
        <v>0.8</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185982</v>
      </c>
      <c r="CS11" s="622"/>
      <c r="CT11" s="622"/>
      <c r="CU11" s="622"/>
      <c r="CV11" s="622"/>
      <c r="CW11" s="622"/>
      <c r="CX11" s="622"/>
      <c r="CY11" s="623"/>
      <c r="CZ11" s="659">
        <v>4.0999999999999996</v>
      </c>
      <c r="DA11" s="659"/>
      <c r="DB11" s="659"/>
      <c r="DC11" s="659"/>
      <c r="DD11" s="627">
        <v>64793</v>
      </c>
      <c r="DE11" s="622"/>
      <c r="DF11" s="622"/>
      <c r="DG11" s="622"/>
      <c r="DH11" s="622"/>
      <c r="DI11" s="622"/>
      <c r="DJ11" s="622"/>
      <c r="DK11" s="622"/>
      <c r="DL11" s="622"/>
      <c r="DM11" s="622"/>
      <c r="DN11" s="622"/>
      <c r="DO11" s="622"/>
      <c r="DP11" s="623"/>
      <c r="DQ11" s="627">
        <v>122794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324712</v>
      </c>
      <c r="BH12" s="622"/>
      <c r="BI12" s="622"/>
      <c r="BJ12" s="622"/>
      <c r="BK12" s="622"/>
      <c r="BL12" s="622"/>
      <c r="BM12" s="622"/>
      <c r="BN12" s="623"/>
      <c r="BO12" s="659">
        <v>63.5</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49050</v>
      </c>
      <c r="CS12" s="622"/>
      <c r="CT12" s="622"/>
      <c r="CU12" s="622"/>
      <c r="CV12" s="622"/>
      <c r="CW12" s="622"/>
      <c r="CX12" s="622"/>
      <c r="CY12" s="623"/>
      <c r="CZ12" s="659">
        <v>1.1000000000000001</v>
      </c>
      <c r="DA12" s="659"/>
      <c r="DB12" s="659"/>
      <c r="DC12" s="659"/>
      <c r="DD12" s="627">
        <v>11292</v>
      </c>
      <c r="DE12" s="622"/>
      <c r="DF12" s="622"/>
      <c r="DG12" s="622"/>
      <c r="DH12" s="622"/>
      <c r="DI12" s="622"/>
      <c r="DJ12" s="622"/>
      <c r="DK12" s="622"/>
      <c r="DL12" s="622"/>
      <c r="DM12" s="622"/>
      <c r="DN12" s="622"/>
      <c r="DO12" s="622"/>
      <c r="DP12" s="623"/>
      <c r="DQ12" s="627">
        <v>30768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323369</v>
      </c>
      <c r="BH13" s="622"/>
      <c r="BI13" s="622"/>
      <c r="BJ13" s="622"/>
      <c r="BK13" s="622"/>
      <c r="BL13" s="622"/>
      <c r="BM13" s="622"/>
      <c r="BN13" s="623"/>
      <c r="BO13" s="659">
        <v>63.2</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207052</v>
      </c>
      <c r="CS13" s="622"/>
      <c r="CT13" s="622"/>
      <c r="CU13" s="622"/>
      <c r="CV13" s="622"/>
      <c r="CW13" s="622"/>
      <c r="CX13" s="622"/>
      <c r="CY13" s="623"/>
      <c r="CZ13" s="659">
        <v>4.5</v>
      </c>
      <c r="DA13" s="659"/>
      <c r="DB13" s="659"/>
      <c r="DC13" s="659"/>
      <c r="DD13" s="627">
        <v>131851</v>
      </c>
      <c r="DE13" s="622"/>
      <c r="DF13" s="622"/>
      <c r="DG13" s="622"/>
      <c r="DH13" s="622"/>
      <c r="DI13" s="622"/>
      <c r="DJ13" s="622"/>
      <c r="DK13" s="622"/>
      <c r="DL13" s="622"/>
      <c r="DM13" s="622"/>
      <c r="DN13" s="622"/>
      <c r="DO13" s="622"/>
      <c r="DP13" s="623"/>
      <c r="DQ13" s="627">
        <v>99643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267</v>
      </c>
      <c r="S14" s="622"/>
      <c r="T14" s="622"/>
      <c r="U14" s="622"/>
      <c r="V14" s="622"/>
      <c r="W14" s="622"/>
      <c r="X14" s="622"/>
      <c r="Y14" s="623"/>
      <c r="Z14" s="659">
        <v>0</v>
      </c>
      <c r="AA14" s="659"/>
      <c r="AB14" s="659"/>
      <c r="AC14" s="659"/>
      <c r="AD14" s="660">
        <v>267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16752</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409054</v>
      </c>
      <c r="CS14" s="622"/>
      <c r="CT14" s="622"/>
      <c r="CU14" s="622"/>
      <c r="CV14" s="622"/>
      <c r="CW14" s="622"/>
      <c r="CX14" s="622"/>
      <c r="CY14" s="623"/>
      <c r="CZ14" s="659">
        <v>8.9</v>
      </c>
      <c r="DA14" s="659"/>
      <c r="DB14" s="659"/>
      <c r="DC14" s="659"/>
      <c r="DD14" s="627">
        <v>158718</v>
      </c>
      <c r="DE14" s="622"/>
      <c r="DF14" s="622"/>
      <c r="DG14" s="622"/>
      <c r="DH14" s="622"/>
      <c r="DI14" s="622"/>
      <c r="DJ14" s="622"/>
      <c r="DK14" s="622"/>
      <c r="DL14" s="622"/>
      <c r="DM14" s="622"/>
      <c r="DN14" s="622"/>
      <c r="DO14" s="622"/>
      <c r="DP14" s="623"/>
      <c r="DQ14" s="627">
        <v>246120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29461</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256048</v>
      </c>
      <c r="CS15" s="622"/>
      <c r="CT15" s="622"/>
      <c r="CU15" s="622"/>
      <c r="CV15" s="622"/>
      <c r="CW15" s="622"/>
      <c r="CX15" s="622"/>
      <c r="CY15" s="623"/>
      <c r="CZ15" s="659">
        <v>5.6</v>
      </c>
      <c r="DA15" s="659"/>
      <c r="DB15" s="659"/>
      <c r="DC15" s="659"/>
      <c r="DD15" s="627">
        <v>277</v>
      </c>
      <c r="DE15" s="622"/>
      <c r="DF15" s="622"/>
      <c r="DG15" s="622"/>
      <c r="DH15" s="622"/>
      <c r="DI15" s="622"/>
      <c r="DJ15" s="622"/>
      <c r="DK15" s="622"/>
      <c r="DL15" s="622"/>
      <c r="DM15" s="622"/>
      <c r="DN15" s="622"/>
      <c r="DO15" s="622"/>
      <c r="DP15" s="623"/>
      <c r="DQ15" s="627">
        <v>225626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2888</v>
      </c>
      <c r="S16" s="622"/>
      <c r="T16" s="622"/>
      <c r="U16" s="622"/>
      <c r="V16" s="622"/>
      <c r="W16" s="622"/>
      <c r="X16" s="622"/>
      <c r="Y16" s="623"/>
      <c r="Z16" s="659">
        <v>0.1</v>
      </c>
      <c r="AA16" s="659"/>
      <c r="AB16" s="659"/>
      <c r="AC16" s="659"/>
      <c r="AD16" s="660">
        <v>2888</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5153</v>
      </c>
      <c r="S17" s="622"/>
      <c r="T17" s="622"/>
      <c r="U17" s="622"/>
      <c r="V17" s="622"/>
      <c r="W17" s="622"/>
      <c r="X17" s="622"/>
      <c r="Y17" s="623"/>
      <c r="Z17" s="659">
        <v>0.1</v>
      </c>
      <c r="AA17" s="659"/>
      <c r="AB17" s="659"/>
      <c r="AC17" s="659"/>
      <c r="AD17" s="660">
        <v>5153</v>
      </c>
      <c r="AE17" s="660"/>
      <c r="AF17" s="660"/>
      <c r="AG17" s="660"/>
      <c r="AH17" s="660"/>
      <c r="AI17" s="660"/>
      <c r="AJ17" s="660"/>
      <c r="AK17" s="660"/>
      <c r="AL17" s="624">
        <v>0.2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561198</v>
      </c>
      <c r="CS17" s="622"/>
      <c r="CT17" s="622"/>
      <c r="CU17" s="622"/>
      <c r="CV17" s="622"/>
      <c r="CW17" s="622"/>
      <c r="CX17" s="622"/>
      <c r="CY17" s="623"/>
      <c r="CZ17" s="659">
        <v>12.3</v>
      </c>
      <c r="DA17" s="659"/>
      <c r="DB17" s="659"/>
      <c r="DC17" s="659"/>
      <c r="DD17" s="627" t="s">
        <v>122</v>
      </c>
      <c r="DE17" s="622"/>
      <c r="DF17" s="622"/>
      <c r="DG17" s="622"/>
      <c r="DH17" s="622"/>
      <c r="DI17" s="622"/>
      <c r="DJ17" s="622"/>
      <c r="DK17" s="622"/>
      <c r="DL17" s="622"/>
      <c r="DM17" s="622"/>
      <c r="DN17" s="622"/>
      <c r="DO17" s="622"/>
      <c r="DP17" s="623"/>
      <c r="DQ17" s="627">
        <v>539526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1123</v>
      </c>
      <c r="S18" s="622"/>
      <c r="T18" s="622"/>
      <c r="U18" s="622"/>
      <c r="V18" s="622"/>
      <c r="W18" s="622"/>
      <c r="X18" s="622"/>
      <c r="Y18" s="623"/>
      <c r="Z18" s="659">
        <v>0</v>
      </c>
      <c r="AA18" s="659"/>
      <c r="AB18" s="659"/>
      <c r="AC18" s="659"/>
      <c r="AD18" s="660">
        <v>1123</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1123</v>
      </c>
      <c r="S19" s="622"/>
      <c r="T19" s="622"/>
      <c r="U19" s="622"/>
      <c r="V19" s="622"/>
      <c r="W19" s="622"/>
      <c r="X19" s="622"/>
      <c r="Y19" s="623"/>
      <c r="Z19" s="659">
        <v>0</v>
      </c>
      <c r="AA19" s="659"/>
      <c r="AB19" s="659"/>
      <c r="AC19" s="659"/>
      <c r="AD19" s="660">
        <v>1123</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7943</v>
      </c>
      <c r="BH19" s="622"/>
      <c r="BI19" s="622"/>
      <c r="BJ19" s="622"/>
      <c r="BK19" s="622"/>
      <c r="BL19" s="622"/>
      <c r="BM19" s="622"/>
      <c r="BN19" s="623"/>
      <c r="BO19" s="659">
        <v>1.6</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7943</v>
      </c>
      <c r="BH20" s="622"/>
      <c r="BI20" s="622"/>
      <c r="BJ20" s="622"/>
      <c r="BK20" s="622"/>
      <c r="BL20" s="622"/>
      <c r="BM20" s="622"/>
      <c r="BN20" s="623"/>
      <c r="BO20" s="659">
        <v>1.6</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4573047</v>
      </c>
      <c r="CS20" s="622"/>
      <c r="CT20" s="622"/>
      <c r="CU20" s="622"/>
      <c r="CV20" s="622"/>
      <c r="CW20" s="622"/>
      <c r="CX20" s="622"/>
      <c r="CY20" s="623"/>
      <c r="CZ20" s="659">
        <v>100</v>
      </c>
      <c r="DA20" s="659"/>
      <c r="DB20" s="659"/>
      <c r="DC20" s="659"/>
      <c r="DD20" s="627">
        <v>491202</v>
      </c>
      <c r="DE20" s="622"/>
      <c r="DF20" s="622"/>
      <c r="DG20" s="622"/>
      <c r="DH20" s="622"/>
      <c r="DI20" s="622"/>
      <c r="DJ20" s="622"/>
      <c r="DK20" s="622"/>
      <c r="DL20" s="622"/>
      <c r="DM20" s="622"/>
      <c r="DN20" s="622"/>
      <c r="DO20" s="622"/>
      <c r="DP20" s="623"/>
      <c r="DQ20" s="627">
        <v>3071904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2342483</v>
      </c>
      <c r="S21" s="622"/>
      <c r="T21" s="622"/>
      <c r="U21" s="622"/>
      <c r="V21" s="622"/>
      <c r="W21" s="622"/>
      <c r="X21" s="622"/>
      <c r="Y21" s="623"/>
      <c r="Z21" s="659">
        <v>49.5</v>
      </c>
      <c r="AA21" s="659"/>
      <c r="AB21" s="659"/>
      <c r="AC21" s="659"/>
      <c r="AD21" s="660">
        <v>2022375</v>
      </c>
      <c r="AE21" s="660"/>
      <c r="AF21" s="660"/>
      <c r="AG21" s="660"/>
      <c r="AH21" s="660"/>
      <c r="AI21" s="660"/>
      <c r="AJ21" s="660"/>
      <c r="AK21" s="660"/>
      <c r="AL21" s="624">
        <v>74.400000000000006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7943</v>
      </c>
      <c r="BH21" s="622"/>
      <c r="BI21" s="622"/>
      <c r="BJ21" s="622"/>
      <c r="BK21" s="622"/>
      <c r="BL21" s="622"/>
      <c r="BM21" s="622"/>
      <c r="BN21" s="623"/>
      <c r="BO21" s="659">
        <v>1.6</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2022375</v>
      </c>
      <c r="S22" s="622"/>
      <c r="T22" s="622"/>
      <c r="U22" s="622"/>
      <c r="V22" s="622"/>
      <c r="W22" s="622"/>
      <c r="X22" s="622"/>
      <c r="Y22" s="623"/>
      <c r="Z22" s="659">
        <v>42.8</v>
      </c>
      <c r="AA22" s="659"/>
      <c r="AB22" s="659"/>
      <c r="AC22" s="659"/>
      <c r="AD22" s="660">
        <v>2022375</v>
      </c>
      <c r="AE22" s="660"/>
      <c r="AF22" s="660"/>
      <c r="AG22" s="660"/>
      <c r="AH22" s="660"/>
      <c r="AI22" s="660"/>
      <c r="AJ22" s="660"/>
      <c r="AK22" s="660"/>
      <c r="AL22" s="624">
        <v>74.400000000000006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320108</v>
      </c>
      <c r="S23" s="622"/>
      <c r="T23" s="622"/>
      <c r="U23" s="622"/>
      <c r="V23" s="622"/>
      <c r="W23" s="622"/>
      <c r="X23" s="622"/>
      <c r="Y23" s="623"/>
      <c r="Z23" s="659">
        <v>6.8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1583528</v>
      </c>
      <c r="CS24" s="674"/>
      <c r="CT24" s="674"/>
      <c r="CU24" s="674"/>
      <c r="CV24" s="674"/>
      <c r="CW24" s="674"/>
      <c r="CX24" s="674"/>
      <c r="CY24" s="702"/>
      <c r="CZ24" s="703">
        <v>34.6</v>
      </c>
      <c r="DA24" s="685"/>
      <c r="DB24" s="685"/>
      <c r="DC24" s="705"/>
      <c r="DD24" s="701">
        <v>1344684</v>
      </c>
      <c r="DE24" s="674"/>
      <c r="DF24" s="674"/>
      <c r="DG24" s="674"/>
      <c r="DH24" s="674"/>
      <c r="DI24" s="674"/>
      <c r="DJ24" s="674"/>
      <c r="DK24" s="702"/>
      <c r="DL24" s="701">
        <v>1306801</v>
      </c>
      <c r="DM24" s="674"/>
      <c r="DN24" s="674"/>
      <c r="DO24" s="674"/>
      <c r="DP24" s="674"/>
      <c r="DQ24" s="674"/>
      <c r="DR24" s="674"/>
      <c r="DS24" s="674"/>
      <c r="DT24" s="674"/>
      <c r="DU24" s="674"/>
      <c r="DV24" s="702"/>
      <c r="DW24" s="703">
        <v>47.9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3029693</v>
      </c>
      <c r="S25" s="622"/>
      <c r="T25" s="622"/>
      <c r="U25" s="622"/>
      <c r="V25" s="622"/>
      <c r="W25" s="622"/>
      <c r="X25" s="622"/>
      <c r="Y25" s="623"/>
      <c r="Z25" s="659">
        <v>64.099999999999994</v>
      </c>
      <c r="AA25" s="659"/>
      <c r="AB25" s="659"/>
      <c r="AC25" s="659"/>
      <c r="AD25" s="660">
        <v>2709585</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756614</v>
      </c>
      <c r="CS25" s="634"/>
      <c r="CT25" s="634"/>
      <c r="CU25" s="634"/>
      <c r="CV25" s="634"/>
      <c r="CW25" s="634"/>
      <c r="CX25" s="634"/>
      <c r="CY25" s="635"/>
      <c r="CZ25" s="624">
        <v>16.5</v>
      </c>
      <c r="DA25" s="636"/>
      <c r="DB25" s="636"/>
      <c r="DC25" s="637"/>
      <c r="DD25" s="627">
        <v>720442</v>
      </c>
      <c r="DE25" s="634"/>
      <c r="DF25" s="634"/>
      <c r="DG25" s="634"/>
      <c r="DH25" s="634"/>
      <c r="DI25" s="634"/>
      <c r="DJ25" s="634"/>
      <c r="DK25" s="635"/>
      <c r="DL25" s="627">
        <v>682643</v>
      </c>
      <c r="DM25" s="634"/>
      <c r="DN25" s="634"/>
      <c r="DO25" s="634"/>
      <c r="DP25" s="634"/>
      <c r="DQ25" s="634"/>
      <c r="DR25" s="634"/>
      <c r="DS25" s="634"/>
      <c r="DT25" s="634"/>
      <c r="DU25" s="634"/>
      <c r="DV25" s="635"/>
      <c r="DW25" s="624">
        <v>25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405679</v>
      </c>
      <c r="CS26" s="622"/>
      <c r="CT26" s="622"/>
      <c r="CU26" s="622"/>
      <c r="CV26" s="622"/>
      <c r="CW26" s="622"/>
      <c r="CX26" s="622"/>
      <c r="CY26" s="623"/>
      <c r="CZ26" s="624">
        <v>8.9</v>
      </c>
      <c r="DA26" s="636"/>
      <c r="DB26" s="636"/>
      <c r="DC26" s="637"/>
      <c r="DD26" s="627">
        <v>385368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t="s">
        <v>122</v>
      </c>
      <c r="S27" s="622"/>
      <c r="T27" s="622"/>
      <c r="U27" s="622"/>
      <c r="V27" s="622"/>
      <c r="W27" s="622"/>
      <c r="X27" s="622"/>
      <c r="Y27" s="623"/>
      <c r="Z27" s="659" t="s">
        <v>122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511427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265716</v>
      </c>
      <c r="CS27" s="634"/>
      <c r="CT27" s="634"/>
      <c r="CU27" s="634"/>
      <c r="CV27" s="634"/>
      <c r="CW27" s="634"/>
      <c r="CX27" s="634"/>
      <c r="CY27" s="635"/>
      <c r="CZ27" s="624">
        <v>5.8</v>
      </c>
      <c r="DA27" s="636"/>
      <c r="DB27" s="636"/>
      <c r="DC27" s="637"/>
      <c r="DD27" s="627">
        <v>84716</v>
      </c>
      <c r="DE27" s="634"/>
      <c r="DF27" s="634"/>
      <c r="DG27" s="634"/>
      <c r="DH27" s="634"/>
      <c r="DI27" s="634"/>
      <c r="DJ27" s="634"/>
      <c r="DK27" s="635"/>
      <c r="DL27" s="627">
        <v>84632</v>
      </c>
      <c r="DM27" s="634"/>
      <c r="DN27" s="634"/>
      <c r="DO27" s="634"/>
      <c r="DP27" s="634"/>
      <c r="DQ27" s="634"/>
      <c r="DR27" s="634"/>
      <c r="DS27" s="634"/>
      <c r="DT27" s="634"/>
      <c r="DU27" s="634"/>
      <c r="DV27" s="635"/>
      <c r="DW27" s="624">
        <v>3.1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80165</v>
      </c>
      <c r="S28" s="622"/>
      <c r="T28" s="622"/>
      <c r="U28" s="622"/>
      <c r="V28" s="622"/>
      <c r="W28" s="622"/>
      <c r="X28" s="622"/>
      <c r="Y28" s="623"/>
      <c r="Z28" s="659">
        <v>1.7</v>
      </c>
      <c r="AA28" s="659"/>
      <c r="AB28" s="659"/>
      <c r="AC28" s="659"/>
      <c r="AD28" s="660">
        <v>1007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561198</v>
      </c>
      <c r="CS28" s="622"/>
      <c r="CT28" s="622"/>
      <c r="CU28" s="622"/>
      <c r="CV28" s="622"/>
      <c r="CW28" s="622"/>
      <c r="CX28" s="622"/>
      <c r="CY28" s="623"/>
      <c r="CZ28" s="624">
        <v>12.3</v>
      </c>
      <c r="DA28" s="636"/>
      <c r="DB28" s="636"/>
      <c r="DC28" s="637"/>
      <c r="DD28" s="627">
        <v>539526</v>
      </c>
      <c r="DE28" s="622"/>
      <c r="DF28" s="622"/>
      <c r="DG28" s="622"/>
      <c r="DH28" s="622"/>
      <c r="DI28" s="622"/>
      <c r="DJ28" s="622"/>
      <c r="DK28" s="623"/>
      <c r="DL28" s="627">
        <v>539526</v>
      </c>
      <c r="DM28" s="622"/>
      <c r="DN28" s="622"/>
      <c r="DO28" s="622"/>
      <c r="DP28" s="622"/>
      <c r="DQ28" s="622"/>
      <c r="DR28" s="622"/>
      <c r="DS28" s="622"/>
      <c r="DT28" s="622"/>
      <c r="DU28" s="622"/>
      <c r="DV28" s="623"/>
      <c r="DW28" s="624">
        <v>19.8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11045</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561198</v>
      </c>
      <c r="CS29" s="634"/>
      <c r="CT29" s="634"/>
      <c r="CU29" s="634"/>
      <c r="CV29" s="634"/>
      <c r="CW29" s="634"/>
      <c r="CX29" s="634"/>
      <c r="CY29" s="635"/>
      <c r="CZ29" s="624">
        <v>12.3</v>
      </c>
      <c r="DA29" s="636"/>
      <c r="DB29" s="636"/>
      <c r="DC29" s="637"/>
      <c r="DD29" s="627">
        <v>539526</v>
      </c>
      <c r="DE29" s="634"/>
      <c r="DF29" s="634"/>
      <c r="DG29" s="634"/>
      <c r="DH29" s="634"/>
      <c r="DI29" s="634"/>
      <c r="DJ29" s="634"/>
      <c r="DK29" s="635"/>
      <c r="DL29" s="627">
        <v>539526</v>
      </c>
      <c r="DM29" s="634"/>
      <c r="DN29" s="634"/>
      <c r="DO29" s="634"/>
      <c r="DP29" s="634"/>
      <c r="DQ29" s="634"/>
      <c r="DR29" s="634"/>
      <c r="DS29" s="634"/>
      <c r="DT29" s="634"/>
      <c r="DU29" s="634"/>
      <c r="DV29" s="635"/>
      <c r="DW29" s="624">
        <v>19.8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292421</v>
      </c>
      <c r="S30" s="622"/>
      <c r="T30" s="622"/>
      <c r="U30" s="622"/>
      <c r="V30" s="622"/>
      <c r="W30" s="622"/>
      <c r="X30" s="622"/>
      <c r="Y30" s="623"/>
      <c r="Z30" s="659">
        <v>6.2</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547177</v>
      </c>
      <c r="CS30" s="622"/>
      <c r="CT30" s="622"/>
      <c r="CU30" s="622"/>
      <c r="CV30" s="622"/>
      <c r="CW30" s="622"/>
      <c r="CX30" s="622"/>
      <c r="CY30" s="623"/>
      <c r="CZ30" s="624">
        <v>12</v>
      </c>
      <c r="DA30" s="636"/>
      <c r="DB30" s="636"/>
      <c r="DC30" s="637"/>
      <c r="DD30" s="627">
        <v>525505</v>
      </c>
      <c r="DE30" s="622"/>
      <c r="DF30" s="622"/>
      <c r="DG30" s="622"/>
      <c r="DH30" s="622"/>
      <c r="DI30" s="622"/>
      <c r="DJ30" s="622"/>
      <c r="DK30" s="623"/>
      <c r="DL30" s="627">
        <v>525505</v>
      </c>
      <c r="DM30" s="622"/>
      <c r="DN30" s="622"/>
      <c r="DO30" s="622"/>
      <c r="DP30" s="622"/>
      <c r="DQ30" s="622"/>
      <c r="DR30" s="622"/>
      <c r="DS30" s="622"/>
      <c r="DT30" s="622"/>
      <c r="DU30" s="622"/>
      <c r="DV30" s="623"/>
      <c r="DW30" s="624">
        <v>19.3</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99.7</v>
      </c>
      <c r="BH31" s="684"/>
      <c r="BI31" s="684"/>
      <c r="BJ31" s="684"/>
      <c r="BK31" s="684"/>
      <c r="BL31" s="684"/>
      <c r="BM31" s="685">
        <v>99</v>
      </c>
      <c r="BN31" s="684"/>
      <c r="BO31" s="684"/>
      <c r="BP31" s="684"/>
      <c r="BQ31" s="686"/>
      <c r="BR31" s="683">
        <v>99.8</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14021</v>
      </c>
      <c r="CS31" s="634"/>
      <c r="CT31" s="634"/>
      <c r="CU31" s="634"/>
      <c r="CV31" s="634"/>
      <c r="CW31" s="634"/>
      <c r="CX31" s="634"/>
      <c r="CY31" s="635"/>
      <c r="CZ31" s="624">
        <v>0.3</v>
      </c>
      <c r="DA31" s="636"/>
      <c r="DB31" s="636"/>
      <c r="DC31" s="637"/>
      <c r="DD31" s="627">
        <v>14021</v>
      </c>
      <c r="DE31" s="634"/>
      <c r="DF31" s="634"/>
      <c r="DG31" s="634"/>
      <c r="DH31" s="634"/>
      <c r="DI31" s="634"/>
      <c r="DJ31" s="634"/>
      <c r="DK31" s="635"/>
      <c r="DL31" s="627">
        <v>14021</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179695</v>
      </c>
      <c r="S32" s="622"/>
      <c r="T32" s="622"/>
      <c r="U32" s="622"/>
      <c r="V32" s="622"/>
      <c r="W32" s="622"/>
      <c r="X32" s="622"/>
      <c r="Y32" s="623"/>
      <c r="Z32" s="659">
        <v>3.8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99.7</v>
      </c>
      <c r="BH32" s="634"/>
      <c r="BI32" s="634"/>
      <c r="BJ32" s="634"/>
      <c r="BK32" s="634"/>
      <c r="BL32" s="634"/>
      <c r="BM32" s="625">
        <v>99.1</v>
      </c>
      <c r="BN32" s="634"/>
      <c r="BO32" s="634"/>
      <c r="BP32" s="634"/>
      <c r="BQ32" s="657"/>
      <c r="BR32" s="692">
        <v>99.8</v>
      </c>
      <c r="BS32" s="634"/>
      <c r="BT32" s="634"/>
      <c r="BU32" s="634"/>
      <c r="BV32" s="634"/>
      <c r="BW32" s="634"/>
      <c r="BX32" s="625">
        <v>99.1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45588</v>
      </c>
      <c r="S33" s="622"/>
      <c r="T33" s="622"/>
      <c r="U33" s="622"/>
      <c r="V33" s="622"/>
      <c r="W33" s="622"/>
      <c r="X33" s="622"/>
      <c r="Y33" s="623"/>
      <c r="Z33" s="659">
        <v>1</v>
      </c>
      <c r="AA33" s="659"/>
      <c r="AB33" s="659"/>
      <c r="AC33" s="659"/>
      <c r="AD33" s="660">
        <v>5517</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98.8</v>
      </c>
      <c r="BN33" s="606"/>
      <c r="BO33" s="606"/>
      <c r="BP33" s="606"/>
      <c r="BQ33" s="669"/>
      <c r="BR33" s="682">
        <v>99.7</v>
      </c>
      <c r="BS33" s="606"/>
      <c r="BT33" s="606"/>
      <c r="BU33" s="606"/>
      <c r="BV33" s="606"/>
      <c r="BW33" s="606"/>
      <c r="BX33" s="652">
        <v>98.9</v>
      </c>
      <c r="BY33" s="606"/>
      <c r="BZ33" s="606"/>
      <c r="CA33" s="606"/>
      <c r="CB33" s="669"/>
      <c r="CD33" s="618" t="s">
        <v>307</v>
      </c>
      <c r="CE33" s="619"/>
      <c r="CF33" s="619"/>
      <c r="CG33" s="619"/>
      <c r="CH33" s="619"/>
      <c r="CI33" s="619"/>
      <c r="CJ33" s="619"/>
      <c r="CK33" s="619"/>
      <c r="CL33" s="619"/>
      <c r="CM33" s="619"/>
      <c r="CN33" s="619"/>
      <c r="CO33" s="619"/>
      <c r="CP33" s="619"/>
      <c r="CQ33" s="620"/>
      <c r="CR33" s="621">
        <v>2498317</v>
      </c>
      <c r="CS33" s="634"/>
      <c r="CT33" s="634"/>
      <c r="CU33" s="634"/>
      <c r="CV33" s="634"/>
      <c r="CW33" s="634"/>
      <c r="CX33" s="634"/>
      <c r="CY33" s="635"/>
      <c r="CZ33" s="624">
        <v>54.6</v>
      </c>
      <c r="DA33" s="636"/>
      <c r="DB33" s="636"/>
      <c r="DC33" s="637"/>
      <c r="DD33" s="627">
        <v>1604380</v>
      </c>
      <c r="DE33" s="634"/>
      <c r="DF33" s="634"/>
      <c r="DG33" s="634"/>
      <c r="DH33" s="634"/>
      <c r="DI33" s="634"/>
      <c r="DJ33" s="634"/>
      <c r="DK33" s="635"/>
      <c r="DL33" s="627">
        <v>1194484</v>
      </c>
      <c r="DM33" s="634"/>
      <c r="DN33" s="634"/>
      <c r="DO33" s="634"/>
      <c r="DP33" s="634"/>
      <c r="DQ33" s="634"/>
      <c r="DR33" s="634"/>
      <c r="DS33" s="634"/>
      <c r="DT33" s="634"/>
      <c r="DU33" s="634"/>
      <c r="DV33" s="635"/>
      <c r="DW33" s="624">
        <v>43.8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342298</v>
      </c>
      <c r="S34" s="622"/>
      <c r="T34" s="622"/>
      <c r="U34" s="622"/>
      <c r="V34" s="622"/>
      <c r="W34" s="622"/>
      <c r="X34" s="622"/>
      <c r="Y34" s="623"/>
      <c r="Z34" s="659">
        <v>7.2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787190</v>
      </c>
      <c r="CS34" s="622"/>
      <c r="CT34" s="622"/>
      <c r="CU34" s="622"/>
      <c r="CV34" s="622"/>
      <c r="CW34" s="622"/>
      <c r="CX34" s="622"/>
      <c r="CY34" s="623"/>
      <c r="CZ34" s="624">
        <v>17.2</v>
      </c>
      <c r="DA34" s="636"/>
      <c r="DB34" s="636"/>
      <c r="DC34" s="637"/>
      <c r="DD34" s="627">
        <v>429651</v>
      </c>
      <c r="DE34" s="622"/>
      <c r="DF34" s="622"/>
      <c r="DG34" s="622"/>
      <c r="DH34" s="622"/>
      <c r="DI34" s="622"/>
      <c r="DJ34" s="622"/>
      <c r="DK34" s="623"/>
      <c r="DL34" s="627">
        <v>315742</v>
      </c>
      <c r="DM34" s="622"/>
      <c r="DN34" s="622"/>
      <c r="DO34" s="622"/>
      <c r="DP34" s="622"/>
      <c r="DQ34" s="622"/>
      <c r="DR34" s="622"/>
      <c r="DS34" s="622"/>
      <c r="DT34" s="622"/>
      <c r="DU34" s="622"/>
      <c r="DV34" s="623"/>
      <c r="DW34" s="624">
        <v>11.6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190667</v>
      </c>
      <c r="S35" s="622"/>
      <c r="T35" s="622"/>
      <c r="U35" s="622"/>
      <c r="V35" s="622"/>
      <c r="W35" s="622"/>
      <c r="X35" s="622"/>
      <c r="Y35" s="623"/>
      <c r="Z35" s="659">
        <v>4</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21992</v>
      </c>
      <c r="CS35" s="634"/>
      <c r="CT35" s="634"/>
      <c r="CU35" s="634"/>
      <c r="CV35" s="634"/>
      <c r="CW35" s="634"/>
      <c r="CX35" s="634"/>
      <c r="CY35" s="635"/>
      <c r="CZ35" s="624">
        <v>0.5</v>
      </c>
      <c r="DA35" s="636"/>
      <c r="DB35" s="636"/>
      <c r="DC35" s="637"/>
      <c r="DD35" s="627">
        <v>21910</v>
      </c>
      <c r="DE35" s="634"/>
      <c r="DF35" s="634"/>
      <c r="DG35" s="634"/>
      <c r="DH35" s="634"/>
      <c r="DI35" s="634"/>
      <c r="DJ35" s="634"/>
      <c r="DK35" s="635"/>
      <c r="DL35" s="627">
        <v>21910</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101755</v>
      </c>
      <c r="S36" s="622"/>
      <c r="T36" s="622"/>
      <c r="U36" s="622"/>
      <c r="V36" s="622"/>
      <c r="W36" s="622"/>
      <c r="X36" s="622"/>
      <c r="Y36" s="623"/>
      <c r="Z36" s="659">
        <v>2.2000000000000002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688918</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3835</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1022697</v>
      </c>
      <c r="CS36" s="622"/>
      <c r="CT36" s="622"/>
      <c r="CU36" s="622"/>
      <c r="CV36" s="622"/>
      <c r="CW36" s="622"/>
      <c r="CX36" s="622"/>
      <c r="CY36" s="623"/>
      <c r="CZ36" s="624">
        <v>22.4</v>
      </c>
      <c r="DA36" s="636"/>
      <c r="DB36" s="636"/>
      <c r="DC36" s="637"/>
      <c r="DD36" s="627">
        <v>718165</v>
      </c>
      <c r="DE36" s="622"/>
      <c r="DF36" s="622"/>
      <c r="DG36" s="622"/>
      <c r="DH36" s="622"/>
      <c r="DI36" s="622"/>
      <c r="DJ36" s="622"/>
      <c r="DK36" s="623"/>
      <c r="DL36" s="627">
        <v>636971</v>
      </c>
      <c r="DM36" s="622"/>
      <c r="DN36" s="622"/>
      <c r="DO36" s="622"/>
      <c r="DP36" s="622"/>
      <c r="DQ36" s="622"/>
      <c r="DR36" s="622"/>
      <c r="DS36" s="622"/>
      <c r="DT36" s="622"/>
      <c r="DU36" s="622"/>
      <c r="DV36" s="623"/>
      <c r="DW36" s="624">
        <v>23.4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135477</v>
      </c>
      <c r="S37" s="622"/>
      <c r="T37" s="622"/>
      <c r="U37" s="622"/>
      <c r="V37" s="622"/>
      <c r="W37" s="622"/>
      <c r="X37" s="622"/>
      <c r="Y37" s="623"/>
      <c r="Z37" s="659">
        <v>2.9</v>
      </c>
      <c r="AA37" s="659"/>
      <c r="AB37" s="659"/>
      <c r="AC37" s="659"/>
      <c r="AD37" s="660">
        <v>1124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365288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2421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96503</v>
      </c>
      <c r="CS37" s="634"/>
      <c r="CT37" s="634"/>
      <c r="CU37" s="634"/>
      <c r="CV37" s="634"/>
      <c r="CW37" s="634"/>
      <c r="CX37" s="634"/>
      <c r="CY37" s="635"/>
      <c r="CZ37" s="624">
        <v>2.1</v>
      </c>
      <c r="DA37" s="636"/>
      <c r="DB37" s="636"/>
      <c r="DC37" s="637"/>
      <c r="DD37" s="627">
        <v>92503</v>
      </c>
      <c r="DE37" s="634"/>
      <c r="DF37" s="634"/>
      <c r="DG37" s="634"/>
      <c r="DH37" s="634"/>
      <c r="DI37" s="634"/>
      <c r="DJ37" s="634"/>
      <c r="DK37" s="635"/>
      <c r="DL37" s="627">
        <v>92503</v>
      </c>
      <c r="DM37" s="634"/>
      <c r="DN37" s="634"/>
      <c r="DO37" s="634"/>
      <c r="DP37" s="634"/>
      <c r="DQ37" s="634"/>
      <c r="DR37" s="634"/>
      <c r="DS37" s="634"/>
      <c r="DT37" s="634"/>
      <c r="DU37" s="634"/>
      <c r="DV37" s="635"/>
      <c r="DW37" s="624">
        <v>3.4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319000</v>
      </c>
      <c r="S38" s="622"/>
      <c r="T38" s="622"/>
      <c r="U38" s="622"/>
      <c r="V38" s="622"/>
      <c r="W38" s="622"/>
      <c r="X38" s="622"/>
      <c r="Y38" s="623"/>
      <c r="Z38" s="659">
        <v>6.7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46983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699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323630</v>
      </c>
      <c r="CS38" s="622"/>
      <c r="CT38" s="622"/>
      <c r="CU38" s="622"/>
      <c r="CV38" s="622"/>
      <c r="CW38" s="622"/>
      <c r="CX38" s="622"/>
      <c r="CY38" s="623"/>
      <c r="CZ38" s="624">
        <v>7.1</v>
      </c>
      <c r="DA38" s="636"/>
      <c r="DB38" s="636"/>
      <c r="DC38" s="637"/>
      <c r="DD38" s="627">
        <v>261505</v>
      </c>
      <c r="DE38" s="622"/>
      <c r="DF38" s="622"/>
      <c r="DG38" s="622"/>
      <c r="DH38" s="622"/>
      <c r="DI38" s="622"/>
      <c r="DJ38" s="622"/>
      <c r="DK38" s="623"/>
      <c r="DL38" s="627">
        <v>219861</v>
      </c>
      <c r="DM38" s="622"/>
      <c r="DN38" s="622"/>
      <c r="DO38" s="622"/>
      <c r="DP38" s="622"/>
      <c r="DQ38" s="622"/>
      <c r="DR38" s="622"/>
      <c r="DS38" s="622"/>
      <c r="DT38" s="622"/>
      <c r="DU38" s="622"/>
      <c r="DV38" s="623"/>
      <c r="DW38" s="624">
        <v>8.1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985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342128</v>
      </c>
      <c r="CS39" s="634"/>
      <c r="CT39" s="634"/>
      <c r="CU39" s="634"/>
      <c r="CV39" s="634"/>
      <c r="CW39" s="634"/>
      <c r="CX39" s="634"/>
      <c r="CY39" s="635"/>
      <c r="CZ39" s="624">
        <v>7.5</v>
      </c>
      <c r="DA39" s="636"/>
      <c r="DB39" s="636"/>
      <c r="DC39" s="637"/>
      <c r="DD39" s="627">
        <v>173149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10200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680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4727804</v>
      </c>
      <c r="S41" s="646"/>
      <c r="T41" s="646"/>
      <c r="U41" s="646"/>
      <c r="V41" s="646"/>
      <c r="W41" s="646"/>
      <c r="X41" s="646"/>
      <c r="Y41" s="649"/>
      <c r="Z41" s="650">
        <v>100</v>
      </c>
      <c r="AA41" s="650"/>
      <c r="AB41" s="650"/>
      <c r="AC41" s="650"/>
      <c r="AD41" s="651">
        <v>2717233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55897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220750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491202</v>
      </c>
      <c r="CS42" s="634"/>
      <c r="CT42" s="634"/>
      <c r="CU42" s="634"/>
      <c r="CV42" s="634"/>
      <c r="CW42" s="634"/>
      <c r="CX42" s="634"/>
      <c r="CY42" s="635"/>
      <c r="CZ42" s="624">
        <v>10.7</v>
      </c>
      <c r="DA42" s="636"/>
      <c r="DB42" s="636"/>
      <c r="DC42" s="637"/>
      <c r="DD42" s="627">
        <v>122840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6814</v>
      </c>
      <c r="CS43" s="634"/>
      <c r="CT43" s="634"/>
      <c r="CU43" s="634"/>
      <c r="CV43" s="634"/>
      <c r="CW43" s="634"/>
      <c r="CX43" s="634"/>
      <c r="CY43" s="635"/>
      <c r="CZ43" s="624">
        <v>0.1</v>
      </c>
      <c r="DA43" s="636"/>
      <c r="DB43" s="636"/>
      <c r="DC43" s="637"/>
      <c r="DD43" s="627">
        <v>6814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491202</v>
      </c>
      <c r="CS44" s="622"/>
      <c r="CT44" s="622"/>
      <c r="CU44" s="622"/>
      <c r="CV44" s="622"/>
      <c r="CW44" s="622"/>
      <c r="CX44" s="622"/>
      <c r="CY44" s="623"/>
      <c r="CZ44" s="624">
        <v>10.7</v>
      </c>
      <c r="DA44" s="625"/>
      <c r="DB44" s="625"/>
      <c r="DC44" s="626"/>
      <c r="DD44" s="627">
        <v>122840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38671</v>
      </c>
      <c r="CS45" s="634"/>
      <c r="CT45" s="634"/>
      <c r="CU45" s="634"/>
      <c r="CV45" s="634"/>
      <c r="CW45" s="634"/>
      <c r="CX45" s="634"/>
      <c r="CY45" s="635"/>
      <c r="CZ45" s="624">
        <v>0.8</v>
      </c>
      <c r="DA45" s="636"/>
      <c r="DB45" s="636"/>
      <c r="DC45" s="637"/>
      <c r="DD45" s="627">
        <v>9544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450506</v>
      </c>
      <c r="CS46" s="622"/>
      <c r="CT46" s="622"/>
      <c r="CU46" s="622"/>
      <c r="CV46" s="622"/>
      <c r="CW46" s="622"/>
      <c r="CX46" s="622"/>
      <c r="CY46" s="623"/>
      <c r="CZ46" s="624">
        <v>9.9</v>
      </c>
      <c r="DA46" s="625"/>
      <c r="DB46" s="625"/>
      <c r="DC46" s="626"/>
      <c r="DD46" s="627">
        <v>112771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4573047</v>
      </c>
      <c r="CS49" s="606"/>
      <c r="CT49" s="606"/>
      <c r="CU49" s="606"/>
      <c r="CV49" s="606"/>
      <c r="CW49" s="606"/>
      <c r="CX49" s="606"/>
      <c r="CY49" s="607"/>
      <c r="CZ49" s="608">
        <v>100</v>
      </c>
      <c r="DA49" s="609"/>
      <c r="DB49" s="609"/>
      <c r="DC49" s="610"/>
      <c r="DD49" s="611">
        <v>3071904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7408D0c8m5nRc1rPM3hmSE7XTmFuRUQQqdhgUW3M7R7XrA9UUnjve1XKBnTP1NVb+H5uPX2zPQan58nzWOWMA==" saltValue="cMCWTZ00sI/HJ0Uruf9Sr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AU34" sqref="AU34:AY3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4726</v>
      </c>
      <c r="R7" s="1103"/>
      <c r="S7" s="1103"/>
      <c r="T7" s="1103"/>
      <c r="U7" s="1103"/>
      <c r="V7" s="1103">
        <v>4571</v>
      </c>
      <c r="W7" s="1103"/>
      <c r="X7" s="1103"/>
      <c r="Y7" s="1103"/>
      <c r="Z7" s="1103"/>
      <c r="AA7" s="1103">
        <v>155</v>
      </c>
      <c r="AB7" s="1103"/>
      <c r="AC7" s="1103"/>
      <c r="AD7" s="1103"/>
      <c r="AE7" s="1104"/>
      <c r="AF7" s="1105">
        <v>147</v>
      </c>
      <c r="AG7" s="1106"/>
      <c r="AH7" s="1106"/>
      <c r="AI7" s="1106"/>
      <c r="AJ7" s="1107"/>
      <c r="AK7" s="1108" t="s">
        <v>550</v>
      </c>
      <c r="AL7" s="1109"/>
      <c r="AM7" s="1109"/>
      <c r="AN7" s="1109"/>
      <c r="AO7" s="1109"/>
      <c r="AP7" s="1109">
        <v>5211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v>
      </c>
      <c r="R8" s="1039"/>
      <c r="S8" s="1039"/>
      <c r="T8" s="1039"/>
      <c r="U8" s="1039"/>
      <c r="V8" s="1039">
        <v>2</v>
      </c>
      <c r="W8" s="1039"/>
      <c r="X8" s="1039"/>
      <c r="Y8" s="1039"/>
      <c r="Z8" s="1039"/>
      <c r="AA8" s="1039">
        <v>0</v>
      </c>
      <c r="AB8" s="1039"/>
      <c r="AC8" s="1039"/>
      <c r="AD8" s="1039"/>
      <c r="AE8" s="1040"/>
      <c r="AF8" s="1035" t="s">
        <v>122</v>
      </c>
      <c r="AG8" s="1036"/>
      <c r="AH8" s="1036"/>
      <c r="AI8" s="1036"/>
      <c r="AJ8" s="1037"/>
      <c r="AK8" s="1080" t="s">
        <v>550</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27</v>
      </c>
      <c r="R9" s="1039"/>
      <c r="S9" s="1039"/>
      <c r="T9" s="1039"/>
      <c r="U9" s="1039"/>
      <c r="V9" s="1039">
        <v>27</v>
      </c>
      <c r="W9" s="1039"/>
      <c r="X9" s="1039"/>
      <c r="Y9" s="1039"/>
      <c r="Z9" s="1039"/>
      <c r="AA9" s="1039">
        <v>0</v>
      </c>
      <c r="AB9" s="1039"/>
      <c r="AC9" s="1039"/>
      <c r="AD9" s="1039"/>
      <c r="AE9" s="1040"/>
      <c r="AF9" s="1035" t="s">
        <v>122</v>
      </c>
      <c r="AG9" s="1036"/>
      <c r="AH9" s="1036"/>
      <c r="AI9" s="1036"/>
      <c r="AJ9" s="1037"/>
      <c r="AK9" s="1080" t="s">
        <v>550</v>
      </c>
      <c r="AL9" s="1081"/>
      <c r="AM9" s="1081"/>
      <c r="AN9" s="1081"/>
      <c r="AO9" s="1081"/>
      <c r="AP9" s="1081" t="s">
        <v>550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4726</v>
      </c>
      <c r="R23" s="1061"/>
      <c r="S23" s="1061"/>
      <c r="T23" s="1061"/>
      <c r="U23" s="1061"/>
      <c r="V23" s="1061">
        <v>4571</v>
      </c>
      <c r="W23" s="1061"/>
      <c r="X23" s="1061"/>
      <c r="Y23" s="1061"/>
      <c r="Z23" s="1061"/>
      <c r="AA23" s="1061">
        <v>155</v>
      </c>
      <c r="AB23" s="1061"/>
      <c r="AC23" s="1061"/>
      <c r="AD23" s="1061"/>
      <c r="AE23" s="1068"/>
      <c r="AF23" s="1069">
        <v>147</v>
      </c>
      <c r="AG23" s="1061"/>
      <c r="AH23" s="1061"/>
      <c r="AI23" s="1061"/>
      <c r="AJ23" s="1070"/>
      <c r="AK23" s="1071"/>
      <c r="AL23" s="1072"/>
      <c r="AM23" s="1072"/>
      <c r="AN23" s="1072"/>
      <c r="AO23" s="1072"/>
      <c r="AP23" s="1061">
        <v>5211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668</v>
      </c>
      <c r="R28" s="1051"/>
      <c r="S28" s="1051"/>
      <c r="T28" s="1051"/>
      <c r="U28" s="1051"/>
      <c r="V28" s="1051">
        <v>664</v>
      </c>
      <c r="W28" s="1051"/>
      <c r="X28" s="1051"/>
      <c r="Y28" s="1051"/>
      <c r="Z28" s="1051"/>
      <c r="AA28" s="1051">
        <v>4</v>
      </c>
      <c r="AB28" s="1051"/>
      <c r="AC28" s="1051"/>
      <c r="AD28" s="1051"/>
      <c r="AE28" s="1052"/>
      <c r="AF28" s="1053">
        <v>4</v>
      </c>
      <c r="AG28" s="1051"/>
      <c r="AH28" s="1051"/>
      <c r="AI28" s="1051"/>
      <c r="AJ28" s="1054"/>
      <c r="AK28" s="1042">
        <v>51</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783</v>
      </c>
      <c r="R29" s="1039"/>
      <c r="S29" s="1039"/>
      <c r="T29" s="1039"/>
      <c r="U29" s="1039"/>
      <c r="V29" s="1039">
        <v>776</v>
      </c>
      <c r="W29" s="1039"/>
      <c r="X29" s="1039"/>
      <c r="Y29" s="1039"/>
      <c r="Z29" s="1039"/>
      <c r="AA29" s="1039">
        <v>7</v>
      </c>
      <c r="AB29" s="1039"/>
      <c r="AC29" s="1039"/>
      <c r="AD29" s="1039"/>
      <c r="AE29" s="1040"/>
      <c r="AF29" s="1035">
        <v>7</v>
      </c>
      <c r="AG29" s="1036"/>
      <c r="AH29" s="1036"/>
      <c r="AI29" s="1036"/>
      <c r="AJ29" s="1037"/>
      <c r="AK29" s="980">
        <v>131</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150</v>
      </c>
      <c r="R30" s="1039"/>
      <c r="S30" s="1039"/>
      <c r="T30" s="1039"/>
      <c r="U30" s="1039"/>
      <c r="V30" s="1039">
        <v>149</v>
      </c>
      <c r="W30" s="1039"/>
      <c r="X30" s="1039"/>
      <c r="Y30" s="1039"/>
      <c r="Z30" s="1039"/>
      <c r="AA30" s="1039">
        <v>1</v>
      </c>
      <c r="AB30" s="1039"/>
      <c r="AC30" s="1039"/>
      <c r="AD30" s="1039"/>
      <c r="AE30" s="1040"/>
      <c r="AF30" s="1035">
        <v>1</v>
      </c>
      <c r="AG30" s="1036"/>
      <c r="AH30" s="1036"/>
      <c r="AI30" s="1036"/>
      <c r="AJ30" s="1037"/>
      <c r="AK30" s="980">
        <v>77</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67</v>
      </c>
      <c r="R31" s="1039"/>
      <c r="S31" s="1039"/>
      <c r="T31" s="1039"/>
      <c r="U31" s="1039"/>
      <c r="V31" s="1039">
        <v>65</v>
      </c>
      <c r="W31" s="1039"/>
      <c r="X31" s="1039"/>
      <c r="Y31" s="1039"/>
      <c r="Z31" s="1039"/>
      <c r="AA31" s="1039">
        <v>2</v>
      </c>
      <c r="AB31" s="1039"/>
      <c r="AC31" s="1039"/>
      <c r="AD31" s="1039"/>
      <c r="AE31" s="1040"/>
      <c r="AF31" s="1035">
        <v>175</v>
      </c>
      <c r="AG31" s="1036"/>
      <c r="AH31" s="1036"/>
      <c r="AI31" s="1036"/>
      <c r="AJ31" s="1037"/>
      <c r="AK31" s="980" t="s">
        <v>550</v>
      </c>
      <c r="AL31" s="971"/>
      <c r="AM31" s="971"/>
      <c r="AN31" s="971"/>
      <c r="AO31" s="971"/>
      <c r="AP31" s="971">
        <v>78</v>
      </c>
      <c r="AQ31" s="971"/>
      <c r="AR31" s="971"/>
      <c r="AS31" s="971"/>
      <c r="AT31" s="971"/>
      <c r="AU31" s="971" t="s">
        <v>550</v>
      </c>
      <c r="AV31" s="971"/>
      <c r="AW31" s="971"/>
      <c r="AX31" s="971"/>
      <c r="AY31" s="971"/>
      <c r="AZ31" s="1041" t="s">
        <v>550</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654</v>
      </c>
      <c r="R32" s="1039"/>
      <c r="S32" s="1039"/>
      <c r="T32" s="1039"/>
      <c r="U32" s="1039"/>
      <c r="V32" s="1039">
        <v>731</v>
      </c>
      <c r="W32" s="1039"/>
      <c r="X32" s="1039"/>
      <c r="Y32" s="1039"/>
      <c r="Z32" s="1039"/>
      <c r="AA32" s="1039">
        <v>-77</v>
      </c>
      <c r="AB32" s="1039"/>
      <c r="AC32" s="1039"/>
      <c r="AD32" s="1039"/>
      <c r="AE32" s="1040"/>
      <c r="AF32" s="1035">
        <v>88</v>
      </c>
      <c r="AG32" s="1036"/>
      <c r="AH32" s="1036"/>
      <c r="AI32" s="1036"/>
      <c r="AJ32" s="1037"/>
      <c r="AK32" s="980">
        <v>365</v>
      </c>
      <c r="AL32" s="971"/>
      <c r="AM32" s="971"/>
      <c r="AN32" s="971"/>
      <c r="AO32" s="971"/>
      <c r="AP32" s="971">
        <v>1412</v>
      </c>
      <c r="AQ32" s="971"/>
      <c r="AR32" s="971"/>
      <c r="AS32" s="971"/>
      <c r="AT32" s="971"/>
      <c r="AU32" s="971">
        <v>1321</v>
      </c>
      <c r="AV32" s="971"/>
      <c r="AW32" s="971"/>
      <c r="AX32" s="971"/>
      <c r="AY32" s="971"/>
      <c r="AZ32" s="1041" t="s">
        <v>550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88</v>
      </c>
      <c r="R33" s="1039"/>
      <c r="S33" s="1039"/>
      <c r="T33" s="1039"/>
      <c r="U33" s="1039"/>
      <c r="V33" s="1039">
        <v>46</v>
      </c>
      <c r="W33" s="1039"/>
      <c r="X33" s="1039"/>
      <c r="Y33" s="1039"/>
      <c r="Z33" s="1039"/>
      <c r="AA33" s="1039">
        <v>42</v>
      </c>
      <c r="AB33" s="1039"/>
      <c r="AC33" s="1039"/>
      <c r="AD33" s="1039"/>
      <c r="AE33" s="1040"/>
      <c r="AF33" s="1035">
        <v>42</v>
      </c>
      <c r="AG33" s="1036"/>
      <c r="AH33" s="1036"/>
      <c r="AI33" s="1036"/>
      <c r="AJ33" s="1037"/>
      <c r="AK33" s="980">
        <v>47</v>
      </c>
      <c r="AL33" s="971"/>
      <c r="AM33" s="971"/>
      <c r="AN33" s="971"/>
      <c r="AO33" s="971"/>
      <c r="AP33" s="971">
        <v>301</v>
      </c>
      <c r="AQ33" s="971"/>
      <c r="AR33" s="971"/>
      <c r="AS33" s="971"/>
      <c r="AT33" s="971"/>
      <c r="AU33" s="971">
        <v>173</v>
      </c>
      <c r="AV33" s="971"/>
      <c r="AW33" s="971"/>
      <c r="AX33" s="971"/>
      <c r="AY33" s="971"/>
      <c r="AZ33" s="1041" t="s">
        <v>550</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648966</v>
      </c>
      <c r="AB110" s="889"/>
      <c r="AC110" s="889"/>
      <c r="AD110" s="889"/>
      <c r="AE110" s="890"/>
      <c r="AF110" s="891">
        <v>611851</v>
      </c>
      <c r="AG110" s="889"/>
      <c r="AH110" s="889"/>
      <c r="AI110" s="889"/>
      <c r="AJ110" s="890"/>
      <c r="AK110" s="891">
        <v>561198</v>
      </c>
      <c r="AL110" s="889"/>
      <c r="AM110" s="889"/>
      <c r="AN110" s="889"/>
      <c r="AO110" s="890"/>
      <c r="AP110" s="892">
        <v>24.2</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5714017</v>
      </c>
      <c r="BR110" s="842"/>
      <c r="BS110" s="842"/>
      <c r="BT110" s="842"/>
      <c r="BU110" s="842"/>
      <c r="BV110" s="842">
        <v>5438878</v>
      </c>
      <c r="BW110" s="842"/>
      <c r="BX110" s="842"/>
      <c r="BY110" s="842"/>
      <c r="BZ110" s="842"/>
      <c r="CA110" s="842">
        <v>5210701</v>
      </c>
      <c r="CB110" s="842"/>
      <c r="CC110" s="842"/>
      <c r="CD110" s="842"/>
      <c r="CE110" s="842"/>
      <c r="CF110" s="866">
        <v>224.4</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259093</v>
      </c>
      <c r="BR112" s="817"/>
      <c r="BS112" s="817"/>
      <c r="BT112" s="817"/>
      <c r="BU112" s="817"/>
      <c r="BV112" s="817">
        <v>965944</v>
      </c>
      <c r="BW112" s="817"/>
      <c r="BX112" s="817"/>
      <c r="BY112" s="817"/>
      <c r="BZ112" s="817"/>
      <c r="CA112" s="817">
        <v>1493915</v>
      </c>
      <c r="CB112" s="817"/>
      <c r="CC112" s="817"/>
      <c r="CD112" s="817"/>
      <c r="CE112" s="817"/>
      <c r="CF112" s="875">
        <v>64.3</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19001</v>
      </c>
      <c r="AB113" s="919"/>
      <c r="AC113" s="919"/>
      <c r="AD113" s="919"/>
      <c r="AE113" s="920"/>
      <c r="AF113" s="921">
        <v>20428</v>
      </c>
      <c r="AG113" s="919"/>
      <c r="AH113" s="919"/>
      <c r="AI113" s="919"/>
      <c r="AJ113" s="920"/>
      <c r="AK113" s="921">
        <v>28351</v>
      </c>
      <c r="AL113" s="919"/>
      <c r="AM113" s="919"/>
      <c r="AN113" s="919"/>
      <c r="AO113" s="920"/>
      <c r="AP113" s="922">
        <v>1.2</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775</v>
      </c>
      <c r="AB114" s="780"/>
      <c r="AC114" s="780"/>
      <c r="AD114" s="780"/>
      <c r="AE114" s="781"/>
      <c r="AF114" s="782">
        <v>685</v>
      </c>
      <c r="AG114" s="780"/>
      <c r="AH114" s="780"/>
      <c r="AI114" s="780"/>
      <c r="AJ114" s="781"/>
      <c r="AK114" s="782">
        <v>632</v>
      </c>
      <c r="AL114" s="780"/>
      <c r="AM114" s="780"/>
      <c r="AN114" s="780"/>
      <c r="AO114" s="781"/>
      <c r="AP114" s="824">
        <v>0</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560707</v>
      </c>
      <c r="BR114" s="817"/>
      <c r="BS114" s="817"/>
      <c r="BT114" s="817"/>
      <c r="BU114" s="817"/>
      <c r="BV114" s="817">
        <v>547876</v>
      </c>
      <c r="BW114" s="817"/>
      <c r="BX114" s="817"/>
      <c r="BY114" s="817"/>
      <c r="BZ114" s="817"/>
      <c r="CA114" s="817">
        <v>530341</v>
      </c>
      <c r="CB114" s="817"/>
      <c r="CC114" s="817"/>
      <c r="CD114" s="817"/>
      <c r="CE114" s="817"/>
      <c r="CF114" s="875">
        <v>22.8</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668742</v>
      </c>
      <c r="AB117" s="903"/>
      <c r="AC117" s="903"/>
      <c r="AD117" s="903"/>
      <c r="AE117" s="904"/>
      <c r="AF117" s="905">
        <v>632964</v>
      </c>
      <c r="AG117" s="903"/>
      <c r="AH117" s="903"/>
      <c r="AI117" s="903"/>
      <c r="AJ117" s="904"/>
      <c r="AK117" s="905">
        <v>590181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6533817</v>
      </c>
      <c r="BR119" s="845"/>
      <c r="BS119" s="845"/>
      <c r="BT119" s="845"/>
      <c r="BU119" s="845"/>
      <c r="BV119" s="845">
        <v>6952698</v>
      </c>
      <c r="BW119" s="845"/>
      <c r="BX119" s="845"/>
      <c r="BY119" s="845"/>
      <c r="BZ119" s="845"/>
      <c r="CA119" s="845">
        <v>7234957</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3496587</v>
      </c>
      <c r="BR120" s="842"/>
      <c r="BS120" s="842"/>
      <c r="BT120" s="842"/>
      <c r="BU120" s="842"/>
      <c r="BV120" s="842">
        <v>3865890</v>
      </c>
      <c r="BW120" s="842"/>
      <c r="BX120" s="842"/>
      <c r="BY120" s="842"/>
      <c r="BZ120" s="842"/>
      <c r="CA120" s="842">
        <v>3985263</v>
      </c>
      <c r="CB120" s="842"/>
      <c r="CC120" s="842"/>
      <c r="CD120" s="842"/>
      <c r="CE120" s="842"/>
      <c r="CF120" s="866">
        <v>171.6</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77506</v>
      </c>
      <c r="DH120" s="842"/>
      <c r="DI120" s="842"/>
      <c r="DJ120" s="842"/>
      <c r="DK120" s="842"/>
      <c r="DL120" s="842">
        <v>784754</v>
      </c>
      <c r="DM120" s="842"/>
      <c r="DN120" s="842"/>
      <c r="DO120" s="842"/>
      <c r="DP120" s="842"/>
      <c r="DQ120" s="842">
        <v>1320520</v>
      </c>
      <c r="DR120" s="842"/>
      <c r="DS120" s="842"/>
      <c r="DT120" s="842"/>
      <c r="DU120" s="842"/>
      <c r="DV120" s="843">
        <v>56.9</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151110</v>
      </c>
      <c r="BR121" s="817"/>
      <c r="BS121" s="817"/>
      <c r="BT121" s="817"/>
      <c r="BU121" s="817"/>
      <c r="BV121" s="817">
        <v>144905</v>
      </c>
      <c r="BW121" s="817"/>
      <c r="BX121" s="817"/>
      <c r="BY121" s="817"/>
      <c r="BZ121" s="817"/>
      <c r="CA121" s="817">
        <v>169179</v>
      </c>
      <c r="CB121" s="817"/>
      <c r="CC121" s="817"/>
      <c r="CD121" s="817"/>
      <c r="CE121" s="817"/>
      <c r="CF121" s="875">
        <v>7.3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181587</v>
      </c>
      <c r="DH121" s="817"/>
      <c r="DI121" s="817"/>
      <c r="DJ121" s="817"/>
      <c r="DK121" s="817"/>
      <c r="DL121" s="817">
        <v>181190</v>
      </c>
      <c r="DM121" s="817"/>
      <c r="DN121" s="817"/>
      <c r="DO121" s="817"/>
      <c r="DP121" s="817"/>
      <c r="DQ121" s="817">
        <v>173395</v>
      </c>
      <c r="DR121" s="817"/>
      <c r="DS121" s="817"/>
      <c r="DT121" s="817"/>
      <c r="DU121" s="817"/>
      <c r="DV121" s="794">
        <v>7.5</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4009974</v>
      </c>
      <c r="BR122" s="845"/>
      <c r="BS122" s="845"/>
      <c r="BT122" s="845"/>
      <c r="BU122" s="845"/>
      <c r="BV122" s="845">
        <v>3937812</v>
      </c>
      <c r="BW122" s="845"/>
      <c r="BX122" s="845"/>
      <c r="BY122" s="845"/>
      <c r="BZ122" s="845"/>
      <c r="CA122" s="845">
        <v>3903775</v>
      </c>
      <c r="CB122" s="845"/>
      <c r="CC122" s="845"/>
      <c r="CD122" s="845"/>
      <c r="CE122" s="845"/>
      <c r="CF122" s="846">
        <v>168.1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7657671</v>
      </c>
      <c r="BR123" s="833"/>
      <c r="BS123" s="833"/>
      <c r="BT123" s="833"/>
      <c r="BU123" s="833"/>
      <c r="BV123" s="833">
        <v>7948607</v>
      </c>
      <c r="BW123" s="833"/>
      <c r="BX123" s="833"/>
      <c r="BY123" s="833"/>
      <c r="BZ123" s="833"/>
      <c r="CA123" s="833">
        <v>8058217</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23406</v>
      </c>
      <c r="AB128" s="801"/>
      <c r="AC128" s="801"/>
      <c r="AD128" s="801"/>
      <c r="AE128" s="802"/>
      <c r="AF128" s="803">
        <v>26638</v>
      </c>
      <c r="AG128" s="801"/>
      <c r="AH128" s="801"/>
      <c r="AI128" s="801"/>
      <c r="AJ128" s="802"/>
      <c r="AK128" s="803">
        <v>21672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2811044</v>
      </c>
      <c r="AB129" s="780"/>
      <c r="AC129" s="780"/>
      <c r="AD129" s="780"/>
      <c r="AE129" s="781"/>
      <c r="AF129" s="782">
        <v>2665041</v>
      </c>
      <c r="AG129" s="780"/>
      <c r="AH129" s="780"/>
      <c r="AI129" s="780"/>
      <c r="AJ129" s="781"/>
      <c r="AK129" s="782">
        <v>2702660</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420136</v>
      </c>
      <c r="AB130" s="780"/>
      <c r="AC130" s="780"/>
      <c r="AD130" s="780"/>
      <c r="AE130" s="781"/>
      <c r="AF130" s="782">
        <v>392067</v>
      </c>
      <c r="AG130" s="780"/>
      <c r="AH130" s="780"/>
      <c r="AI130" s="780"/>
      <c r="AJ130" s="781"/>
      <c r="AK130" s="782">
        <v>380561</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2390908</v>
      </c>
      <c r="AB131" s="764"/>
      <c r="AC131" s="764"/>
      <c r="AD131" s="764"/>
      <c r="AE131" s="765"/>
      <c r="AF131" s="766">
        <v>2272974</v>
      </c>
      <c r="AG131" s="764"/>
      <c r="AH131" s="764"/>
      <c r="AI131" s="764"/>
      <c r="AJ131" s="765"/>
      <c r="AK131" s="766">
        <v>2322099</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9.4190157039999995</v>
      </c>
      <c r="AB132" s="745"/>
      <c r="AC132" s="745"/>
      <c r="AD132" s="745"/>
      <c r="AE132" s="746"/>
      <c r="AF132" s="747">
        <v>9.4263726729999995</v>
      </c>
      <c r="AG132" s="745"/>
      <c r="AH132" s="745"/>
      <c r="AI132" s="745"/>
      <c r="AJ132" s="746"/>
      <c r="AK132" s="747">
        <v>8.0938840249999995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8</v>
      </c>
      <c r="AB133" s="724"/>
      <c r="AC133" s="724"/>
      <c r="AD133" s="724"/>
      <c r="AE133" s="725"/>
      <c r="AF133" s="723">
        <v>8.8000000000000007</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c2isQmP8KQSCss8z8qk/bbUkAZ1JdwULEO6d773LPblf+xjvtFJ2ZMWWtKChwh4uusgDMfqciNOVZnnJc1nYg==" saltValue="P/S8wzqI/MldCfWWdEl0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V22"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YhHq86cd+VDsb7MTK3O0HDaxfJ9GIeaSdge1aHM8uwtHNHCIBcd9O/Bcxusp44/hA722LEBDXASedwfgSKhwA==" saltValue="XHw7YPGyFXH7RLDf7vS1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M56"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8N/oI1UgyTddn+LPSaU3Xp+aSKr/n9FWspeFFJ/gRAxx+hwKbIrRIalnsr0iUZwUaslC+VmhLyI7kSPAxLMUQ==" saltValue="CVs5wGzoLb+YpeCUQecb4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756614</v>
      </c>
      <c r="AP9" s="281">
        <v>209763</v>
      </c>
      <c r="AQ9" s="282">
        <v>273733</v>
      </c>
      <c r="AR9" s="283">
        <v>-23.4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33647</v>
      </c>
      <c r="AP10" s="284">
        <v>9328</v>
      </c>
      <c r="AQ10" s="285">
        <v>30345</v>
      </c>
      <c r="AR10" s="286">
        <v>-69.3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4149</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36348</v>
      </c>
      <c r="AP13" s="284">
        <v>10077</v>
      </c>
      <c r="AQ13" s="285">
        <v>9494</v>
      </c>
      <c r="AR13" s="286">
        <v>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6814</v>
      </c>
      <c r="AP14" s="284">
        <v>1889</v>
      </c>
      <c r="AQ14" s="285">
        <v>5033</v>
      </c>
      <c r="AR14" s="286">
        <v>-62.5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-51286</v>
      </c>
      <c r="AP15" s="284">
        <v>-14218</v>
      </c>
      <c r="AQ15" s="285">
        <v>-17000</v>
      </c>
      <c r="AR15" s="286">
        <v>-16.399999999999999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782137</v>
      </c>
      <c r="AP16" s="284">
        <v>216839</v>
      </c>
      <c r="AQ16" s="285">
        <v>305754</v>
      </c>
      <c r="AR16" s="286">
        <v>-29.1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21.9</v>
      </c>
      <c r="AP21" s="298">
        <v>26.54</v>
      </c>
      <c r="AQ21" s="299">
        <v>-4.6399999999999997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97.7</v>
      </c>
      <c r="AP22" s="303">
        <v>93.9</v>
      </c>
      <c r="AQ22" s="304">
        <v>3.8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561198</v>
      </c>
      <c r="AP32" s="312">
        <v>155586</v>
      </c>
      <c r="AQ32" s="313">
        <v>170830</v>
      </c>
      <c r="AR32" s="314">
        <v>-8.9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28351</v>
      </c>
      <c r="AP35" s="312">
        <v>7860</v>
      </c>
      <c r="AQ35" s="313">
        <v>32606</v>
      </c>
      <c r="AR35" s="314">
        <v>-75.900000000000006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632</v>
      </c>
      <c r="AP36" s="312">
        <v>175</v>
      </c>
      <c r="AQ36" s="313">
        <v>4875</v>
      </c>
      <c r="AR36" s="314">
        <v>-96.4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993</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50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-21672</v>
      </c>
      <c r="AP39" s="312">
        <v>-6008</v>
      </c>
      <c r="AQ39" s="313">
        <v>-6626</v>
      </c>
      <c r="AR39" s="314">
        <v>-9.3000000000000007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-380561</v>
      </c>
      <c r="AP40" s="312">
        <v>-105506</v>
      </c>
      <c r="AQ40" s="313">
        <v>-145454</v>
      </c>
      <c r="AR40" s="314">
        <v>-27.5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187948</v>
      </c>
      <c r="AP41" s="312">
        <v>52106</v>
      </c>
      <c r="AQ41" s="313">
        <v>57274</v>
      </c>
      <c r="AR41" s="314">
        <v>-9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646189</v>
      </c>
      <c r="AN51" s="334">
        <v>164886</v>
      </c>
      <c r="AO51" s="335">
        <v>-42.3</v>
      </c>
      <c r="AP51" s="336">
        <v>316937</v>
      </c>
      <c r="AQ51" s="337">
        <v>9.4</v>
      </c>
      <c r="AR51" s="338">
        <v>-51.7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565762</v>
      </c>
      <c r="AN52" s="342">
        <v>144364</v>
      </c>
      <c r="AO52" s="343">
        <v>-46.1</v>
      </c>
      <c r="AP52" s="344">
        <v>199150</v>
      </c>
      <c r="AQ52" s="345">
        <v>27.5</v>
      </c>
      <c r="AR52" s="346">
        <v>-73.599999999999994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968652</v>
      </c>
      <c r="AN53" s="334">
        <v>253441</v>
      </c>
      <c r="AO53" s="335">
        <v>53.7</v>
      </c>
      <c r="AP53" s="336">
        <v>332350</v>
      </c>
      <c r="AQ53" s="337">
        <v>4.9000000000000004</v>
      </c>
      <c r="AR53" s="338">
        <v>48.8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779318</v>
      </c>
      <c r="AN54" s="342">
        <v>203903</v>
      </c>
      <c r="AO54" s="343">
        <v>41.2</v>
      </c>
      <c r="AP54" s="344">
        <v>200453</v>
      </c>
      <c r="AQ54" s="345">
        <v>0.7</v>
      </c>
      <c r="AR54" s="346">
        <v>40.5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1119917</v>
      </c>
      <c r="AN55" s="334">
        <v>301621</v>
      </c>
      <c r="AO55" s="335">
        <v>19</v>
      </c>
      <c r="AP55" s="336">
        <v>362690</v>
      </c>
      <c r="AQ55" s="337">
        <v>9.1</v>
      </c>
      <c r="AR55" s="338">
        <v>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580531</v>
      </c>
      <c r="AN56" s="342">
        <v>156351</v>
      </c>
      <c r="AO56" s="343">
        <v>-23.3</v>
      </c>
      <c r="AP56" s="344">
        <v>172580</v>
      </c>
      <c r="AQ56" s="345">
        <v>-13.9</v>
      </c>
      <c r="AR56" s="346">
        <v>-9.4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698788</v>
      </c>
      <c r="AN57" s="334">
        <v>190978</v>
      </c>
      <c r="AO57" s="335">
        <v>-36.700000000000003</v>
      </c>
      <c r="AP57" s="336">
        <v>296093</v>
      </c>
      <c r="AQ57" s="337">
        <v>-18.399999999999999</v>
      </c>
      <c r="AR57" s="338">
        <v>-18.3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683889</v>
      </c>
      <c r="AN58" s="342">
        <v>186906</v>
      </c>
      <c r="AO58" s="343">
        <v>19.5</v>
      </c>
      <c r="AP58" s="344">
        <v>140545</v>
      </c>
      <c r="AQ58" s="345">
        <v>-18.600000000000001</v>
      </c>
      <c r="AR58" s="346">
        <v>38.1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491202</v>
      </c>
      <c r="AN59" s="334">
        <v>136180</v>
      </c>
      <c r="AO59" s="335">
        <v>-28.7</v>
      </c>
      <c r="AP59" s="336">
        <v>308655</v>
      </c>
      <c r="AQ59" s="337">
        <v>4.2</v>
      </c>
      <c r="AR59" s="338">
        <v>-32.9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450506</v>
      </c>
      <c r="AN60" s="342">
        <v>124898</v>
      </c>
      <c r="AO60" s="343">
        <v>-33.200000000000003</v>
      </c>
      <c r="AP60" s="344">
        <v>169887</v>
      </c>
      <c r="AQ60" s="345">
        <v>20.9</v>
      </c>
      <c r="AR60" s="346">
        <v>-54.1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784950</v>
      </c>
      <c r="AN61" s="349">
        <v>209421</v>
      </c>
      <c r="AO61" s="350">
        <v>-7</v>
      </c>
      <c r="AP61" s="351">
        <v>323345</v>
      </c>
      <c r="AQ61" s="352">
        <v>1.8</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612001</v>
      </c>
      <c r="AN62" s="342">
        <v>163284</v>
      </c>
      <c r="AO62" s="343">
        <v>-8.4</v>
      </c>
      <c r="AP62" s="344">
        <v>176523</v>
      </c>
      <c r="AQ62" s="345">
        <v>3.3</v>
      </c>
      <c r="AR62" s="346">
        <v>-11.7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SSNXYF3IStnVSK4znlCpWSIYhdi8DKIGUiU2vcmwLSiAebPykLZBEp41TKhh9fOEpthHFTiV6bAP5B9it5s2w==" saltValue="a1GTwH87+IpHht+phe65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85" zoomScaleNormal="85" zoomScaleSheetLayoutView="55" workbookViewId="0">
      <selection activeCell="BI37" sqref="BI3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cIAeehR3GCPOnlVRZWDtNPAxs3y68iCnZ576Z50M+ldE2kh97ERkcONrW18uzPhiHmZRu3UyAASkf+x3IS83Cg==" saltValue="fr8Yz2Zbhwf1tYS68eYE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S86"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o/DykUltjmbRxsfUT6tR9rA6JMy0pbpP+wjRmuAbqFeuu6J96EhHP184UJRJ8eNkxQM0eJCogw7HDgE/YFkGPQ==" saltValue="TNeZEonwBglmvcVM3knQ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53.7</v>
      </c>
      <c r="G47" s="12">
        <v>46.21</v>
      </c>
      <c r="H47" s="12">
        <v>44.74</v>
      </c>
      <c r="I47" s="12">
        <v>50.57</v>
      </c>
      <c r="J47" s="13">
        <v>55.78</v>
      </c>
    </row>
    <row r="48" spans="2:10" ht="57.75" customHeight="1" x14ac:dyDescent="0.15">
      <c r="B48" s="14"/>
      <c r="C48" s="1141" t="s">
        <v>4</v>
      </c>
      <c r="D48" s="1141"/>
      <c r="E48" s="1142"/>
      <c r="F48" s="15">
        <v>1.4</v>
      </c>
      <c r="G48" s="16">
        <v>3.15</v>
      </c>
      <c r="H48" s="16">
        <v>3.85</v>
      </c>
      <c r="I48" s="16">
        <v>3.71</v>
      </c>
      <c r="J48" s="17">
        <v>5.45</v>
      </c>
    </row>
    <row r="49" spans="2:10" ht="57.75" customHeight="1" thickBot="1" x14ac:dyDescent="0.2">
      <c r="B49" s="18"/>
      <c r="C49" s="1143" t="s">
        <v>5</v>
      </c>
      <c r="D49" s="1143"/>
      <c r="E49" s="1144"/>
      <c r="F49" s="19" t="s">
        <v>533</v>
      </c>
      <c r="G49" s="20" t="s">
        <v>534</v>
      </c>
      <c r="H49" s="20">
        <v>3.88</v>
      </c>
      <c r="I49" s="20">
        <v>3.03</v>
      </c>
      <c r="J49" s="21">
        <v>7.71</v>
      </c>
    </row>
    <row r="50" spans="2:10" x14ac:dyDescent="0.15"/>
  </sheetData>
  <sheetProtection algorithmName="SHA-512" hashValue="49LJbzq96Zv/MCq1kAy7Lf9X8o9D3XD21kv0ATRZ2iM4HJl7Cbi+5n1a/AUwLzFrbOLOK9BaYCfuh0uA7eYlVw==" saltValue="3bWZOUK3cysT+UH8J5nY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6.13</v>
      </c>
      <c r="G34" s="33">
        <v>4.7</v>
      </c>
      <c r="H34" s="33">
        <v>5.66</v>
      </c>
      <c r="I34" s="33">
        <v>6.39</v>
      </c>
      <c r="J34" s="34">
        <v>6.46</v>
      </c>
      <c r="K34" s="22"/>
      <c r="L34" s="22"/>
      <c r="M34" s="22"/>
      <c r="N34" s="22"/>
      <c r="O34" s="22"/>
      <c r="P34" s="22"/>
    </row>
    <row r="35" spans="1:16" ht="39" customHeight="1" x14ac:dyDescent="0.15">
      <c r="A35" s="22"/>
      <c r="B35" s="35"/>
      <c r="C35" s="1145" t="s">
        <v>536</v>
      </c>
      <c r="D35" s="1146"/>
      <c r="E35" s="1147"/>
      <c r="F35" s="36">
        <v>1.4</v>
      </c>
      <c r="G35" s="37">
        <v>3.15</v>
      </c>
      <c r="H35" s="37">
        <v>3.85</v>
      </c>
      <c r="I35" s="37">
        <v>3.71</v>
      </c>
      <c r="J35" s="38">
        <v>5.45</v>
      </c>
      <c r="K35" s="22"/>
      <c r="L35" s="22"/>
      <c r="M35" s="22"/>
      <c r="N35" s="22"/>
      <c r="O35" s="22"/>
      <c r="P35" s="22"/>
    </row>
    <row r="36" spans="1:16" ht="39" customHeight="1" x14ac:dyDescent="0.15">
      <c r="A36" s="22"/>
      <c r="B36" s="35"/>
      <c r="C36" s="1145" t="s">
        <v>537</v>
      </c>
      <c r="D36" s="1146"/>
      <c r="E36" s="1147"/>
      <c r="F36" s="36">
        <v>4.66</v>
      </c>
      <c r="G36" s="37">
        <v>3.56</v>
      </c>
      <c r="H36" s="37">
        <v>3.09</v>
      </c>
      <c r="I36" s="37">
        <v>2.78</v>
      </c>
      <c r="J36" s="38">
        <v>3.27</v>
      </c>
      <c r="K36" s="22"/>
      <c r="L36" s="22"/>
      <c r="M36" s="22"/>
      <c r="N36" s="22"/>
      <c r="O36" s="22"/>
      <c r="P36" s="22"/>
    </row>
    <row r="37" spans="1:16" ht="39" customHeight="1" x14ac:dyDescent="0.15">
      <c r="A37" s="22"/>
      <c r="B37" s="35"/>
      <c r="C37" s="1145" t="s">
        <v>538</v>
      </c>
      <c r="D37" s="1146"/>
      <c r="E37" s="1147"/>
      <c r="F37" s="36">
        <v>0.02</v>
      </c>
      <c r="G37" s="37">
        <v>0.02</v>
      </c>
      <c r="H37" s="37">
        <v>0.03</v>
      </c>
      <c r="I37" s="37">
        <v>0.03</v>
      </c>
      <c r="J37" s="38">
        <v>1.56</v>
      </c>
      <c r="K37" s="22"/>
      <c r="L37" s="22"/>
      <c r="M37" s="22"/>
      <c r="N37" s="22"/>
      <c r="O37" s="22"/>
      <c r="P37" s="22"/>
    </row>
    <row r="38" spans="1:16" ht="39" customHeight="1" x14ac:dyDescent="0.15">
      <c r="A38" s="22"/>
      <c r="B38" s="35"/>
      <c r="C38" s="1145" t="s">
        <v>539</v>
      </c>
      <c r="D38" s="1146"/>
      <c r="E38" s="1147"/>
      <c r="F38" s="36">
        <v>1.19</v>
      </c>
      <c r="G38" s="37">
        <v>0.57999999999999996</v>
      </c>
      <c r="H38" s="37">
        <v>1.04</v>
      </c>
      <c r="I38" s="37">
        <v>1</v>
      </c>
      <c r="J38" s="38">
        <v>0.24</v>
      </c>
      <c r="K38" s="22"/>
      <c r="L38" s="22"/>
      <c r="M38" s="22"/>
      <c r="N38" s="22"/>
      <c r="O38" s="22"/>
      <c r="P38" s="22"/>
    </row>
    <row r="39" spans="1:16" ht="39" customHeight="1" x14ac:dyDescent="0.15">
      <c r="A39" s="22"/>
      <c r="B39" s="35"/>
      <c r="C39" s="1145" t="s">
        <v>540</v>
      </c>
      <c r="D39" s="1146"/>
      <c r="E39" s="1147"/>
      <c r="F39" s="36">
        <v>0.14000000000000001</v>
      </c>
      <c r="G39" s="37">
        <v>0.18</v>
      </c>
      <c r="H39" s="37">
        <v>0.24</v>
      </c>
      <c r="I39" s="37">
        <v>0.19</v>
      </c>
      <c r="J39" s="38">
        <v>0.14000000000000001</v>
      </c>
      <c r="K39" s="22"/>
      <c r="L39" s="22"/>
      <c r="M39" s="22"/>
      <c r="N39" s="22"/>
      <c r="O39" s="22"/>
      <c r="P39" s="22"/>
    </row>
    <row r="40" spans="1:16" ht="39" customHeight="1" x14ac:dyDescent="0.15">
      <c r="A40" s="22"/>
      <c r="B40" s="35"/>
      <c r="C40" s="1145" t="s">
        <v>541</v>
      </c>
      <c r="D40" s="1146"/>
      <c r="E40" s="1147"/>
      <c r="F40" s="36">
        <v>0</v>
      </c>
      <c r="G40" s="37">
        <v>0.02</v>
      </c>
      <c r="H40" s="37">
        <v>0.02</v>
      </c>
      <c r="I40" s="37">
        <v>0.01</v>
      </c>
      <c r="J40" s="38">
        <v>0.02</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58Brd09A1YhNQgze/jyj1jPrxqxmOuFlkQ9vD7FobQqL7BwXfrc7YJOajEy3214fl0n4TeopT5khVWeW+Kklg==" saltValue="nwecUoiVYa0sSeuY3/eu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501</v>
      </c>
      <c r="L45" s="60">
        <v>578</v>
      </c>
      <c r="M45" s="60">
        <v>649</v>
      </c>
      <c r="N45" s="60">
        <v>612</v>
      </c>
      <c r="O45" s="61">
        <v>561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v>
      </c>
      <c r="L48" s="64">
        <v>22</v>
      </c>
      <c r="M48" s="64">
        <v>19</v>
      </c>
      <c r="N48" s="64">
        <v>20</v>
      </c>
      <c r="O48" s="65">
        <v>28</v>
      </c>
      <c r="P48" s="48"/>
      <c r="Q48" s="48"/>
      <c r="R48" s="48"/>
      <c r="S48" s="48"/>
      <c r="T48" s="48"/>
      <c r="U48" s="48"/>
    </row>
    <row r="49" spans="1:21" ht="30.75" customHeight="1" x14ac:dyDescent="0.15">
      <c r="A49" s="48"/>
      <c r="B49" s="1178"/>
      <c r="C49" s="1179"/>
      <c r="D49" s="62"/>
      <c r="E49" s="1155" t="s">
        <v>14</v>
      </c>
      <c r="F49" s="1155"/>
      <c r="G49" s="1155"/>
      <c r="H49" s="1155"/>
      <c r="I49" s="1155"/>
      <c r="J49" s="1156"/>
      <c r="K49" s="63">
        <v>1</v>
      </c>
      <c r="L49" s="64">
        <v>1</v>
      </c>
      <c r="M49" s="64">
        <v>1</v>
      </c>
      <c r="N49" s="64">
        <v>1</v>
      </c>
      <c r="O49" s="65">
        <v>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372</v>
      </c>
      <c r="L52" s="64">
        <v>438</v>
      </c>
      <c r="M52" s="64">
        <v>442</v>
      </c>
      <c r="N52" s="64">
        <v>420</v>
      </c>
      <c r="O52" s="65">
        <v>403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145</v>
      </c>
      <c r="L53" s="69">
        <v>163</v>
      </c>
      <c r="M53" s="69">
        <v>227</v>
      </c>
      <c r="N53" s="69">
        <v>213</v>
      </c>
      <c r="O53" s="70">
        <v>187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TcG8Lt1jNOPrx1PpKURrujbxyE8Um/X1xZd0Y2vJjofa2wDYzlyk1kAqcz63gR7p+Tmh5oYiUO1lEyIhHEsZw==" saltValue="nPmz6ihWYV0n8Eb47CrF1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5658</v>
      </c>
      <c r="J41" s="356">
        <v>5690</v>
      </c>
      <c r="K41" s="356">
        <v>5714</v>
      </c>
      <c r="L41" s="356">
        <v>5439</v>
      </c>
      <c r="M41" s="357">
        <v>5211</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149</v>
      </c>
      <c r="J43" s="359">
        <v>225</v>
      </c>
      <c r="K43" s="359">
        <v>259</v>
      </c>
      <c r="L43" s="359">
        <v>966</v>
      </c>
      <c r="M43" s="360">
        <v>1494</v>
      </c>
    </row>
    <row r="44" spans="2:13" ht="27.75" customHeight="1" x14ac:dyDescent="0.15">
      <c r="B44" s="1186"/>
      <c r="C44" s="1187"/>
      <c r="D44" s="106"/>
      <c r="E44" s="1190" t="s">
        <v>34</v>
      </c>
      <c r="F44" s="1190"/>
      <c r="G44" s="1190"/>
      <c r="H44" s="1191"/>
      <c r="I44" s="358">
        <v>7</v>
      </c>
      <c r="J44" s="359">
        <v>2</v>
      </c>
      <c r="K44" s="359" t="s">
        <v>489</v>
      </c>
      <c r="L44" s="359" t="s">
        <v>489</v>
      </c>
      <c r="M44" s="360" t="s">
        <v>489</v>
      </c>
    </row>
    <row r="45" spans="2:13" ht="27.75" customHeight="1" x14ac:dyDescent="0.15">
      <c r="B45" s="1186"/>
      <c r="C45" s="1187"/>
      <c r="D45" s="106"/>
      <c r="E45" s="1190" t="s">
        <v>35</v>
      </c>
      <c r="F45" s="1190"/>
      <c r="G45" s="1190"/>
      <c r="H45" s="1191"/>
      <c r="I45" s="358">
        <v>588</v>
      </c>
      <c r="J45" s="359">
        <v>527</v>
      </c>
      <c r="K45" s="359">
        <v>561</v>
      </c>
      <c r="L45" s="359">
        <v>548</v>
      </c>
      <c r="M45" s="360">
        <v>530</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3069</v>
      </c>
      <c r="J50" s="359">
        <v>3094</v>
      </c>
      <c r="K50" s="359">
        <v>3497</v>
      </c>
      <c r="L50" s="359">
        <v>3866</v>
      </c>
      <c r="M50" s="360">
        <v>3985</v>
      </c>
    </row>
    <row r="51" spans="2:13" ht="27.75" customHeight="1" x14ac:dyDescent="0.15">
      <c r="B51" s="1186"/>
      <c r="C51" s="1187"/>
      <c r="D51" s="106"/>
      <c r="E51" s="1190" t="s">
        <v>42</v>
      </c>
      <c r="F51" s="1190"/>
      <c r="G51" s="1190"/>
      <c r="H51" s="1191"/>
      <c r="I51" s="358">
        <v>92</v>
      </c>
      <c r="J51" s="359">
        <v>107</v>
      </c>
      <c r="K51" s="359">
        <v>151</v>
      </c>
      <c r="L51" s="359">
        <v>145</v>
      </c>
      <c r="M51" s="360">
        <v>169</v>
      </c>
    </row>
    <row r="52" spans="2:13" ht="27.75" customHeight="1" x14ac:dyDescent="0.15">
      <c r="B52" s="1188"/>
      <c r="C52" s="1189"/>
      <c r="D52" s="106"/>
      <c r="E52" s="1190" t="s">
        <v>43</v>
      </c>
      <c r="F52" s="1190"/>
      <c r="G52" s="1190"/>
      <c r="H52" s="1191"/>
      <c r="I52" s="358">
        <v>4075</v>
      </c>
      <c r="J52" s="359">
        <v>4092</v>
      </c>
      <c r="K52" s="359">
        <v>4010</v>
      </c>
      <c r="L52" s="359">
        <v>3938</v>
      </c>
      <c r="M52" s="360">
        <v>3904</v>
      </c>
    </row>
    <row r="53" spans="2:13" ht="27.75" customHeight="1" thickBot="1" x14ac:dyDescent="0.2">
      <c r="B53" s="1192" t="s">
        <v>19</v>
      </c>
      <c r="C53" s="1193"/>
      <c r="D53" s="110"/>
      <c r="E53" s="1194" t="s">
        <v>44</v>
      </c>
      <c r="F53" s="1194"/>
      <c r="G53" s="1194"/>
      <c r="H53" s="1195"/>
      <c r="I53" s="361">
        <v>-835</v>
      </c>
      <c r="J53" s="362">
        <v>-849</v>
      </c>
      <c r="K53" s="362">
        <v>-1124</v>
      </c>
      <c r="L53" s="362">
        <v>-996</v>
      </c>
      <c r="M53" s="363">
        <v>-823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ZOxmQ2NdfGPejKmnR2ujarpj8S4MUTmwl2VhLjedsmd3P7/+oNAESe6hUKZ6dJzO1/jUv7F9QN1nxUV+F0xRw==" saltValue="HPBWZVTzuHDl+oOLoFzK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5" zoomScale="70" zoomScaleNormal="70"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1258</v>
      </c>
      <c r="G55" s="122">
        <v>1348</v>
      </c>
      <c r="H55" s="123">
        <v>1508</v>
      </c>
    </row>
    <row r="56" spans="2:8" ht="52.5" customHeight="1" x14ac:dyDescent="0.15">
      <c r="B56" s="124"/>
      <c r="C56" s="1213" t="s">
        <v>47</v>
      </c>
      <c r="D56" s="1213"/>
      <c r="E56" s="1214"/>
      <c r="F56" s="125">
        <v>43</v>
      </c>
      <c r="G56" s="125">
        <v>43</v>
      </c>
      <c r="H56" s="126">
        <v>43</v>
      </c>
    </row>
    <row r="57" spans="2:8" ht="53.25" customHeight="1" x14ac:dyDescent="0.15">
      <c r="B57" s="124"/>
      <c r="C57" s="1215" t="s">
        <v>48</v>
      </c>
      <c r="D57" s="1215"/>
      <c r="E57" s="1216"/>
      <c r="F57" s="127">
        <v>1770</v>
      </c>
      <c r="G57" s="127">
        <v>2026</v>
      </c>
      <c r="H57" s="128">
        <v>2019</v>
      </c>
    </row>
    <row r="58" spans="2:8" ht="45.75" customHeight="1" x14ac:dyDescent="0.15">
      <c r="B58" s="129"/>
      <c r="C58" s="1203" t="s">
        <v>551</v>
      </c>
      <c r="D58" s="1204"/>
      <c r="E58" s="1205"/>
      <c r="F58" s="130">
        <v>1241</v>
      </c>
      <c r="G58" s="130">
        <v>1401</v>
      </c>
      <c r="H58" s="131">
        <v>1411</v>
      </c>
    </row>
    <row r="59" spans="2:8" ht="45.75" customHeight="1" x14ac:dyDescent="0.15">
      <c r="B59" s="129"/>
      <c r="C59" s="1203" t="s">
        <v>552</v>
      </c>
      <c r="D59" s="1204"/>
      <c r="E59" s="1205"/>
      <c r="F59" s="130">
        <v>131</v>
      </c>
      <c r="G59" s="130">
        <v>201</v>
      </c>
      <c r="H59" s="131">
        <v>312</v>
      </c>
    </row>
    <row r="60" spans="2:8" ht="45.75" customHeight="1" x14ac:dyDescent="0.15">
      <c r="B60" s="129"/>
      <c r="C60" s="1203" t="s">
        <v>553</v>
      </c>
      <c r="D60" s="1204"/>
      <c r="E60" s="1205"/>
      <c r="F60" s="130">
        <v>167</v>
      </c>
      <c r="G60" s="130">
        <v>166</v>
      </c>
      <c r="H60" s="131">
        <v>165</v>
      </c>
    </row>
    <row r="61" spans="2:8" ht="45.75" customHeight="1" x14ac:dyDescent="0.15">
      <c r="B61" s="129"/>
      <c r="C61" s="1203" t="s">
        <v>554</v>
      </c>
      <c r="D61" s="1204"/>
      <c r="E61" s="1205"/>
      <c r="F61" s="130">
        <v>49</v>
      </c>
      <c r="G61" s="130">
        <v>51</v>
      </c>
      <c r="H61" s="131">
        <v>49</v>
      </c>
    </row>
    <row r="62" spans="2:8" ht="45.75" customHeight="1" thickBot="1" x14ac:dyDescent="0.2">
      <c r="B62" s="132"/>
      <c r="C62" s="1206" t="s">
        <v>555</v>
      </c>
      <c r="D62" s="1207"/>
      <c r="E62" s="1208"/>
      <c r="F62" s="133">
        <v>70</v>
      </c>
      <c r="G62" s="133">
        <v>89</v>
      </c>
      <c r="H62" s="134">
        <v>34</v>
      </c>
    </row>
    <row r="63" spans="2:8" ht="52.5" customHeight="1" thickBot="1" x14ac:dyDescent="0.2">
      <c r="B63" s="135"/>
      <c r="C63" s="1209" t="s">
        <v>49</v>
      </c>
      <c r="D63" s="1209"/>
      <c r="E63" s="1210"/>
      <c r="F63" s="136">
        <v>3070</v>
      </c>
      <c r="G63" s="136">
        <v>3417</v>
      </c>
      <c r="H63" s="137">
        <v>3569</v>
      </c>
    </row>
    <row r="64" spans="2:8" x14ac:dyDescent="0.15"/>
  </sheetData>
  <sheetProtection algorithmName="SHA-512" hashValue="lwDRt6DxAgOqjNHUyZ4mvC30/NGY92zss18afoSO8Icgn4mvMiWZSGrZSraNTHe9kWa9vK2njZdXFOxGdvrdNA==" saltValue="Q1jsaeqEPf82YwtJp3tS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164886</v>
      </c>
      <c r="E3" s="156"/>
      <c r="F3" s="157">
        <v>316937</v>
      </c>
      <c r="G3" s="158"/>
      <c r="H3" s="159"/>
    </row>
    <row r="4" spans="1:8" x14ac:dyDescent="0.15">
      <c r="A4" s="160"/>
      <c r="B4" s="161"/>
      <c r="C4" s="162"/>
      <c r="D4" s="163">
        <v>144364</v>
      </c>
      <c r="E4" s="164"/>
      <c r="F4" s="165">
        <v>199150</v>
      </c>
      <c r="G4" s="166"/>
      <c r="H4" s="167"/>
    </row>
    <row r="5" spans="1:8" x14ac:dyDescent="0.15">
      <c r="A5" s="148" t="s">
        <v>522</v>
      </c>
      <c r="B5" s="153"/>
      <c r="C5" s="154"/>
      <c r="D5" s="155">
        <v>253441</v>
      </c>
      <c r="E5" s="156"/>
      <c r="F5" s="157">
        <v>332350</v>
      </c>
      <c r="G5" s="158"/>
      <c r="H5" s="159"/>
    </row>
    <row r="6" spans="1:8" x14ac:dyDescent="0.15">
      <c r="A6" s="160"/>
      <c r="B6" s="161"/>
      <c r="C6" s="162"/>
      <c r="D6" s="163">
        <v>203903</v>
      </c>
      <c r="E6" s="164"/>
      <c r="F6" s="165">
        <v>200453</v>
      </c>
      <c r="G6" s="166"/>
      <c r="H6" s="167"/>
    </row>
    <row r="7" spans="1:8" x14ac:dyDescent="0.15">
      <c r="A7" s="148" t="s">
        <v>523</v>
      </c>
      <c r="B7" s="153"/>
      <c r="C7" s="154"/>
      <c r="D7" s="155">
        <v>301621</v>
      </c>
      <c r="E7" s="156"/>
      <c r="F7" s="157">
        <v>362690</v>
      </c>
      <c r="G7" s="158"/>
      <c r="H7" s="159"/>
    </row>
    <row r="8" spans="1:8" x14ac:dyDescent="0.15">
      <c r="A8" s="160"/>
      <c r="B8" s="161"/>
      <c r="C8" s="162"/>
      <c r="D8" s="163">
        <v>156351</v>
      </c>
      <c r="E8" s="164"/>
      <c r="F8" s="165">
        <v>172580</v>
      </c>
      <c r="G8" s="166"/>
      <c r="H8" s="167"/>
    </row>
    <row r="9" spans="1:8" x14ac:dyDescent="0.15">
      <c r="A9" s="148" t="s">
        <v>524</v>
      </c>
      <c r="B9" s="153"/>
      <c r="C9" s="154"/>
      <c r="D9" s="155">
        <v>190978</v>
      </c>
      <c r="E9" s="156"/>
      <c r="F9" s="157">
        <v>296093</v>
      </c>
      <c r="G9" s="158"/>
      <c r="H9" s="159"/>
    </row>
    <row r="10" spans="1:8" x14ac:dyDescent="0.15">
      <c r="A10" s="160"/>
      <c r="B10" s="161"/>
      <c r="C10" s="162"/>
      <c r="D10" s="163">
        <v>186906</v>
      </c>
      <c r="E10" s="164"/>
      <c r="F10" s="165">
        <v>140545</v>
      </c>
      <c r="G10" s="166"/>
      <c r="H10" s="167"/>
    </row>
    <row r="11" spans="1:8" x14ac:dyDescent="0.15">
      <c r="A11" s="148" t="s">
        <v>525</v>
      </c>
      <c r="B11" s="153"/>
      <c r="C11" s="154"/>
      <c r="D11" s="155">
        <v>136180</v>
      </c>
      <c r="E11" s="156"/>
      <c r="F11" s="157">
        <v>308655</v>
      </c>
      <c r="G11" s="158"/>
      <c r="H11" s="159"/>
    </row>
    <row r="12" spans="1:8" x14ac:dyDescent="0.15">
      <c r="A12" s="160"/>
      <c r="B12" s="161"/>
      <c r="C12" s="168"/>
      <c r="D12" s="163">
        <v>124898</v>
      </c>
      <c r="E12" s="164"/>
      <c r="F12" s="165">
        <v>169887</v>
      </c>
      <c r="G12" s="166"/>
      <c r="H12" s="167"/>
    </row>
    <row r="13" spans="1:8" x14ac:dyDescent="0.15">
      <c r="A13" s="148"/>
      <c r="B13" s="153"/>
      <c r="C13" s="169"/>
      <c r="D13" s="170">
        <v>209421</v>
      </c>
      <c r="E13" s="171"/>
      <c r="F13" s="172">
        <v>323345</v>
      </c>
      <c r="G13" s="173"/>
      <c r="H13" s="159"/>
    </row>
    <row r="14" spans="1:8" x14ac:dyDescent="0.15">
      <c r="A14" s="160"/>
      <c r="B14" s="161"/>
      <c r="C14" s="162"/>
      <c r="D14" s="163">
        <v>163284</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v>
      </c>
      <c r="C19" s="174">
        <f>ROUND(VALUE(SUBSTITUTE(実質収支比率等に係る経年分析!G$48,"▲","-")),2)</f>
        <v>3.15</v>
      </c>
      <c r="D19" s="174">
        <f>ROUND(VALUE(SUBSTITUTE(実質収支比率等に係る経年分析!H$48,"▲","-")),2)</f>
        <v>3.85</v>
      </c>
      <c r="E19" s="174">
        <f>ROUND(VALUE(SUBSTITUTE(実質収支比率等に係る経年分析!I$48,"▲","-")),2)</f>
        <v>3.71</v>
      </c>
      <c r="F19" s="174">
        <f>ROUND(VALUE(SUBSTITUTE(実質収支比率等に係る経年分析!J$48,"▲","-")),2)</f>
        <v>5.45</v>
      </c>
    </row>
    <row r="20" spans="1:11" x14ac:dyDescent="0.15">
      <c r="A20" s="174" t="s">
        <v>53</v>
      </c>
      <c r="B20" s="174">
        <f>ROUND(VALUE(SUBSTITUTE(実質収支比率等に係る経年分析!F$47,"▲","-")),2)</f>
        <v>53.7</v>
      </c>
      <c r="C20" s="174">
        <f>ROUND(VALUE(SUBSTITUTE(実質収支比率等に係る経年分析!G$47,"▲","-")),2)</f>
        <v>46.21</v>
      </c>
      <c r="D20" s="174">
        <f>ROUND(VALUE(SUBSTITUTE(実質収支比率等に係る経年分析!H$47,"▲","-")),2)</f>
        <v>44.74</v>
      </c>
      <c r="E20" s="174">
        <f>ROUND(VALUE(SUBSTITUTE(実質収支比率等に係る経年分析!I$47,"▲","-")),2)</f>
        <v>50.57</v>
      </c>
      <c r="F20" s="174">
        <f>ROUND(VALUE(SUBSTITUTE(実質収支比率等に係る経年分析!J$47,"▲","-")),2)</f>
        <v>55.78</v>
      </c>
    </row>
    <row r="21" spans="1:11" x14ac:dyDescent="0.15">
      <c r="A21" s="174" t="s">
        <v>54</v>
      </c>
      <c r="B21" s="174">
        <f>IF(ISNUMBER(VALUE(SUBSTITUTE(実質収支比率等に係る経年分析!F$49,"▲","-"))),ROUND(VALUE(SUBSTITUTE(実質収支比率等に係る経年分析!F$49,"▲","-")),2),NA())</f>
        <v>-6.48</v>
      </c>
      <c r="C21" s="174">
        <f>IF(ISNUMBER(VALUE(SUBSTITUTE(実質収支比率等に係る経年分析!G$49,"▲","-"))),ROUND(VALUE(SUBSTITUTE(実質収支比率等に係る経年分析!G$49,"▲","-")),2),NA())</f>
        <v>-2.08</v>
      </c>
      <c r="D21" s="174">
        <f>IF(ISNUMBER(VALUE(SUBSTITUTE(実質収支比率等に係る経年分析!H$49,"▲","-"))),ROUND(VALUE(SUBSTITUTE(実質収支比率等に係る経年分析!H$49,"▲","-")),2),NA())</f>
        <v>3.88</v>
      </c>
      <c r="E21" s="174">
        <f>IF(ISNUMBER(VALUE(SUBSTITUTE(実質収支比率等に係る経年分析!I$49,"▲","-"))),ROUND(VALUE(SUBSTITUTE(実質収支比率等に係る経年分析!I$49,"▲","-")),2),NA())</f>
        <v>3.03</v>
      </c>
      <c r="F21" s="174">
        <f>IF(ISNUMBER(VALUE(SUBSTITUTE(実質収支比率等に係る経年分析!J$49,"▲","-"))),ROUND(VALUE(SUBSTITUTE(実質収支比率等に係る経年分析!J$49,"▲","-")),2),NA())</f>
        <v>7.71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教育奨学金貸与基金</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0.57999999999999996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1.56</v>
      </c>
    </row>
    <row r="34" spans="1:16" x14ac:dyDescent="0.15">
      <c r="A34" s="175" t="str">
        <f>IF(連結実質赤字比率に係る赤字・黒字の構成分析!C$36="",NA(),連結実質赤字比率に係る赤字・黒字の構成分析!C$36)</f>
        <v>国保すさみ病院事業会計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372</v>
      </c>
      <c r="E42" s="176"/>
      <c r="F42" s="176"/>
      <c r="G42" s="176">
        <f>'実質公債費比率（分子）の構造'!L$52</f>
        <v>438</v>
      </c>
      <c r="H42" s="176"/>
      <c r="I42" s="176"/>
      <c r="J42" s="176">
        <f>'実質公債費比率（分子）の構造'!M$52</f>
        <v>442</v>
      </c>
      <c r="K42" s="176"/>
      <c r="L42" s="176"/>
      <c r="M42" s="176">
        <f>'実質公債費比率（分子）の構造'!N$52</f>
        <v>420</v>
      </c>
      <c r="N42" s="176"/>
      <c r="O42" s="176"/>
      <c r="P42" s="176">
        <f>'実質公債費比率（分子）の構造'!O$52</f>
        <v>403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64</v>
      </c>
      <c r="B46" s="176">
        <f>'実質公債費比率（分子）の構造'!K$48</f>
        <v>15</v>
      </c>
      <c r="C46" s="176"/>
      <c r="D46" s="176"/>
      <c r="E46" s="176">
        <f>'実質公債費比率（分子）の構造'!L$48</f>
        <v>22</v>
      </c>
      <c r="F46" s="176"/>
      <c r="G46" s="176"/>
      <c r="H46" s="176">
        <f>'実質公債費比率（分子）の構造'!M$48</f>
        <v>19</v>
      </c>
      <c r="I46" s="176"/>
      <c r="J46" s="176"/>
      <c r="K46" s="176">
        <f>'実質公債費比率（分子）の構造'!N$48</f>
        <v>20</v>
      </c>
      <c r="L46" s="176"/>
      <c r="M46" s="176"/>
      <c r="N46" s="176">
        <f>'実質公債費比率（分子）の構造'!O$48</f>
        <v>28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501</v>
      </c>
      <c r="C49" s="176"/>
      <c r="D49" s="176"/>
      <c r="E49" s="176">
        <f>'実質公債費比率（分子）の構造'!L$45</f>
        <v>578</v>
      </c>
      <c r="F49" s="176"/>
      <c r="G49" s="176"/>
      <c r="H49" s="176">
        <f>'実質公債費比率（分子）の構造'!M$45</f>
        <v>649</v>
      </c>
      <c r="I49" s="176"/>
      <c r="J49" s="176"/>
      <c r="K49" s="176">
        <f>'実質公債費比率（分子）の構造'!N$45</f>
        <v>612</v>
      </c>
      <c r="L49" s="176"/>
      <c r="M49" s="176"/>
      <c r="N49" s="176">
        <f>'実質公債費比率（分子）の構造'!O$45</f>
        <v>561</v>
      </c>
      <c r="O49" s="176"/>
      <c r="P49" s="176"/>
    </row>
    <row r="50" spans="1:16" x14ac:dyDescent="0.15">
      <c r="A50" s="176" t="s">
        <v>67</v>
      </c>
      <c r="B50" s="176" t="e">
        <f>NA()</f>
        <v>#N/A</v>
      </c>
      <c r="C50" s="176">
        <f>IF(ISNUMBER('実質公債費比率（分子）の構造'!K$53),'実質公債費比率（分子）の構造'!K$53,NA())</f>
        <v>145</v>
      </c>
      <c r="D50" s="176" t="e">
        <f>NA()</f>
        <v>#N/A</v>
      </c>
      <c r="E50" s="176" t="e">
        <f>NA()</f>
        <v>#N/A</v>
      </c>
      <c r="F50" s="176">
        <f>IF(ISNUMBER('実質公債費比率（分子）の構造'!L$53),'実質公債費比率（分子）の構造'!L$53,NA())</f>
        <v>163</v>
      </c>
      <c r="G50" s="176" t="e">
        <f>NA()</f>
        <v>#N/A</v>
      </c>
      <c r="H50" s="176" t="e">
        <f>NA()</f>
        <v>#N/A</v>
      </c>
      <c r="I50" s="176">
        <f>IF(ISNUMBER('実質公債費比率（分子）の構造'!M$53),'実質公債費比率（分子）の構造'!M$53,NA())</f>
        <v>227</v>
      </c>
      <c r="J50" s="176" t="e">
        <f>NA()</f>
        <v>#N/A</v>
      </c>
      <c r="K50" s="176" t="e">
        <f>NA()</f>
        <v>#N/A</v>
      </c>
      <c r="L50" s="176">
        <f>IF(ISNUMBER('実質公債費比率（分子）の構造'!N$53),'実質公債費比率（分子）の構造'!N$53,NA())</f>
        <v>213</v>
      </c>
      <c r="M50" s="176" t="e">
        <f>NA()</f>
        <v>#N/A</v>
      </c>
      <c r="N50" s="176" t="e">
        <f>NA()</f>
        <v>#N/A</v>
      </c>
      <c r="O50" s="176">
        <f>IF(ISNUMBER('実質公債費比率（分子）の構造'!O$53),'実質公債費比率（分子）の構造'!O$53,NA())</f>
        <v>187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4075</v>
      </c>
      <c r="E56" s="175"/>
      <c r="F56" s="175"/>
      <c r="G56" s="175">
        <f>'将来負担比率（分子）の構造'!J$52</f>
        <v>4092</v>
      </c>
      <c r="H56" s="175"/>
      <c r="I56" s="175"/>
      <c r="J56" s="175">
        <f>'将来負担比率（分子）の構造'!K$52</f>
        <v>4010</v>
      </c>
      <c r="K56" s="175"/>
      <c r="L56" s="175"/>
      <c r="M56" s="175">
        <f>'将来負担比率（分子）の構造'!L$52</f>
        <v>3938</v>
      </c>
      <c r="N56" s="175"/>
      <c r="O56" s="175"/>
      <c r="P56" s="175">
        <f>'将来負担比率（分子）の構造'!M$52</f>
        <v>3904</v>
      </c>
    </row>
    <row r="57" spans="1:16" x14ac:dyDescent="0.15">
      <c r="A57" s="175" t="s">
        <v>42</v>
      </c>
      <c r="B57" s="175"/>
      <c r="C57" s="175"/>
      <c r="D57" s="175">
        <f>'将来負担比率（分子）の構造'!I$51</f>
        <v>92</v>
      </c>
      <c r="E57" s="175"/>
      <c r="F57" s="175"/>
      <c r="G57" s="175">
        <f>'将来負担比率（分子）の構造'!J$51</f>
        <v>107</v>
      </c>
      <c r="H57" s="175"/>
      <c r="I57" s="175"/>
      <c r="J57" s="175">
        <f>'将来負担比率（分子）の構造'!K$51</f>
        <v>151</v>
      </c>
      <c r="K57" s="175"/>
      <c r="L57" s="175"/>
      <c r="M57" s="175">
        <f>'将来負担比率（分子）の構造'!L$51</f>
        <v>145</v>
      </c>
      <c r="N57" s="175"/>
      <c r="O57" s="175"/>
      <c r="P57" s="175">
        <f>'将来負担比率（分子）の構造'!M$51</f>
        <v>169</v>
      </c>
    </row>
    <row r="58" spans="1:16" x14ac:dyDescent="0.15">
      <c r="A58" s="175" t="s">
        <v>41</v>
      </c>
      <c r="B58" s="175"/>
      <c r="C58" s="175"/>
      <c r="D58" s="175">
        <f>'将来負担比率（分子）の構造'!I$50</f>
        <v>3069</v>
      </c>
      <c r="E58" s="175"/>
      <c r="F58" s="175"/>
      <c r="G58" s="175">
        <f>'将来負担比率（分子）の構造'!J$50</f>
        <v>3094</v>
      </c>
      <c r="H58" s="175"/>
      <c r="I58" s="175"/>
      <c r="J58" s="175">
        <f>'将来負担比率（分子）の構造'!K$50</f>
        <v>3497</v>
      </c>
      <c r="K58" s="175"/>
      <c r="L58" s="175"/>
      <c r="M58" s="175">
        <f>'将来負担比率（分子）の構造'!L$50</f>
        <v>3866</v>
      </c>
      <c r="N58" s="175"/>
      <c r="O58" s="175"/>
      <c r="P58" s="175">
        <f>'将来負担比率（分子）の構造'!M$50</f>
        <v>3985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588</v>
      </c>
      <c r="C62" s="175"/>
      <c r="D62" s="175"/>
      <c r="E62" s="175">
        <f>'将来負担比率（分子）の構造'!J$45</f>
        <v>527</v>
      </c>
      <c r="F62" s="175"/>
      <c r="G62" s="175"/>
      <c r="H62" s="175">
        <f>'将来負担比率（分子）の構造'!K$45</f>
        <v>561</v>
      </c>
      <c r="I62" s="175"/>
      <c r="J62" s="175"/>
      <c r="K62" s="175">
        <f>'将来負担比率（分子）の構造'!L$45</f>
        <v>548</v>
      </c>
      <c r="L62" s="175"/>
      <c r="M62" s="175"/>
      <c r="N62" s="175">
        <f>'将来負担比率（分子）の構造'!M$45</f>
        <v>530</v>
      </c>
      <c r="O62" s="175"/>
      <c r="P62" s="175"/>
    </row>
    <row r="63" spans="1:16" x14ac:dyDescent="0.15">
      <c r="A63" s="175" t="s">
        <v>34</v>
      </c>
      <c r="B63" s="175">
        <f>'将来負担比率（分子）の構造'!I$44</f>
        <v>7</v>
      </c>
      <c r="C63" s="175"/>
      <c r="D63" s="175"/>
      <c r="E63" s="175">
        <f>'将来負担比率（分子）の構造'!J$44</f>
        <v>2</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149</v>
      </c>
      <c r="C64" s="175"/>
      <c r="D64" s="175"/>
      <c r="E64" s="175">
        <f>'将来負担比率（分子）の構造'!J$43</f>
        <v>225</v>
      </c>
      <c r="F64" s="175"/>
      <c r="G64" s="175"/>
      <c r="H64" s="175">
        <f>'将来負担比率（分子）の構造'!K$43</f>
        <v>259</v>
      </c>
      <c r="I64" s="175"/>
      <c r="J64" s="175"/>
      <c r="K64" s="175">
        <f>'将来負担比率（分子）の構造'!L$43</f>
        <v>966</v>
      </c>
      <c r="L64" s="175"/>
      <c r="M64" s="175"/>
      <c r="N64" s="175">
        <f>'将来負担比率（分子）の構造'!M$43</f>
        <v>1494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5658</v>
      </c>
      <c r="C66" s="175"/>
      <c r="D66" s="175"/>
      <c r="E66" s="175">
        <f>'将来負担比率（分子）の構造'!J$41</f>
        <v>5690</v>
      </c>
      <c r="F66" s="175"/>
      <c r="G66" s="175"/>
      <c r="H66" s="175">
        <f>'将来負担比率（分子）の構造'!K$41</f>
        <v>5714</v>
      </c>
      <c r="I66" s="175"/>
      <c r="J66" s="175"/>
      <c r="K66" s="175">
        <f>'将来負担比率（分子）の構造'!L$41</f>
        <v>5439</v>
      </c>
      <c r="L66" s="175"/>
      <c r="M66" s="175"/>
      <c r="N66" s="175">
        <f>'将来負担比率（分子）の構造'!M$41</f>
        <v>5211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1258</v>
      </c>
      <c r="C72" s="179">
        <f>基金残高に係る経年分析!G55</f>
        <v>1348</v>
      </c>
      <c r="D72" s="179">
        <f>基金残高に係る経年分析!H55</f>
        <v>1508</v>
      </c>
    </row>
    <row r="73" spans="1:16" x14ac:dyDescent="0.15">
      <c r="A73" s="178" t="s">
        <v>74</v>
      </c>
      <c r="B73" s="179">
        <f>基金残高に係る経年分析!F56</f>
        <v>43</v>
      </c>
      <c r="C73" s="179">
        <f>基金残高に係る経年分析!G56</f>
        <v>43</v>
      </c>
      <c r="D73" s="179">
        <f>基金残高に係る経年分析!H56</f>
        <v>43</v>
      </c>
    </row>
    <row r="74" spans="1:16" x14ac:dyDescent="0.15">
      <c r="A74" s="178" t="s">
        <v>75</v>
      </c>
      <c r="B74" s="179">
        <f>基金残高に係る経年分析!F57</f>
        <v>1770</v>
      </c>
      <c r="C74" s="179">
        <f>基金残高に係る経年分析!G57</f>
        <v>2026</v>
      </c>
      <c r="D74" s="179">
        <f>基金残高に係る経年分析!H57</f>
        <v>2019</v>
      </c>
    </row>
  </sheetData>
  <sheetProtection algorithmName="SHA-512" hashValue="msPeGL5acT8ym2XmarF2Wu5t25CCrpavgzsKytD8UiN4kYAyMqlkOAA1x+BD5qu172CVPonr3oi3p9lSWwZd9Q==" saltValue="KndatISmf9Gtzfkx/NLn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2025-02-19T03:57:33Z</dcterms:created>
  <dcterms:modified xsi:type="dcterms:W3CDTF">2025-03-17T08:49:26Z</dcterms:modified>
  <cp:category/>
</cp:coreProperties>
</file>