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02_決算統計\R6年度\04 各種調査\11_財政状況資料集\03_市町村→県\"/>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C35" i="10"/>
  <c r="CO34" i="10"/>
  <c r="BW34" i="10"/>
  <c r="BW35" i="10" s="1"/>
  <c r="BW36" i="10" s="1"/>
  <c r="BW37" i="10" s="1"/>
  <c r="BW38" i="10" s="1"/>
  <c r="BW39" i="10" s="1"/>
  <c r="BW40" i="10" s="1"/>
  <c r="BW41" i="10" s="1"/>
  <c r="BW42" i="10" s="1"/>
  <c r="C34" i="10"/>
  <c r="AM34" i="10" l="1"/>
  <c r="AM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<sst xmlns="http://schemas.openxmlformats.org/spreadsheetml/2006/main" count="1149" uniqueCount="565">
  <si>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</si>
  <si>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</si>
  <si>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</si>
  <si>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</si>
  <si>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</si>
  <si>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</si>
  <si>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</si>
  <si>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</si>
  <si>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</si>
  <si>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</si>
  <si>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</si>
  <si>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</si>
  <si>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</si>
  <si>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</si>
  <si>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</si>
  <si>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</si>
  <si>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</si>
  <si>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</si>
  <si>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</si>
  <si>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</si>
  <si>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</si>
  <si>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</si>
  <si>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</si>
  <si>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</si>
  <si>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</si>
  <si>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</si>
  <si>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</si>
  <si>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</si>
  <si>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</si>
  <si>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</si>
  <si>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</si>
  <si>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</si>
  <si>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</si>
  <si>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</si>
  <si>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</si>
  <si>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</si>
  <si>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</si>
  <si>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</si>
  <si>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</si>
  <si>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</si>
  <si>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</si>
  <si>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</si>
  <si>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</si>
  <si>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</si>
  <si>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</si>
  <si>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</si>
  <si>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</si>
  <si>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</si>
  <si>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</si>
  <si>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</si>
  <si>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</si>
  <si>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</si>
  <si>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</si>
  <si>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</si>
  <si>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</si>
  <si>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</si>
  <si>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</si>
  <si>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</si>
  <si>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</si>
  <si>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</si>
  <si>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</si>
  <si>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</si>
  <si>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</si>
  <si>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</si>
  <si>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</si>
  <si>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</si>
  <si>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</si>
  <si>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</si>
  <si>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</si>
  <si>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</si>
  <si>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</si>
  <si>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</si>
  <si>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</si>
  <si>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</si>
  <si>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</si>
  <si>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</si>
  <si>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</si>
  <si>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</si>
  <si>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</si>
  <si>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</si>
  <si>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</si>
  <si>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</si>
  <si>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</si>
  <si>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</si>
  <si>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</si>
  <si>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</si>
  <si>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</si>
  <si>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</si>
  <si>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</si>
  <si>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</si>
  <si>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</si>
  <si>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</si>
  <si>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</si>
  <si>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</si>
  <si>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由良町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</si>
  <si>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</si>
  <si>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</si>
  <si>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</si>
  <si>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</si>
  <si>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</si>
  <si>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</si>
  <si>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</si>
  <si>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</si>
  <si>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</si>
  <si>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</si>
  <si>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</si>
  <si>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</si>
  <si>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</si>
  <si>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</si>
  <si>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</si>
  <si>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</si>
  <si>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</si>
  <si>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</si>
  <si>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</si>
  <si>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</si>
  <si>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</si>
  <si>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</si>
  <si>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</si>
  <si>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</si>
  <si>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</si>
  <si>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</si>
  <si>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</si>
  <si>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</si>
  <si>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</si>
  <si>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</si>
  <si>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</si>
  <si>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</si>
  <si>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</si>
  <si>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</si>
  <si>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</si>
  <si>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</si>
  <si>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</si>
  <si>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</si>
  <si>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</si>
  <si>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</si>
  <si>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</si>
  <si>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</si>
  <si>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</si>
  <si>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</si>
  <si>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</si>
  <si>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</si>
  <si>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</si>
  <si>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</si>
  <si>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</si>
  <si>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-2.1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</si>
  <si>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</si>
  <si>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</si>
  <si>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</si>
  <si>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</si>
  <si>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</si>
  <si>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</si>
  <si>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</si>
  <si>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</si>
  <si>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</si>
  <si>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</si>
  <si>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</si>
  <si>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</si>
  <si>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</si>
  <si>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</si>
  <si>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</si>
  <si>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</si>
  <si>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</si>
  <si>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</si>
  <si>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</si>
  <si>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</si>
  <si>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</si>
  <si>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</si>
  <si>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</si>
  <si>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</si>
  <si>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</si>
  <si>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</si>
  <si>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</si>
  <si>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</si>
  <si>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</si>
  <si>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</si>
  <si>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</si>
  <si>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</si>
  <si>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</si>
  <si>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</si>
  <si>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</si>
  <si>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</si>
  <si>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</si>
  <si>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</si>
  <si>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</si>
  <si>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</si>
  <si>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</si>
  <si>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</si>
  <si>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</si>
  <si>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</si>
  <si>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</si>
  <si>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</si>
  <si>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</si>
  <si>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</si>
  <si>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</si>
  <si>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</si>
  <si>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</si>
  <si>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</si>
  <si>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</si>
  <si>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</si>
  <si>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</si>
  <si>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</si>
  <si>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</si>
  <si>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</si>
  <si>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</si>
  <si>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和歌山県由良町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</si>
  <si>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</si>
  <si>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</si>
  <si>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</si>
  <si>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</si>
  <si>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</si>
  <si>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</si>
  <si>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</si>
  <si>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</si>
  <si>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</si>
  <si>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</si>
  <si>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</si>
  <si>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</si>
  <si>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</si>
  <si>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</si>
  <si>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</si>
  <si>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</si>
  <si>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</si>
  <si>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</si>
  <si>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</si>
  <si>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</si>
  <si>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</si>
  <si>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</si>
  <si>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</si>
  <si>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</si>
  <si>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</si>
  <si>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</si>
  <si>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</si>
  <si>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</si>
  <si>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</si>
  <si>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</si>
  <si>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</si>
  <si>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</si>
  <si>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</si>
  <si>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</si>
  <si>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</si>
  <si>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</si>
  <si>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</si>
  <si>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</si>
  <si>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</si>
  <si>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</si>
  <si>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</si>
  <si>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</si>
  <si>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</si>
  <si>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</si>
  <si>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</si>
  <si>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</si>
  <si>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</si>
  <si>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</si>
  <si>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</si>
  <si>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</si>
  <si>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</si>
  <si>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</si>
  <si>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</si>
  <si>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</si>
  <si>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</si>
  <si>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</si>
  <si>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</si>
  <si>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</si>
  <si>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</si>
  <si>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</si>
  <si>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</si>
  <si>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</si>
  <si>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</si>
  <si>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</si>
  <si>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</si>
  <si>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</si>
  <si>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</si>
  <si>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</si>
  <si>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</si>
  <si>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</si>
  <si>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</si>
  <si>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</si>
  <si>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</si>
  <si>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</si>
  <si>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</si>
  <si>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</si>
  <si>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</si>
  <si>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</si>
  <si>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</si>
  <si>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</si>
  <si>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</si>
  <si>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</si>
  <si>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</si>
  <si>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</si>
  <si>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</si>
  <si>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</si>
  <si>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</si>
  <si>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</si>
  <si>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</si>
  <si>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</si>
  <si>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</si>
  <si>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</si>
  <si>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</si>
  <si>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</si>
  <si>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</si>
  <si>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</si>
  <si>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</si>
  <si>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</si>
  <si>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</si>
  <si>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</si>
  <si>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</si>
  <si>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</si>
  <si>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</si>
  <si>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</si>
  <si>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</si>
  <si>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</si>
  <si>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</si>
  <si>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</si>
  <si>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</si>
  <si>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</si>
  <si>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</si>
  <si>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</si>
  <si>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</si>
  <si>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</si>
  <si>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</si>
  <si>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</si>
  <si>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</si>
  <si>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</si>
  <si>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</si>
  <si>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</si>
  <si>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</si>
  <si>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</si>
  <si>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</si>
  <si>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</si>
  <si>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</si>
  <si>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</si>
  <si>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</si>
  <si>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</si>
  <si>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</si>
  <si>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</si>
  <si>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</si>
  <si>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</si>
  <si>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</si>
  <si>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</si>
  <si>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</si>
  <si>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</si>
  <si>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</si>
  <si>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</si>
  <si>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</si>
  <si>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</si>
  <si>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</si>
  <si>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</si>
  <si>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</si>
  <si>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</si>
  <si>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</si>
  <si>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</si>
  <si>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</si>
  <si>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</si>
  <si>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</si>
  <si>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</si>
  <si>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和歌山県由良町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</si>
  <si>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</si>
  <si>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</si>
  <si>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</si>
  <si>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</si>
  <si>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</si>
  <si>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</si>
  <si>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</si>
  <si>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</si>
  <si>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</si>
  <si>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</si>
  <si>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</si>
  <si>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</si>
  <si>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</si>
  <si>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</si>
  <si>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</si>
  <si>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</si>
  <si>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</si>
  <si>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</si>
  <si>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</si>
  <si>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</si>
  <si>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</si>
  <si>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</si>
  <si>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</si>
  <si>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</si>
  <si>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</si>
  <si>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</si>
  <si>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</si>
  <si>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</si>
  <si>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</si>
  <si>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</si>
  <si>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</si>
  <si>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</si>
  <si>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</si>
  <si>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</si>
  <si>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</si>
  <si>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</si>
  <si>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</si>
  <si>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</si>
  <si>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</si>
  <si>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公共下水道事業特別会計</t>
    <phoneticPr fontId="5"/>
  </si>
  <si>
    <t>法非適用企業</t>
    <phoneticPr fontId="5"/>
  </si>
  <si>
    <t>漁業集落環境整備事業特別会計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</si>
  <si>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</si>
  <si>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</si>
  <si>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</si>
  <si>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</si>
  <si>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</si>
  <si>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</si>
  <si>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</si>
  <si>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</si>
  <si>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</si>
  <si>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</si>
  <si>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</si>
  <si>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</si>
  <si>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</si>
  <si>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</si>
  <si>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</si>
  <si>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</si>
  <si>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</si>
  <si>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</si>
  <si>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</si>
  <si>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</si>
  <si>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</si>
  <si>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</si>
  <si>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</si>
  <si>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</si>
  <si>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</si>
  <si>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</si>
  <si>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</si>
  <si>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</si>
  <si>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</si>
  <si>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</si>
  <si>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</si>
  <si>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</si>
  <si>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</si>
  <si>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</si>
  <si>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</si>
  <si>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</si>
  <si>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</si>
  <si>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</si>
  <si>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</si>
  <si>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</si>
  <si>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</si>
  <si>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</si>
  <si>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</si>
  <si>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</si>
  <si>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</si>
  <si>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</si>
  <si>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</si>
  <si>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</si>
  <si>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</si>
  <si>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</si>
  <si>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</si>
  <si>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</si>
  <si>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</si>
  <si>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</si>
  <si>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</si>
  <si>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</si>
  <si>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</si>
  <si>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</si>
  <si>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</si>
  <si>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</si>
  <si>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</si>
  <si>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</si>
  <si>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</si>
  <si>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</si>
  <si>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</si>
  <si>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</si>
  <si>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</si>
  <si>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</si>
  <si>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</si>
  <si>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</si>
  <si>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</si>
  <si>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</si>
  <si>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</si>
  <si>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</si>
  <si>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</si>
  <si>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</si>
  <si>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</si>
  <si>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</si>
  <si>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</si>
  <si>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</si>
  <si>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</si>
  <si>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</si>
  <si>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</si>
  <si>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</si>
  <si>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</si>
  <si>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</si>
  <si>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</si>
  <si>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</si>
  <si>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</si>
  <si>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</si>
  <si>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</si>
  <si>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</si>
  <si>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</si>
  <si>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</si>
  <si>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</si>
  <si>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</si>
  <si>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</si>
  <si>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</si>
  <si>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</si>
  <si>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</si>
  <si>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</si>
  <si>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</si>
  <si>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</si>
  <si>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</si>
  <si>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</si>
  <si>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</si>
  <si>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</si>
  <si>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</si>
  <si>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</si>
  <si>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</si>
  <si>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</si>
  <si>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</si>
  <si>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</si>
  <si>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</si>
  <si>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</si>
  <si>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</si>
  <si>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</si>
  <si>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</si>
  <si>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</si>
  <si>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</si>
  <si>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</si>
  <si>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</si>
  <si>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</si>
  <si>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</si>
  <si>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</si>
  <si>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</si>
  <si>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</si>
  <si>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</si>
  <si>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</si>
  <si>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</si>
  <si>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</si>
  <si>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</si>
  <si>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</si>
  <si>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</si>
  <si>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</si>
  <si>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3.93</t>
  </si>
  <si>
    <t>▲ 0.63</t>
  </si>
  <si>
    <t>▲ 2.74</t>
  </si>
  <si>
    <t>水道事業会計</t>
  </si>
  <si>
    <t>下水道事業会計</t>
  </si>
  <si>
    <t>一般会計</t>
  </si>
  <si>
    <t>後期高齢者医療特別会計</t>
  </si>
  <si>
    <t>国民健康保険特別会計</t>
  </si>
  <si>
    <t>介護保険特別会計</t>
  </si>
  <si>
    <t>公共下水道事業特別会計</t>
  </si>
  <si>
    <t>漁業集落環境整備事業特別会計</t>
  </si>
  <si>
    <t>その他会計（赤字）</t>
  </si>
  <si>
    <t>その他会計（黒字）</t>
  </si>
  <si>
    <t>R01</t>
    <phoneticPr fontId="5"/>
  </si>
  <si>
    <t>R02</t>
    <phoneticPr fontId="5"/>
  </si>
  <si>
    <t>R03</t>
    <phoneticPr fontId="5"/>
  </si>
  <si>
    <t>R04</t>
    <phoneticPr fontId="5"/>
  </si>
  <si>
    <t>R05</t>
    <phoneticPr fontId="5"/>
  </si>
  <si>
    <t>-</t>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</si>
  <si>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10"/>
  </si>
  <si>
    <t>御坊広域行政事務組合</t>
    <rPh sb="0" eb="2">
      <t>ゴボウ</t>
    </rPh>
    <rPh sb="2" eb="4">
      <t>コウイキ</t>
    </rPh>
    <rPh sb="4" eb="6">
      <t>ギョウセイ</t>
    </rPh>
    <rPh sb="6" eb="8">
      <t>ジム</t>
    </rPh>
    <rPh sb="8" eb="10">
      <t>クミアイ</t>
    </rPh>
    <phoneticPr fontId="10"/>
  </si>
  <si>
    <t>和歌山県市町村総合事務組合</t>
    <rPh sb="0" eb="3">
      <t>ワカヤマ</t>
    </rPh>
    <rPh sb="3" eb="4">
      <t>ケン</t>
    </rPh>
    <rPh sb="4" eb="7">
      <t>シチョウソン</t>
    </rPh>
    <rPh sb="7" eb="9">
      <t>ソウゴウ</t>
    </rPh>
    <rPh sb="9" eb="11">
      <t>ジム</t>
    </rPh>
    <rPh sb="11" eb="13">
      <t>クミアイ</t>
    </rPh>
    <phoneticPr fontId="10"/>
  </si>
  <si>
    <t>和歌山県後期高齢者医療広域連合</t>
    <rPh sb="0" eb="3">
      <t>ワカヤマ</t>
    </rPh>
    <rPh sb="3" eb="4">
      <t>ケン</t>
    </rPh>
    <rPh sb="4" eb="6">
      <t>コウキ</t>
    </rPh>
    <rPh sb="6" eb="9">
      <t>コウレイシャ</t>
    </rPh>
    <rPh sb="9" eb="11">
      <t>イリョウ</t>
    </rPh>
    <rPh sb="11" eb="13">
      <t>コウイキ</t>
    </rPh>
    <rPh sb="13" eb="15">
      <t>レンゴウ</t>
    </rPh>
    <phoneticPr fontId="10"/>
  </si>
  <si>
    <t>和歌山地方税回収機構</t>
    <rPh sb="0" eb="3">
      <t>ワカヤマ</t>
    </rPh>
    <rPh sb="3" eb="6">
      <t>チホウゼイ</t>
    </rPh>
    <rPh sb="6" eb="8">
      <t>カイシュウ</t>
    </rPh>
    <rPh sb="8" eb="10">
      <t>キコウ</t>
    </rPh>
    <phoneticPr fontId="10"/>
  </si>
  <si>
    <t>日高広域消防事務組合</t>
    <phoneticPr fontId="10"/>
  </si>
  <si>
    <t>御坊市外五ヶ町病院経営事務組合</t>
    <phoneticPr fontId="2"/>
  </si>
  <si>
    <t>御坊日高老人福祉施設事務組合（公営企業会計）</t>
    <phoneticPr fontId="2"/>
  </si>
  <si>
    <t>和歌山県後期高齢者医療広域連合（特別会計）</t>
    <phoneticPr fontId="2"/>
  </si>
  <si>
    <t>ふるさとふれあい基金</t>
    <rPh sb="8" eb="10">
      <t>キキン</t>
    </rPh>
    <phoneticPr fontId="5"/>
  </si>
  <si>
    <t>高齢者福祉基金</t>
    <rPh sb="0" eb="3">
      <t>コウレイシャ</t>
    </rPh>
    <rPh sb="3" eb="5">
      <t>フクシ</t>
    </rPh>
    <rPh sb="5" eb="7">
      <t>キキン</t>
    </rPh>
    <phoneticPr fontId="2"/>
  </si>
  <si>
    <t>森林環境譲与税基金</t>
    <rPh sb="0" eb="2">
      <t>シンリン</t>
    </rPh>
    <rPh sb="2" eb="4">
      <t>カンキョウ</t>
    </rPh>
    <rPh sb="4" eb="6">
      <t>ジョウヨ</t>
    </rPh>
    <rPh sb="6" eb="7">
      <t>ゼイ</t>
    </rPh>
    <rPh sb="7" eb="9">
      <t>キキン</t>
    </rPh>
    <phoneticPr fontId="2"/>
  </si>
  <si>
    <t>教育振興基金</t>
    <rPh sb="0" eb="2">
      <t>キョウイク</t>
    </rPh>
    <rPh sb="2" eb="4">
      <t>シンコウ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</si>
</sst>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17C6-4725-951B-EEAE21B0A5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115179</c:v>
                </c:pt>
                <c:pt idx="1">
                  <c:v>99204</c:v>
                </c:pt>
                <c:pt idx="2">
                  <c:v>61736</c:v>
                </c:pt>
                <c:pt idx="3">
                  <c:v>100681</c:v>
                </c:pt>
                <c:pt idx="4">
                  <c:v>80245</c:v>
                </c:pt>
              </c:numCache>
            </c:numRef>
          </c:val>
          <c:smooth val="0"/>
          <c:extLst>
            <c:ext xmlns:c16="http://schemas.microsoft.com/office/drawing/2014/chart" uri="{C3380CC4-5D6E-409C-BE32-E72D297353CC}">
              <c16:uniqueId val="{00000001-17C6-4725-951B-EEAE21B0A58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2.69</c:v>
                </c:pt>
                <c:pt idx="1">
                  <c:v>7.26</c:v>
                </c:pt>
                <c:pt idx="2">
                  <c:v>10.37</c:v>
                </c:pt>
                <c:pt idx="3">
                  <c:v>6.97</c:v>
                </c:pt>
                <c:pt idx="4">
                  <c:v>4.1399999999999997</c:v>
                </c:pt>
              </c:numCache>
            </c:numRef>
          </c:val>
          <c:extLst>
            <c:ext xmlns:c16="http://schemas.microsoft.com/office/drawing/2014/chart" uri="{C3380CC4-5D6E-409C-BE32-E72D297353CC}">
              <c16:uniqueId val="{00000000-6B69-4C6A-97EE-81CC6971DEF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32.9</c:v>
                </c:pt>
                <c:pt idx="1">
                  <c:v>36.880000000000003</c:v>
                </c:pt>
                <c:pt idx="2">
                  <c:v>47.41</c:v>
                </c:pt>
                <c:pt idx="3">
                  <c:v>56.68</c:v>
                </c:pt>
                <c:pt idx="4">
                  <c:v>59.75</c:v>
                </c:pt>
              </c:numCache>
            </c:numRef>
          </c:val>
          <c:extLst>
            <c:ext xmlns:c16="http://schemas.microsoft.com/office/drawing/2014/chart" uri="{C3380CC4-5D6E-409C-BE32-E72D297353CC}">
              <c16:uniqueId val="{00000001-6B69-4C6A-97EE-81CC6971DEF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-3.93</c:v>
                </c:pt>
                <c:pt idx="1">
                  <c:v>9.36</c:v>
                </c:pt>
                <c:pt idx="2">
                  <c:v>13.71</c:v>
                </c:pt>
                <c:pt idx="3">
                  <c:v>-0.63</c:v>
                </c:pt>
                <c:pt idx="4">
                  <c:v>-2.74</c:v>
                </c:pt>
              </c:numCache>
            </c:numRef>
          </c:val>
          <c:smooth val="0"/>
          <c:extLst>
            <c:ext xmlns:c16="http://schemas.microsoft.com/office/drawing/2014/chart" uri="{C3380CC4-5D6E-409C-BE32-E72D297353CC}">
              <c16:uniqueId val="{00000002-6B69-4C6A-97EE-81CC6971DEF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D6F-4B99-987D-16C204F60C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6F-4B99-987D-16C204F60C01}"/>
            </c:ext>
          </c:extLst>
        </c:ser>
        <c:ser>
          <c:idx val="2"/>
          <c:order val="2"/>
          <c:tx>
            <c:strRef>
              <c:f>データシート!$A$29</c:f>
              <c:strCache>
                <c:ptCount val="1"/>
                <c:pt idx="0">
                  <c:v>漁業集落環境整備事業特別会計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0.03</c:v>
                </c:pt>
                <c:pt idx="4">
                  <c:v>#N/A</c:v>
                </c:pt>
                <c:pt idx="5">
                  <c:v>0.01</c:v>
                </c:pt>
                <c:pt idx="6">
                  <c:v>#N/A</c:v>
                </c:pt>
                <c:pt idx="7">
                  <c:v>1.04</c:v>
                </c:pt>
                <c:pt idx="8">
                  <c:v>#N/A</c:v>
                </c:pt>
                <c:pt idx="9">
                  <c:v>0</c:v>
                </c:pt>
              </c:numCache>
            </c:numRef>
          </c:val>
          <c:extLst>
            <c:ext xmlns:c16="http://schemas.microsoft.com/office/drawing/2014/chart" uri="{C3380CC4-5D6E-409C-BE32-E72D297353CC}">
              <c16:uniqueId val="{00000002-DD6F-4B99-987D-16C204F60C01}"/>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0.01</c:v>
                </c:pt>
                <c:pt idx="4">
                  <c:v>#N/A</c:v>
                </c:pt>
                <c:pt idx="5">
                  <c:v>0.02</c:v>
                </c:pt>
                <c:pt idx="6">
                  <c:v>#N/A</c:v>
                </c:pt>
                <c:pt idx="7">
                  <c:v>1.81</c:v>
                </c:pt>
                <c:pt idx="8">
                  <c:v>#N/A</c:v>
                </c:pt>
                <c:pt idx="9">
                  <c:v>0</c:v>
                </c:pt>
              </c:numCache>
            </c:numRef>
          </c:val>
          <c:extLst>
            <c:ext xmlns:c16="http://schemas.microsoft.com/office/drawing/2014/chart" uri="{C3380CC4-5D6E-409C-BE32-E72D297353CC}">
              <c16:uniqueId val="{00000003-DD6F-4B99-987D-16C204F60C01}"/>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0.81</c:v>
                </c:pt>
                <c:pt idx="2">
                  <c:v>#N/A</c:v>
                </c:pt>
                <c:pt idx="3">
                  <c:v>0.59</c:v>
                </c:pt>
                <c:pt idx="4">
                  <c:v>#N/A</c:v>
                </c:pt>
                <c:pt idx="5">
                  <c:v>1.26</c:v>
                </c:pt>
                <c:pt idx="6">
                  <c:v>#N/A</c:v>
                </c:pt>
                <c:pt idx="7">
                  <c:v>3.07</c:v>
                </c:pt>
                <c:pt idx="8">
                  <c:v>#N/A</c:v>
                </c:pt>
                <c:pt idx="9">
                  <c:v>0.01</c:v>
                </c:pt>
              </c:numCache>
            </c:numRef>
          </c:val>
          <c:extLst>
            <c:ext xmlns:c16="http://schemas.microsoft.com/office/drawing/2014/chart" uri="{C3380CC4-5D6E-409C-BE32-E72D297353CC}">
              <c16:uniqueId val="{00000004-DD6F-4B99-987D-16C204F60C0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1.8</c:v>
                </c:pt>
                <c:pt idx="2">
                  <c:v>#N/A</c:v>
                </c:pt>
                <c:pt idx="3">
                  <c:v>2.13</c:v>
                </c:pt>
                <c:pt idx="4">
                  <c:v>#N/A</c:v>
                </c:pt>
                <c:pt idx="5">
                  <c:v>1.84</c:v>
                </c:pt>
                <c:pt idx="6">
                  <c:v>#N/A</c:v>
                </c:pt>
                <c:pt idx="7">
                  <c:v>1.55</c:v>
                </c:pt>
                <c:pt idx="8">
                  <c:v>#N/A</c:v>
                </c:pt>
                <c:pt idx="9">
                  <c:v>0.93</c:v>
                </c:pt>
              </c:numCache>
            </c:numRef>
          </c:val>
          <c:extLst>
            <c:ext xmlns:c16="http://schemas.microsoft.com/office/drawing/2014/chart" uri="{C3380CC4-5D6E-409C-BE32-E72D297353CC}">
              <c16:uniqueId val="{00000005-DD6F-4B99-987D-16C204F60C01}"/>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0.05</c:v>
                </c:pt>
                <c:pt idx="2">
                  <c:v>#N/A</c:v>
                </c:pt>
                <c:pt idx="3">
                  <c:v>0.03</c:v>
                </c:pt>
                <c:pt idx="4">
                  <c:v>#N/A</c:v>
                </c:pt>
                <c:pt idx="5">
                  <c:v>0.02</c:v>
                </c:pt>
                <c:pt idx="6">
                  <c:v>#N/A</c:v>
                </c:pt>
                <c:pt idx="7">
                  <c:v>0.05</c:v>
                </c:pt>
                <c:pt idx="8">
                  <c:v>#N/A</c:v>
                </c:pt>
                <c:pt idx="9">
                  <c:v>1.87</c:v>
                </c:pt>
              </c:numCache>
            </c:numRef>
          </c:val>
          <c:extLst>
            <c:ext xmlns:c16="http://schemas.microsoft.com/office/drawing/2014/chart" uri="{C3380CC4-5D6E-409C-BE32-E72D297353CC}">
              <c16:uniqueId val="{00000006-DD6F-4B99-987D-16C204F60C0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2.69</c:v>
                </c:pt>
                <c:pt idx="2">
                  <c:v>#N/A</c:v>
                </c:pt>
                <c:pt idx="3">
                  <c:v>7.26</c:v>
                </c:pt>
                <c:pt idx="4">
                  <c:v>#N/A</c:v>
                </c:pt>
                <c:pt idx="5">
                  <c:v>10.37</c:v>
                </c:pt>
                <c:pt idx="6">
                  <c:v>#N/A</c:v>
                </c:pt>
                <c:pt idx="7">
                  <c:v>6.96</c:v>
                </c:pt>
                <c:pt idx="8">
                  <c:v>#N/A</c:v>
                </c:pt>
                <c:pt idx="9">
                  <c:v>4.0999999999999996</c:v>
                </c:pt>
              </c:numCache>
            </c:numRef>
          </c:val>
          <c:extLst>
            <c:ext xmlns:c16="http://schemas.microsoft.com/office/drawing/2014/chart" uri="{C3380CC4-5D6E-409C-BE32-E72D297353CC}">
              <c16:uniqueId val="{00000007-DD6F-4B99-987D-16C204F60C01}"/>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7.3</c:v>
                </c:pt>
              </c:numCache>
            </c:numRef>
          </c:val>
          <c:extLst>
            <c:ext xmlns:c16="http://schemas.microsoft.com/office/drawing/2014/chart" uri="{C3380CC4-5D6E-409C-BE32-E72D297353CC}">
              <c16:uniqueId val="{00000008-DD6F-4B99-987D-16C204F60C0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23.23</c:v>
                </c:pt>
                <c:pt idx="2">
                  <c:v>#N/A</c:v>
                </c:pt>
                <c:pt idx="3">
                  <c:v>19.059999999999999</c:v>
                </c:pt>
                <c:pt idx="4">
                  <c:v>#N/A</c:v>
                </c:pt>
                <c:pt idx="5">
                  <c:v>17.16</c:v>
                </c:pt>
                <c:pt idx="6">
                  <c:v>#N/A</c:v>
                </c:pt>
                <c:pt idx="7">
                  <c:v>18.829999999999998</c:v>
                </c:pt>
                <c:pt idx="8">
                  <c:v>#N/A</c:v>
                </c:pt>
                <c:pt idx="9">
                  <c:v>21.71</c:v>
                </c:pt>
              </c:numCache>
            </c:numRef>
          </c:val>
          <c:extLst>
            <c:ext xmlns:c16="http://schemas.microsoft.com/office/drawing/2014/chart" uri="{C3380CC4-5D6E-409C-BE32-E72D297353CC}">
              <c16:uniqueId val="{00000009-DD6F-4B99-987D-16C204F60C0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467</c:v>
                </c:pt>
                <c:pt idx="5">
                  <c:v>476</c:v>
                </c:pt>
                <c:pt idx="8">
                  <c:v>478</c:v>
                </c:pt>
                <c:pt idx="11">
                  <c:v>505</c:v>
                </c:pt>
                <c:pt idx="14">
                  <c:v>498</c:v>
                </c:pt>
              </c:numCache>
            </c:numRef>
          </c:val>
          <c:extLst>
            <c:ext xmlns:c16="http://schemas.microsoft.com/office/drawing/2014/chart" uri="{C3380CC4-5D6E-409C-BE32-E72D297353CC}">
              <c16:uniqueId val="{00000000-C105-4313-9649-926C07F67A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05-4313-9649-926C07F67A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105-4313-9649-926C07F67A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43</c:v>
                </c:pt>
                <c:pt idx="3">
                  <c:v>40</c:v>
                </c:pt>
                <c:pt idx="6">
                  <c:v>28</c:v>
                </c:pt>
                <c:pt idx="9">
                  <c:v>32</c:v>
                </c:pt>
                <c:pt idx="12">
                  <c:v>45</c:v>
                </c:pt>
              </c:numCache>
            </c:numRef>
          </c:val>
          <c:extLst>
            <c:ext xmlns:c16="http://schemas.microsoft.com/office/drawing/2014/chart" uri="{C3380CC4-5D6E-409C-BE32-E72D297353CC}">
              <c16:uniqueId val="{00000003-C105-4313-9649-926C07F67A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266</c:v>
                </c:pt>
                <c:pt idx="3">
                  <c:v>263</c:v>
                </c:pt>
                <c:pt idx="6">
                  <c:v>284</c:v>
                </c:pt>
                <c:pt idx="9">
                  <c:v>307</c:v>
                </c:pt>
                <c:pt idx="12">
                  <c:v>282</c:v>
                </c:pt>
              </c:numCache>
            </c:numRef>
          </c:val>
          <c:extLst>
            <c:ext xmlns:c16="http://schemas.microsoft.com/office/drawing/2014/chart" uri="{C3380CC4-5D6E-409C-BE32-E72D297353CC}">
              <c16:uniqueId val="{00000004-C105-4313-9649-926C07F67A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05-4313-9649-926C07F67A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05-4313-9649-926C07F67A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406</c:v>
                </c:pt>
                <c:pt idx="3">
                  <c:v>429</c:v>
                </c:pt>
                <c:pt idx="6">
                  <c:v>446</c:v>
                </c:pt>
                <c:pt idx="9">
                  <c:v>481</c:v>
                </c:pt>
                <c:pt idx="12">
                  <c:v>487</c:v>
                </c:pt>
              </c:numCache>
            </c:numRef>
          </c:val>
          <c:extLst>
            <c:ext xmlns:c16="http://schemas.microsoft.com/office/drawing/2014/chart" uri="{C3380CC4-5D6E-409C-BE32-E72D297353CC}">
              <c16:uniqueId val="{00000007-C105-4313-9649-926C07F67A9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248</c:v>
                </c:pt>
                <c:pt idx="2">
                  <c:v>#N/A</c:v>
                </c:pt>
                <c:pt idx="3">
                  <c:v>#N/A</c:v>
                </c:pt>
                <c:pt idx="4">
                  <c:v>256</c:v>
                </c:pt>
                <c:pt idx="5">
                  <c:v>#N/A</c:v>
                </c:pt>
                <c:pt idx="6">
                  <c:v>#N/A</c:v>
                </c:pt>
                <c:pt idx="7">
                  <c:v>280</c:v>
                </c:pt>
                <c:pt idx="8">
                  <c:v>#N/A</c:v>
                </c:pt>
                <c:pt idx="9">
                  <c:v>#N/A</c:v>
                </c:pt>
                <c:pt idx="10">
                  <c:v>315</c:v>
                </c:pt>
                <c:pt idx="11">
                  <c:v>#N/A</c:v>
                </c:pt>
                <c:pt idx="12">
                  <c:v>#N/A</c:v>
                </c:pt>
                <c:pt idx="13">
                  <c:v>316</c:v>
                </c:pt>
                <c:pt idx="14">
                  <c:v>#N/A</c:v>
                </c:pt>
              </c:numCache>
            </c:numRef>
          </c:val>
          <c:smooth val="0"/>
          <c:extLst>
            <c:ext xmlns:c16="http://schemas.microsoft.com/office/drawing/2014/chart" uri="{C3380CC4-5D6E-409C-BE32-E72D297353CC}">
              <c16:uniqueId val="{00000008-C105-4313-9649-926C07F67A9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5392</c:v>
                </c:pt>
                <c:pt idx="5">
                  <c:v>5316</c:v>
                </c:pt>
                <c:pt idx="8">
                  <c:v>5195</c:v>
                </c:pt>
                <c:pt idx="11">
                  <c:v>5053</c:v>
                </c:pt>
                <c:pt idx="14">
                  <c:v>4855</c:v>
                </c:pt>
              </c:numCache>
            </c:numRef>
          </c:val>
          <c:extLst>
            <c:ext xmlns:c16="http://schemas.microsoft.com/office/drawing/2014/chart" uri="{C3380CC4-5D6E-409C-BE32-E72D297353CC}">
              <c16:uniqueId val="{00000000-CC32-4358-BCF9-8E934B4461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C32-4358-BCF9-8E934B4461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915</c:v>
                </c:pt>
                <c:pt idx="5">
                  <c:v>1096</c:v>
                </c:pt>
                <c:pt idx="8">
                  <c:v>1487</c:v>
                </c:pt>
                <c:pt idx="11">
                  <c:v>1716</c:v>
                </c:pt>
                <c:pt idx="14">
                  <c:v>1836</c:v>
                </c:pt>
              </c:numCache>
            </c:numRef>
          </c:val>
          <c:extLst>
            <c:ext xmlns:c16="http://schemas.microsoft.com/office/drawing/2014/chart" uri="{C3380CC4-5D6E-409C-BE32-E72D297353CC}">
              <c16:uniqueId val="{00000002-CC32-4358-BCF9-8E934B4461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50</c:v>
                </c:pt>
                <c:pt idx="3">
                  <c:v>0</c:v>
                </c:pt>
                <c:pt idx="6">
                  <c:v>0</c:v>
                </c:pt>
                <c:pt idx="9">
                  <c:v>0</c:v>
                </c:pt>
                <c:pt idx="12">
                  <c:v>0</c:v>
                </c:pt>
              </c:numCache>
            </c:numRef>
          </c:val>
          <c:extLst>
            <c:ext xmlns:c16="http://schemas.microsoft.com/office/drawing/2014/chart" uri="{C3380CC4-5D6E-409C-BE32-E72D297353CC}">
              <c16:uniqueId val="{00000003-CC32-4358-BCF9-8E934B4461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32-4358-BCF9-8E934B4461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32-4358-BCF9-8E934B4461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536</c:v>
                </c:pt>
                <c:pt idx="3">
                  <c:v>544</c:v>
                </c:pt>
                <c:pt idx="6">
                  <c:v>517</c:v>
                </c:pt>
                <c:pt idx="9">
                  <c:v>512</c:v>
                </c:pt>
                <c:pt idx="12">
                  <c:v>514</c:v>
                </c:pt>
              </c:numCache>
            </c:numRef>
          </c:val>
          <c:extLst>
            <c:ext xmlns:c16="http://schemas.microsoft.com/office/drawing/2014/chart" uri="{C3380CC4-5D6E-409C-BE32-E72D297353CC}">
              <c16:uniqueId val="{00000006-CC32-4358-BCF9-8E934B4461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428</c:v>
                </c:pt>
                <c:pt idx="3">
                  <c:v>418</c:v>
                </c:pt>
                <c:pt idx="6">
                  <c:v>590</c:v>
                </c:pt>
                <c:pt idx="9">
                  <c:v>659</c:v>
                </c:pt>
                <c:pt idx="12">
                  <c:v>689</c:v>
                </c:pt>
              </c:numCache>
            </c:numRef>
          </c:val>
          <c:extLst>
            <c:ext xmlns:c16="http://schemas.microsoft.com/office/drawing/2014/chart" uri="{C3380CC4-5D6E-409C-BE32-E72D297353CC}">
              <c16:uniqueId val="{00000007-CC32-4358-BCF9-8E934B4461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4695</c:v>
                </c:pt>
                <c:pt idx="3">
                  <c:v>4689</c:v>
                </c:pt>
                <c:pt idx="6">
                  <c:v>4676</c:v>
                </c:pt>
                <c:pt idx="9">
                  <c:v>4625</c:v>
                </c:pt>
                <c:pt idx="12">
                  <c:v>4393</c:v>
                </c:pt>
              </c:numCache>
            </c:numRef>
          </c:val>
          <c:extLst>
            <c:ext xmlns:c16="http://schemas.microsoft.com/office/drawing/2014/chart" uri="{C3380CC4-5D6E-409C-BE32-E72D297353CC}">
              <c16:uniqueId val="{00000008-CC32-4358-BCF9-8E934B4461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C32-4358-BCF9-8E934B4461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4638</c:v>
                </c:pt>
                <c:pt idx="3">
                  <c:v>4570</c:v>
                </c:pt>
                <c:pt idx="6">
                  <c:v>4412</c:v>
                </c:pt>
                <c:pt idx="9">
                  <c:v>4275</c:v>
                </c:pt>
                <c:pt idx="12">
                  <c:v>4135</c:v>
                </c:pt>
              </c:numCache>
            </c:numRef>
          </c:val>
          <c:extLst>
            <c:ext xmlns:c16="http://schemas.microsoft.com/office/drawing/2014/chart" uri="{C3380CC4-5D6E-409C-BE32-E72D297353CC}">
              <c16:uniqueId val="{0000000A-CC32-4358-BCF9-8E934B4461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4040</c:v>
                </c:pt>
                <c:pt idx="2">
                  <c:v>#N/A</c:v>
                </c:pt>
                <c:pt idx="3">
                  <c:v>#N/A</c:v>
                </c:pt>
                <c:pt idx="4">
                  <c:v>3808</c:v>
                </c:pt>
                <c:pt idx="5">
                  <c:v>#N/A</c:v>
                </c:pt>
                <c:pt idx="6">
                  <c:v>#N/A</c:v>
                </c:pt>
                <c:pt idx="7">
                  <c:v>3513</c:v>
                </c:pt>
                <c:pt idx="8">
                  <c:v>#N/A</c:v>
                </c:pt>
                <c:pt idx="9">
                  <c:v>#N/A</c:v>
                </c:pt>
                <c:pt idx="10">
                  <c:v>3302</c:v>
                </c:pt>
                <c:pt idx="11">
                  <c:v>#N/A</c:v>
                </c:pt>
                <c:pt idx="12">
                  <c:v>#N/A</c:v>
                </c:pt>
                <c:pt idx="13">
                  <c:v>3039</c:v>
                </c:pt>
                <c:pt idx="14">
                  <c:v>#N/A</c:v>
                </c:pt>
              </c:numCache>
            </c:numRef>
          </c:val>
          <c:smooth val="0"/>
          <c:extLst>
            <c:ext xmlns:c16="http://schemas.microsoft.com/office/drawing/2014/chart" uri="{C3380CC4-5D6E-409C-BE32-E72D297353CC}">
              <c16:uniqueId val="{0000000B-CC32-4358-BCF9-8E934B4461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1336</c:v>
                </c:pt>
                <c:pt idx="1">
                  <c:v>1568</c:v>
                </c:pt>
                <c:pt idx="2">
                  <c:v>1669</c:v>
                </c:pt>
              </c:numCache>
            </c:numRef>
          </c:val>
          <c:extLst>
            <c:ext xmlns:c16="http://schemas.microsoft.com/office/drawing/2014/chart" uri="{C3380CC4-5D6E-409C-BE32-E72D297353CC}">
              <c16:uniqueId val="{00000000-5295-4364-B2D7-553294C059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c:v>
                </c:pt>
                <c:pt idx="1">
                  <c:v>1</c:v>
                </c:pt>
                <c:pt idx="2">
                  <c:v>12</c:v>
                </c:pt>
              </c:numCache>
            </c:numRef>
          </c:val>
          <c:extLst>
            <c:ext xmlns:c16="http://schemas.microsoft.com/office/drawing/2014/chart" uri="{C3380CC4-5D6E-409C-BE32-E72D297353CC}">
              <c16:uniqueId val="{00000001-5295-4364-B2D7-553294C059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62</c:v>
                </c:pt>
                <c:pt idx="1">
                  <c:v>58</c:v>
                </c:pt>
                <c:pt idx="2">
                  <c:v>73</c:v>
                </c:pt>
              </c:numCache>
            </c:numRef>
          </c:val>
          <c:extLst>
            <c:ext xmlns:c16="http://schemas.microsoft.com/office/drawing/2014/chart" uri="{C3380CC4-5D6E-409C-BE32-E72D297353CC}">
              <c16:uniqueId val="{00000002-5295-4364-B2D7-553294C059E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5,183
5,134
30.93
4,397,377
4,217,866
115,594
2,793,414
4,134,555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本数値は、本年と過去</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年の基準財政収入額と基準財政需要額の割合の平均をしたもので、各年の割合は、</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が</a:t>
          </a:r>
          <a:r>
            <a:rPr kumimoji="1" lang="en-US" altLang="ja-JP" sz="1100">
              <a:latin typeface="ＭＳ Ｐゴシック" panose="020B0600070205080204" pitchFamily="50" charset="-128"/>
              <a:ea typeface="ＭＳ Ｐゴシック" panose="020B0600070205080204" pitchFamily="50" charset="-128"/>
            </a:rPr>
            <a:t>0.30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が</a:t>
          </a:r>
          <a:r>
            <a:rPr kumimoji="1" lang="en-US" altLang="ja-JP" sz="1100">
              <a:latin typeface="ＭＳ Ｐゴシック" panose="020B0600070205080204" pitchFamily="50" charset="-128"/>
              <a:ea typeface="ＭＳ Ｐゴシック" panose="020B0600070205080204" pitchFamily="50" charset="-128"/>
            </a:rPr>
            <a:t>0.26</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R4</a:t>
          </a:r>
          <a:r>
            <a:rPr kumimoji="1" lang="ja-JP" altLang="en-US" sz="1100">
              <a:latin typeface="ＭＳ Ｐゴシック" panose="020B0600070205080204" pitchFamily="50" charset="-128"/>
              <a:ea typeface="ＭＳ Ｐゴシック" panose="020B0600070205080204" pitchFamily="50" charset="-128"/>
            </a:rPr>
            <a:t>が</a:t>
          </a:r>
          <a:r>
            <a:rPr kumimoji="1" lang="en-US" altLang="ja-JP" sz="1100">
              <a:latin typeface="ＭＳ Ｐゴシック" panose="020B0600070205080204" pitchFamily="50" charset="-128"/>
              <a:ea typeface="ＭＳ Ｐゴシック" panose="020B0600070205080204" pitchFamily="50" charset="-128"/>
            </a:rPr>
            <a:t>0.26</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R5</a:t>
          </a:r>
          <a:r>
            <a:rPr kumimoji="1" lang="ja-JP" altLang="en-US" sz="1100">
              <a:latin typeface="ＭＳ Ｐゴシック" panose="020B0600070205080204" pitchFamily="50" charset="-128"/>
              <a:ea typeface="ＭＳ Ｐゴシック" panose="020B0600070205080204" pitchFamily="50" charset="-128"/>
            </a:rPr>
            <a:t>が</a:t>
          </a:r>
          <a:r>
            <a:rPr kumimoji="1" lang="en-US" altLang="ja-JP" sz="1100">
              <a:latin typeface="ＭＳ Ｐゴシック" panose="020B0600070205080204" pitchFamily="50" charset="-128"/>
              <a:ea typeface="ＭＳ Ｐゴシック" panose="020B0600070205080204" pitchFamily="50" charset="-128"/>
            </a:rPr>
            <a:t>0.25</a:t>
          </a:r>
          <a:r>
            <a:rPr kumimoji="1" lang="ja-JP" altLang="en-US" sz="1100">
              <a:latin typeface="ＭＳ Ｐゴシック" panose="020B0600070205080204" pitchFamily="50" charset="-128"/>
              <a:ea typeface="ＭＳ Ｐゴシック" panose="020B0600070205080204" pitchFamily="50" charset="-128"/>
            </a:rPr>
            <a:t>となっており、前年と比較してやや減少しており、類似団体や県平均と比較しても低い数値となっている。</a:t>
          </a:r>
        </a:p>
        <a:p>
          <a:r>
            <a:rPr kumimoji="1" lang="ja-JP" altLang="en-US" sz="1100">
              <a:latin typeface="ＭＳ Ｐゴシック" panose="020B0600070205080204" pitchFamily="50" charset="-128"/>
              <a:ea typeface="ＭＳ Ｐゴシック" panose="020B0600070205080204" pitchFamily="50" charset="-128"/>
            </a:rPr>
            <a:t>　前年から割合が減少している要因は、各年の割合のうち、</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が</a:t>
          </a:r>
          <a:r>
            <a:rPr kumimoji="1" lang="en-US" altLang="ja-JP" sz="1100">
              <a:latin typeface="ＭＳ Ｐゴシック" panose="020B0600070205080204" pitchFamily="50" charset="-128"/>
              <a:ea typeface="ＭＳ Ｐゴシック" panose="020B0600070205080204" pitchFamily="50" charset="-128"/>
            </a:rPr>
            <a:t>0.30</a:t>
          </a:r>
          <a:r>
            <a:rPr kumimoji="1" lang="ja-JP" altLang="en-US" sz="1100">
              <a:latin typeface="ＭＳ Ｐゴシック" panose="020B0600070205080204" pitchFamily="50" charset="-128"/>
              <a:ea typeface="ＭＳ Ｐゴシック" panose="020B0600070205080204" pitchFamily="50" charset="-128"/>
            </a:rPr>
            <a:t>であるが</a:t>
          </a:r>
          <a:r>
            <a:rPr kumimoji="1" lang="en-US" altLang="ja-JP" sz="1100">
              <a:latin typeface="ＭＳ Ｐゴシック" panose="020B0600070205080204" pitchFamily="50" charset="-128"/>
              <a:ea typeface="ＭＳ Ｐゴシック" panose="020B0600070205080204" pitchFamily="50" charset="-128"/>
            </a:rPr>
            <a:t>R5</a:t>
          </a:r>
          <a:r>
            <a:rPr kumimoji="1" lang="ja-JP" altLang="en-US" sz="1100">
              <a:latin typeface="ＭＳ Ｐゴシック" panose="020B0600070205080204" pitchFamily="50" charset="-128"/>
              <a:ea typeface="ＭＳ Ｐゴシック" panose="020B0600070205080204" pitchFamily="50" charset="-128"/>
            </a:rPr>
            <a:t>で</a:t>
          </a:r>
          <a:r>
            <a:rPr kumimoji="1" lang="en-US" altLang="ja-JP" sz="1100">
              <a:latin typeface="ＭＳ Ｐゴシック" panose="020B0600070205080204" pitchFamily="50" charset="-128"/>
              <a:ea typeface="ＭＳ Ｐゴシック" panose="020B0600070205080204" pitchFamily="50" charset="-128"/>
            </a:rPr>
            <a:t>0.25</a:t>
          </a:r>
          <a:r>
            <a:rPr kumimoji="1" lang="ja-JP" altLang="en-US" sz="1100">
              <a:latin typeface="ＭＳ Ｐゴシック" panose="020B0600070205080204" pitchFamily="50" charset="-128"/>
              <a:ea typeface="ＭＳ Ｐゴシック" panose="020B0600070205080204" pitchFamily="50" charset="-128"/>
            </a:rPr>
            <a:t>となっているためである。</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と</a:t>
          </a:r>
          <a:r>
            <a:rPr kumimoji="1" lang="en-US" altLang="ja-JP" sz="1100">
              <a:latin typeface="ＭＳ Ｐゴシック" panose="020B0600070205080204" pitchFamily="50" charset="-128"/>
              <a:ea typeface="ＭＳ Ｐゴシック" panose="020B0600070205080204" pitchFamily="50" charset="-128"/>
            </a:rPr>
            <a:t>R5</a:t>
          </a:r>
          <a:r>
            <a:rPr kumimoji="1" lang="ja-JP" altLang="en-US" sz="1100">
              <a:latin typeface="ＭＳ Ｐゴシック" panose="020B0600070205080204" pitchFamily="50" charset="-128"/>
              <a:ea typeface="ＭＳ Ｐゴシック" panose="020B0600070205080204" pitchFamily="50" charset="-128"/>
            </a:rPr>
            <a:t>を比較すると、基準財政需要額のうち、公債費で</a:t>
          </a:r>
          <a:r>
            <a:rPr kumimoji="1" lang="en-US" altLang="ja-JP" sz="1100">
              <a:latin typeface="ＭＳ Ｐゴシック" panose="020B0600070205080204" pitchFamily="50" charset="-128"/>
              <a:ea typeface="ＭＳ Ｐゴシック" panose="020B0600070205080204" pitchFamily="50" charset="-128"/>
            </a:rPr>
            <a:t>38,878</a:t>
          </a:r>
          <a:r>
            <a:rPr kumimoji="1" lang="ja-JP" altLang="en-US" sz="1100">
              <a:latin typeface="ＭＳ Ｐゴシック" panose="020B0600070205080204" pitchFamily="50" charset="-128"/>
              <a:ea typeface="ＭＳ Ｐゴシック" panose="020B0600070205080204" pitchFamily="50" charset="-128"/>
            </a:rPr>
            <a:t>千円の増、新たな算定項目として、地域デジタル社会推進費及び新型コロナウイルス感染症感染拡大の影響で臨時経済対策費、臨時財政対策債償還基金費が創設されたことによる増となったことで割合が減少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44</xdr:row>
      <xdr:rowOff>4233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36543"/>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141212</xdr:rowOff>
    </xdr:from>
    <xdr:to>
      <xdr:col>19</xdr:col>
      <xdr:colOff>133350</xdr:colOff>
      <xdr:row>43</xdr:row>
      <xdr:rowOff>164193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135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141212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905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118231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676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90412</xdr:rowOff>
    </xdr:from>
    <xdr:to>
      <xdr:col>15</xdr:col>
      <xdr:colOff>133350</xdr:colOff>
      <xdr:row>44</xdr:row>
      <xdr:rowOff>20562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5339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歳入総額では、対前年度</a:t>
          </a:r>
          <a:r>
            <a:rPr kumimoji="1" lang="en-US" altLang="ja-JP" sz="1050">
              <a:latin typeface="ＭＳ Ｐゴシック" panose="020B0600070205080204" pitchFamily="50" charset="-128"/>
              <a:ea typeface="ＭＳ Ｐゴシック" panose="020B0600070205080204" pitchFamily="50" charset="-128"/>
            </a:rPr>
            <a:t>111,151</a:t>
          </a:r>
          <a:r>
            <a:rPr kumimoji="1" lang="ja-JP" altLang="en-US" sz="1050">
              <a:latin typeface="ＭＳ Ｐゴシック" panose="020B0600070205080204" pitchFamily="50" charset="-128"/>
              <a:ea typeface="ＭＳ Ｐゴシック" panose="020B0600070205080204" pitchFamily="50" charset="-128"/>
            </a:rPr>
            <a:t>千円の減、歳出総額では</a:t>
          </a:r>
          <a:r>
            <a:rPr kumimoji="1" lang="en-US" altLang="ja-JP" sz="1050">
              <a:latin typeface="ＭＳ Ｐゴシック" panose="020B0600070205080204" pitchFamily="50" charset="-128"/>
              <a:ea typeface="ＭＳ Ｐゴシック" panose="020B0600070205080204" pitchFamily="50" charset="-128"/>
            </a:rPr>
            <a:t>89,324</a:t>
          </a:r>
          <a:r>
            <a:rPr kumimoji="1" lang="ja-JP" altLang="en-US" sz="1050">
              <a:latin typeface="ＭＳ Ｐゴシック" panose="020B0600070205080204" pitchFamily="50" charset="-128"/>
              <a:ea typeface="ＭＳ Ｐゴシック" panose="020B0600070205080204" pitchFamily="50" charset="-128"/>
            </a:rPr>
            <a:t>千円の減となっている。</a:t>
          </a:r>
        </a:p>
        <a:p>
          <a:r>
            <a:rPr kumimoji="1" lang="ja-JP" altLang="en-US" sz="1050">
              <a:latin typeface="ＭＳ Ｐゴシック" panose="020B0600070205080204" pitchFamily="50" charset="-128"/>
              <a:ea typeface="ＭＳ Ｐゴシック" panose="020B0600070205080204" pitchFamily="50" charset="-128"/>
            </a:rPr>
            <a:t>　歳出のうち、分子となる経常的一般財源経費は、人件費で、議員欠員及び新型コロナウイルスワクチン接種業務、各種選挙業務等により</a:t>
          </a:r>
          <a:r>
            <a:rPr kumimoji="1" lang="en-US" altLang="ja-JP" sz="1050">
              <a:latin typeface="ＭＳ Ｐゴシック" panose="020B0600070205080204" pitchFamily="50" charset="-128"/>
              <a:ea typeface="ＭＳ Ｐゴシック" panose="020B0600070205080204" pitchFamily="50" charset="-128"/>
            </a:rPr>
            <a:t>25,925</a:t>
          </a:r>
          <a:r>
            <a:rPr kumimoji="1" lang="ja-JP" altLang="en-US" sz="1050">
              <a:latin typeface="ＭＳ Ｐゴシック" panose="020B0600070205080204" pitchFamily="50" charset="-128"/>
              <a:ea typeface="ＭＳ Ｐゴシック" panose="020B0600070205080204" pitchFamily="50" charset="-128"/>
            </a:rPr>
            <a:t>千円の減、維持補修費で、庁舎維持補修費の減により、</a:t>
          </a:r>
          <a:r>
            <a:rPr kumimoji="1" lang="en-US" altLang="ja-JP" sz="1050">
              <a:latin typeface="ＭＳ Ｐゴシック" panose="020B0600070205080204" pitchFamily="50" charset="-128"/>
              <a:ea typeface="ＭＳ Ｐゴシック" panose="020B0600070205080204" pitchFamily="50" charset="-128"/>
            </a:rPr>
            <a:t>1,510</a:t>
          </a:r>
          <a:r>
            <a:rPr kumimoji="1" lang="ja-JP" altLang="en-US" sz="1050">
              <a:latin typeface="ＭＳ Ｐゴシック" panose="020B0600070205080204" pitchFamily="50" charset="-128"/>
              <a:ea typeface="ＭＳ Ｐゴシック" panose="020B0600070205080204" pitchFamily="50" charset="-128"/>
            </a:rPr>
            <a:t>千円の減となっている。</a:t>
          </a:r>
        </a:p>
        <a:p>
          <a:r>
            <a:rPr kumimoji="1" lang="ja-JP" altLang="en-US" sz="1050">
              <a:latin typeface="ＭＳ Ｐゴシック" panose="020B0600070205080204" pitchFamily="50" charset="-128"/>
              <a:ea typeface="ＭＳ Ｐゴシック" panose="020B0600070205080204" pitchFamily="50" charset="-128"/>
            </a:rPr>
            <a:t>　歳入のうち、分母となる経常一般財源収入は、各種交付金において、地方消費税交付金が</a:t>
          </a:r>
          <a:r>
            <a:rPr kumimoji="1" lang="en-US" altLang="ja-JP" sz="1050">
              <a:latin typeface="ＭＳ Ｐゴシック" panose="020B0600070205080204" pitchFamily="50" charset="-128"/>
              <a:ea typeface="ＭＳ Ｐゴシック" panose="020B0600070205080204" pitchFamily="50" charset="-128"/>
            </a:rPr>
            <a:t>5,208</a:t>
          </a:r>
          <a:r>
            <a:rPr kumimoji="1" lang="ja-JP" altLang="en-US" sz="1050">
              <a:latin typeface="ＭＳ Ｐゴシック" panose="020B0600070205080204" pitchFamily="50" charset="-128"/>
              <a:ea typeface="ＭＳ Ｐゴシック" panose="020B0600070205080204" pitchFamily="50" charset="-128"/>
            </a:rPr>
            <a:t>千円の減となっており、臨時財政対策債においても</a:t>
          </a:r>
          <a:r>
            <a:rPr kumimoji="1" lang="en-US" altLang="ja-JP" sz="1050">
              <a:latin typeface="ＭＳ Ｐゴシック" panose="020B0600070205080204" pitchFamily="50" charset="-128"/>
              <a:ea typeface="ＭＳ Ｐゴシック" panose="020B0600070205080204" pitchFamily="50" charset="-128"/>
            </a:rPr>
            <a:t>17,900</a:t>
          </a:r>
          <a:r>
            <a:rPr kumimoji="1" lang="ja-JP" altLang="en-US" sz="1050">
              <a:latin typeface="ＭＳ Ｐゴシック" panose="020B0600070205080204" pitchFamily="50" charset="-128"/>
              <a:ea typeface="ＭＳ Ｐゴシック" panose="020B0600070205080204" pitchFamily="50" charset="-128"/>
            </a:rPr>
            <a:t>千円の減となっているが、地方交付税で、普通交付税において公債費等の増により</a:t>
          </a:r>
          <a:r>
            <a:rPr kumimoji="1" lang="en-US" altLang="ja-JP" sz="1050">
              <a:latin typeface="ＭＳ Ｐゴシック" panose="020B0600070205080204" pitchFamily="50" charset="-128"/>
              <a:ea typeface="ＭＳ Ｐゴシック" panose="020B0600070205080204" pitchFamily="50" charset="-128"/>
            </a:rPr>
            <a:t>53,305</a:t>
          </a:r>
          <a:r>
            <a:rPr kumimoji="1" lang="ja-JP" altLang="en-US" sz="1050">
              <a:latin typeface="ＭＳ Ｐゴシック" panose="020B0600070205080204" pitchFamily="50" charset="-128"/>
              <a:ea typeface="ＭＳ Ｐゴシック" panose="020B0600070205080204" pitchFamily="50" charset="-128"/>
            </a:rPr>
            <a:t>千円の増となっている。</a:t>
          </a:r>
        </a:p>
        <a:p>
          <a:r>
            <a:rPr kumimoji="1" lang="ja-JP" altLang="en-US" sz="1050">
              <a:latin typeface="ＭＳ Ｐゴシック" panose="020B0600070205080204" pitchFamily="50" charset="-128"/>
              <a:ea typeface="ＭＳ Ｐゴシック" panose="020B0600070205080204" pitchFamily="50" charset="-128"/>
            </a:rPr>
            <a:t>　分子が減となり分母が増となったため、経常収支比率が対前年度比</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％の減となった。</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83185</xdr:rowOff>
    </xdr:from>
    <xdr:to>
      <xdr:col>23</xdr:col>
      <xdr:colOff>133350</xdr:colOff>
      <xdr:row>61</xdr:row>
      <xdr:rowOff>113347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541635"/>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170180</xdr:rowOff>
    </xdr:from>
    <xdr:to>
      <xdr:col>19</xdr:col>
      <xdr:colOff>133350</xdr:colOff>
      <xdr:row>61</xdr:row>
      <xdr:rowOff>113347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457180"/>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118021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170180</xdr:rowOff>
    </xdr:from>
    <xdr:to>
      <xdr:col>15</xdr:col>
      <xdr:colOff>82550</xdr:colOff>
      <xdr:row>61</xdr:row>
      <xdr:rowOff>161607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457180"/>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45631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161607</xdr:rowOff>
    </xdr:from>
    <xdr:to>
      <xdr:col>11</xdr:col>
      <xdr:colOff>31750</xdr:colOff>
      <xdr:row>62</xdr:row>
      <xdr:rowOff>42439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620057"/>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170303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32385</xdr:rowOff>
    </xdr:from>
    <xdr:to>
      <xdr:col>23</xdr:col>
      <xdr:colOff>184150</xdr:colOff>
      <xdr:row>61</xdr:row>
      <xdr:rowOff>133985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4462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6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62547</xdr:rowOff>
    </xdr:from>
    <xdr:to>
      <xdr:col>19</xdr:col>
      <xdr:colOff>184150</xdr:colOff>
      <xdr:row>61</xdr:row>
      <xdr:rowOff>164147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148924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119380</xdr:rowOff>
    </xdr:from>
    <xdr:to>
      <xdr:col>15</xdr:col>
      <xdr:colOff>133350</xdr:colOff>
      <xdr:row>61</xdr:row>
      <xdr:rowOff>49530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34307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110807</xdr:rowOff>
    </xdr:from>
    <xdr:to>
      <xdr:col>11</xdr:col>
      <xdr:colOff>82550</xdr:colOff>
      <xdr:row>62</xdr:row>
      <xdr:rowOff>40957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25734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163089</xdr:rowOff>
    </xdr:from>
    <xdr:to>
      <xdr:col>7</xdr:col>
      <xdr:colOff>31750</xdr:colOff>
      <xdr:row>62</xdr:row>
      <xdr:rowOff>93239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78016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0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と比較して減少した要因として、物件費で、由良こども園の指定管理料等により増加したが、人件費で、議員欠員及び新型コロナウイルスワクチン接種業務、各種選挙業務等に伴った減少分の方が大きかったことが要因である。</a:t>
          </a:r>
        </a:p>
        <a:p>
          <a:r>
            <a:rPr kumimoji="1" lang="ja-JP" altLang="en-US" sz="1300">
              <a:latin typeface="ＭＳ Ｐゴシック" panose="020B0600070205080204" pitchFamily="50" charset="-128"/>
              <a:ea typeface="ＭＳ Ｐゴシック" panose="020B0600070205080204" pitchFamily="50" charset="-128"/>
            </a:rPr>
            <a:t>　今後は、事務事業の見直しを進めるとともに、全ての事務事業の優先度を厳しく点検し、優先度の低い事務事業について計画的に廃止・縮小を進め、経常経費の削減を図る。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91509</xdr:rowOff>
    </xdr:from>
    <xdr:to>
      <xdr:col>23</xdr:col>
      <xdr:colOff>133350</xdr:colOff>
      <xdr:row>81</xdr:row>
      <xdr:rowOff>95559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3978959"/>
          <a:ext cx="8382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78308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6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81466</xdr:rowOff>
    </xdr:from>
    <xdr:to>
      <xdr:col>19</xdr:col>
      <xdr:colOff>133350</xdr:colOff>
      <xdr:row>81</xdr:row>
      <xdr:rowOff>95559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68916"/>
          <a:ext cx="889000" cy="1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81466</xdr:rowOff>
    </xdr:from>
    <xdr:to>
      <xdr:col>15</xdr:col>
      <xdr:colOff>82550</xdr:colOff>
      <xdr:row>81</xdr:row>
      <xdr:rowOff>86796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968916"/>
          <a:ext cx="889000" cy="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75110</xdr:rowOff>
    </xdr:from>
    <xdr:to>
      <xdr:col>11</xdr:col>
      <xdr:colOff>31750</xdr:colOff>
      <xdr:row>81</xdr:row>
      <xdr:rowOff>86796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62560"/>
          <a:ext cx="889000" cy="1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151480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134304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2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40709</xdr:rowOff>
    </xdr:from>
    <xdr:to>
      <xdr:col>23</xdr:col>
      <xdr:colOff>184150</xdr:colOff>
      <xdr:row>81</xdr:row>
      <xdr:rowOff>142309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2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133436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49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44759</xdr:rowOff>
    </xdr:from>
    <xdr:to>
      <xdr:col>19</xdr:col>
      <xdr:colOff>184150</xdr:colOff>
      <xdr:row>81</xdr:row>
      <xdr:rowOff>146359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3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156536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01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30666</xdr:rowOff>
    </xdr:from>
    <xdr:to>
      <xdr:col>15</xdr:col>
      <xdr:colOff>133350</xdr:colOff>
      <xdr:row>81</xdr:row>
      <xdr:rowOff>132266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1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142443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8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35996</xdr:rowOff>
    </xdr:from>
    <xdr:to>
      <xdr:col>11</xdr:col>
      <xdr:colOff>82550</xdr:colOff>
      <xdr:row>81</xdr:row>
      <xdr:rowOff>137596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2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147773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24310</xdr:rowOff>
    </xdr:from>
    <xdr:to>
      <xdr:col>7</xdr:col>
      <xdr:colOff>31750</xdr:colOff>
      <xdr:row>81</xdr:row>
      <xdr:rowOff>125910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1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136087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前年とから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％減少しており、類似団体、全国町村平均と比較しても低い数値となっている。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諸々の経済情勢や本町の財政事情を勘案しながら、適正な数値を維持できるように努める。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69145</xdr:rowOff>
    </xdr:from>
    <xdr:to>
      <xdr:col>81</xdr:col>
      <xdr:colOff>44450</xdr:colOff>
      <xdr:row>84</xdr:row>
      <xdr:rowOff>162984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470945"/>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55739</xdr:rowOff>
    </xdr:from>
    <xdr:to>
      <xdr:col>77</xdr:col>
      <xdr:colOff>44450</xdr:colOff>
      <xdr:row>84</xdr:row>
      <xdr:rowOff>162984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45753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55739</xdr:rowOff>
    </xdr:from>
    <xdr:to>
      <xdr:col>72</xdr:col>
      <xdr:colOff>203200</xdr:colOff>
      <xdr:row>85</xdr:row>
      <xdr:rowOff>58561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457539"/>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58561</xdr:rowOff>
    </xdr:from>
    <xdr:to>
      <xdr:col>68</xdr:col>
      <xdr:colOff>152400</xdr:colOff>
      <xdr:row>86</xdr:row>
      <xdr:rowOff>7761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3181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34872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4939</xdr:rowOff>
    </xdr:from>
    <xdr:to>
      <xdr:col>73</xdr:col>
      <xdr:colOff>44450</xdr:colOff>
      <xdr:row>84</xdr:row>
      <xdr:rowOff>106539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116716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7761</xdr:rowOff>
    </xdr:from>
    <xdr:to>
      <xdr:col>68</xdr:col>
      <xdr:colOff>203200</xdr:colOff>
      <xdr:row>85</xdr:row>
      <xdr:rowOff>109361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94138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128411</xdr:rowOff>
    </xdr:from>
    <xdr:to>
      <xdr:col>64</xdr:col>
      <xdr:colOff>152400</xdr:colOff>
      <xdr:row>86</xdr:row>
      <xdr:rowOff>58561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43338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類似団体平均を下回っている要因は、類似団体と比べ総務・企画部門及び民生部門が少ないことによるものである。</a:t>
          </a:r>
        </a:p>
        <a:p>
          <a:r>
            <a:rPr kumimoji="1" lang="ja-JP" altLang="en-US" sz="1300">
              <a:latin typeface="ＭＳ Ｐゴシック" panose="020B0600070205080204" pitchFamily="50" charset="-128"/>
              <a:ea typeface="ＭＳ Ｐゴシック" panose="020B0600070205080204" pitchFamily="50" charset="-128"/>
            </a:rPr>
            <a:t>　職員数は一定の人数を保っており、今後は、計画的な採用等により引き続き適正な定員管理に努める。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123857</xdr:rowOff>
    </xdr:from>
    <xdr:to>
      <xdr:col>81</xdr:col>
      <xdr:colOff>44450</xdr:colOff>
      <xdr:row>59</xdr:row>
      <xdr:rowOff>159448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239407"/>
          <a:ext cx="838200" cy="3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117221</xdr:rowOff>
    </xdr:from>
    <xdr:to>
      <xdr:col>77</xdr:col>
      <xdr:colOff>44450</xdr:colOff>
      <xdr:row>59</xdr:row>
      <xdr:rowOff>123857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232771"/>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171372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105156</xdr:rowOff>
    </xdr:from>
    <xdr:to>
      <xdr:col>72</xdr:col>
      <xdr:colOff>203200</xdr:colOff>
      <xdr:row>59</xdr:row>
      <xdr:rowOff>117221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2070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149655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99726</xdr:rowOff>
    </xdr:from>
    <xdr:to>
      <xdr:col>68</xdr:col>
      <xdr:colOff>152400</xdr:colOff>
      <xdr:row>59</xdr:row>
      <xdr:rowOff>105156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15276"/>
          <a:ext cx="8890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143019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134573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108648</xdr:rowOff>
    </xdr:from>
    <xdr:to>
      <xdr:col>81</xdr:col>
      <xdr:colOff>95250</xdr:colOff>
      <xdr:row>60</xdr:row>
      <xdr:rowOff>38798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2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125175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6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73057</xdr:rowOff>
    </xdr:from>
    <xdr:to>
      <xdr:col>77</xdr:col>
      <xdr:colOff>95250</xdr:colOff>
      <xdr:row>60</xdr:row>
      <xdr:rowOff>3207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8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13384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57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66421</xdr:rowOff>
    </xdr:from>
    <xdr:to>
      <xdr:col>73</xdr:col>
      <xdr:colOff>44450</xdr:colOff>
      <xdr:row>59</xdr:row>
      <xdr:rowOff>168021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6748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5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54356</xdr:rowOff>
    </xdr:from>
    <xdr:to>
      <xdr:col>68</xdr:col>
      <xdr:colOff>203200</xdr:colOff>
      <xdr:row>59</xdr:row>
      <xdr:rowOff>155956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166133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48926</xdr:rowOff>
    </xdr:from>
    <xdr:to>
      <xdr:col>64</xdr:col>
      <xdr:colOff>152400</xdr:colOff>
      <xdr:row>59</xdr:row>
      <xdr:rowOff>150526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6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160703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3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類似団体や県平均を上回っているため、今後は、当該年度の元金償還額に対し、地方債の新規発行額が上回らないことを基本的な方針とし、適切な事業実施を検討し、水準の抑制に努める。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150876</xdr:rowOff>
    </xdr:from>
    <xdr:to>
      <xdr:col>81</xdr:col>
      <xdr:colOff>44450</xdr:colOff>
      <xdr:row>43</xdr:row>
      <xdr:rowOff>8382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35177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85361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4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126746</xdr:rowOff>
    </xdr:from>
    <xdr:to>
      <xdr:col>77</xdr:col>
      <xdr:colOff>44450</xdr:colOff>
      <xdr:row>42</xdr:row>
      <xdr:rowOff>150876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3276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126746</xdr:rowOff>
    </xdr:from>
    <xdr:to>
      <xdr:col>72</xdr:col>
      <xdr:colOff>203200</xdr:colOff>
      <xdr:row>42</xdr:row>
      <xdr:rowOff>146050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32764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42</xdr:row>
      <xdr:rowOff>160528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34695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129032</xdr:rowOff>
    </xdr:from>
    <xdr:to>
      <xdr:col>81</xdr:col>
      <xdr:colOff>95250</xdr:colOff>
      <xdr:row>43</xdr:row>
      <xdr:rowOff>59182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24909</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22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100076</xdr:rowOff>
    </xdr:from>
    <xdr:to>
      <xdr:col>77</xdr:col>
      <xdr:colOff>95250</xdr:colOff>
      <xdr:row>43</xdr:row>
      <xdr:rowOff>30226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15003</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38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75946</xdr:rowOff>
    </xdr:from>
    <xdr:to>
      <xdr:col>73</xdr:col>
      <xdr:colOff>44450</xdr:colOff>
      <xdr:row>43</xdr:row>
      <xdr:rowOff>6096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162323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3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109728</xdr:rowOff>
    </xdr:from>
    <xdr:to>
      <xdr:col>64</xdr:col>
      <xdr:colOff>152400</xdr:colOff>
      <xdr:row>43</xdr:row>
      <xdr:rowOff>39878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24655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前年度から</a:t>
          </a:r>
          <a:r>
            <a:rPr kumimoji="1" lang="en-US" altLang="ja-JP" sz="1300" baseline="0">
              <a:latin typeface="ＭＳ Ｐゴシック" panose="020B0600070205080204" pitchFamily="50" charset="-128"/>
              <a:ea typeface="ＭＳ Ｐゴシック" panose="020B0600070205080204" pitchFamily="50" charset="-128"/>
            </a:rPr>
            <a:t>13.6</a:t>
          </a:r>
          <a:r>
            <a:rPr kumimoji="1" lang="ja-JP" altLang="en-US" sz="1300" baseline="0">
              <a:latin typeface="ＭＳ Ｐゴシック" panose="020B0600070205080204" pitchFamily="50" charset="-128"/>
              <a:ea typeface="ＭＳ Ｐゴシック" panose="020B0600070205080204" pitchFamily="50" charset="-128"/>
            </a:rPr>
            <a:t>％減少したものの、類似団体と比較し最も高い数値となっている。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要因は、下水道事業における大型事業の実施の財源とした既発債の償還が</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年と長期となっていること、また、事業継続による毎年の地方債の新規発行により、地方債残高が積み重なっているためである。</a:t>
          </a:r>
        </a:p>
        <a:p>
          <a:r>
            <a:rPr kumimoji="1" lang="ja-JP" altLang="en-US" sz="1300" baseline="0">
              <a:latin typeface="ＭＳ Ｐゴシック" panose="020B0600070205080204" pitchFamily="50" charset="-128"/>
              <a:ea typeface="ＭＳ Ｐゴシック" panose="020B0600070205080204" pitchFamily="50" charset="-128"/>
            </a:rPr>
            <a:t>　今後も引き続き、事業実施の適正化を図り、当該比率の縮減等、財政健全化に努める。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19</xdr:row>
      <xdr:rowOff>112300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571750"/>
          <a:ext cx="0" cy="798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84377</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3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112300</xdr:rowOff>
    </xdr:from>
    <xdr:to>
      <xdr:col>81</xdr:col>
      <xdr:colOff>133350</xdr:colOff>
      <xdr:row>19</xdr:row>
      <xdr:rowOff>112300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369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112300</xdr:rowOff>
    </xdr:from>
    <xdr:to>
      <xdr:col>81</xdr:col>
      <xdr:colOff>44450</xdr:colOff>
      <xdr:row>20</xdr:row>
      <xdr:rowOff>22892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6179800" y="3369850"/>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22892</xdr:rowOff>
    </xdr:from>
    <xdr:to>
      <xdr:col>77</xdr:col>
      <xdr:colOff>44450</xdr:colOff>
      <xdr:row>20</xdr:row>
      <xdr:rowOff>48228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5290800" y="3451892"/>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48228</xdr:rowOff>
    </xdr:from>
    <xdr:to>
      <xdr:col>72</xdr:col>
      <xdr:colOff>203200</xdr:colOff>
      <xdr:row>21</xdr:row>
      <xdr:rowOff>52927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4401800" y="3477228"/>
          <a:ext cx="889000" cy="1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52927</xdr:rowOff>
    </xdr:from>
    <xdr:to>
      <xdr:col>68</xdr:col>
      <xdr:colOff>152400</xdr:colOff>
      <xdr:row>22</xdr:row>
      <xdr:rowOff>29877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3512800" y="3653377"/>
          <a:ext cx="889000" cy="14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120650</xdr:rowOff>
    </xdr:from>
    <xdr:to>
      <xdr:col>64</xdr:col>
      <xdr:colOff>152400</xdr:colOff>
      <xdr:row>15</xdr:row>
      <xdr:rowOff>50800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60977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61500</xdr:rowOff>
    </xdr:from>
    <xdr:to>
      <xdr:col>81</xdr:col>
      <xdr:colOff>95250</xdr:colOff>
      <xdr:row>19</xdr:row>
      <xdr:rowOff>163100</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967200" y="331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128827</xdr:rowOff>
    </xdr:from>
    <xdr:ext cx="762000" cy="259045"/>
    <xdr:sp macro="" textlink="">
      <xdr:nvSpPr>
        <xdr:cNvPr id="453" name="将来負担の状況該当値テキスト">
          <a:extLst>
            <a:ext uri="{FF2B5EF4-FFF2-40B4-BE49-F238E27FC236}">
              <a16:creationId xmlns:a16="http://schemas.microsoft.com/office/drawing/2014/main" id="{00000000-0008-0000-0300-0000C5010000}"/>
            </a:ext>
          </a:extLst>
        </xdr:cNvPr>
        <xdr:cNvSpPr txBox="1"/>
      </xdr:nvSpPr>
      <xdr:spPr>
        <a:xfrm>
          <a:off x="17106900" y="321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143542</xdr:rowOff>
    </xdr:from>
    <xdr:to>
      <xdr:col>77</xdr:col>
      <xdr:colOff>95250</xdr:colOff>
      <xdr:row>20</xdr:row>
      <xdr:rowOff>73692</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129000" y="34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58469</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3487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168878</xdr:rowOff>
    </xdr:from>
    <xdr:to>
      <xdr:col>73</xdr:col>
      <xdr:colOff>44450</xdr:colOff>
      <xdr:row>20</xdr:row>
      <xdr:rowOff>99028</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5240000" y="342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83805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351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2127</xdr:rowOff>
    </xdr:from>
    <xdr:to>
      <xdr:col>68</xdr:col>
      <xdr:colOff>203200</xdr:colOff>
      <xdr:row>21</xdr:row>
      <xdr:rowOff>103727</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360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88504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368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150527</xdr:rowOff>
    </xdr:from>
    <xdr:to>
      <xdr:col>64</xdr:col>
      <xdr:colOff>152400</xdr:colOff>
      <xdr:row>22</xdr:row>
      <xdr:rowOff>80677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375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65454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383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5,183
5,134
30.93
4,397,377
4,217,866
115,594
2,793,414
4,134,555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人件費に係る経常収支比率は、前年と比較すると減少しており、類似団体や県平均と比較しても低い数値となっている。</a:t>
          </a:r>
        </a:p>
        <a:p>
          <a:r>
            <a:rPr kumimoji="1" lang="ja-JP" altLang="en-US" sz="1300">
              <a:latin typeface="ＭＳ Ｐゴシック" panose="020B0600070205080204" pitchFamily="50" charset="-128"/>
              <a:ea typeface="ＭＳ Ｐゴシック" panose="020B0600070205080204" pitchFamily="50" charset="-128"/>
            </a:rPr>
            <a:t>　要因としては、ごみ処理業務や消防業務等を一部事務組合で行っているためで、一部事務組合の人件費に充てる負担金などといった人件費に準ずる費用を合計した場合の、人口一人当たりの歳出決算額は類似団体平均を上回っており、今後、これらも含めた人件費関係経費について、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74422</xdr:rowOff>
    </xdr:from>
    <xdr:to>
      <xdr:col>24</xdr:col>
      <xdr:colOff>25400</xdr:colOff>
      <xdr:row>35</xdr:row>
      <xdr:rowOff>129286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751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74422</xdr:rowOff>
    </xdr:from>
    <xdr:to>
      <xdr:col>19</xdr:col>
      <xdr:colOff>187325</xdr:colOff>
      <xdr:row>35</xdr:row>
      <xdr:rowOff>129286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751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74422</xdr:rowOff>
    </xdr:from>
    <xdr:to>
      <xdr:col>15</xdr:col>
      <xdr:colOff>98425</xdr:colOff>
      <xdr:row>35</xdr:row>
      <xdr:rowOff>152146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751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147574</xdr:rowOff>
    </xdr:from>
    <xdr:to>
      <xdr:col>11</xdr:col>
      <xdr:colOff>9525</xdr:colOff>
      <xdr:row>35</xdr:row>
      <xdr:rowOff>152146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48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23622</xdr:rowOff>
    </xdr:from>
    <xdr:to>
      <xdr:col>24</xdr:col>
      <xdr:colOff>76200</xdr:colOff>
      <xdr:row>35</xdr:row>
      <xdr:rowOff>125222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40149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78486</xdr:rowOff>
    </xdr:from>
    <xdr:to>
      <xdr:col>20</xdr:col>
      <xdr:colOff>38100</xdr:colOff>
      <xdr:row>36</xdr:row>
      <xdr:rowOff>8636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18813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23622</xdr:rowOff>
    </xdr:from>
    <xdr:to>
      <xdr:col>15</xdr:col>
      <xdr:colOff>149225</xdr:colOff>
      <xdr:row>35</xdr:row>
      <xdr:rowOff>125222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135399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101346</xdr:rowOff>
    </xdr:from>
    <xdr:to>
      <xdr:col>11</xdr:col>
      <xdr:colOff>60325</xdr:colOff>
      <xdr:row>36</xdr:row>
      <xdr:rowOff>31496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41673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96774</xdr:rowOff>
    </xdr:from>
    <xdr:to>
      <xdr:col>6</xdr:col>
      <xdr:colOff>171450</xdr:colOff>
      <xdr:row>36</xdr:row>
      <xdr:rowOff>26924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37101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物件費に係る経常収支比率は、前年と比較して増加しており、類似団体や県平均と比較して高い数値となっている。</a:t>
          </a:r>
        </a:p>
        <a:p>
          <a:r>
            <a:rPr kumimoji="1" lang="ja-JP" altLang="en-US" sz="1300">
              <a:latin typeface="ＭＳ Ｐゴシック" panose="020B0600070205080204" pitchFamily="50" charset="-128"/>
              <a:ea typeface="ＭＳ Ｐゴシック" panose="020B0600070205080204" pitchFamily="50" charset="-128"/>
            </a:rPr>
            <a:t>　近年の数値の高止まりの要因は、当町の認定こども園の指定管理等により、職員の人件費等が委託料等（物件費）で支出されているためである。</a:t>
          </a:r>
        </a:p>
        <a:p>
          <a:r>
            <a:rPr kumimoji="1" lang="ja-JP" altLang="en-US" sz="1300">
              <a:latin typeface="ＭＳ Ｐゴシック" panose="020B0600070205080204" pitchFamily="50" charset="-128"/>
              <a:ea typeface="ＭＳ Ｐゴシック" panose="020B0600070205080204" pitchFamily="50" charset="-128"/>
            </a:rPr>
            <a:t>　今後も引き続き、予算編成方針時において、概算予算基準（シーリング）を設定する等により物件費の低減を図りたい。</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62230</xdr:rowOff>
    </xdr:from>
    <xdr:to>
      <xdr:col>82</xdr:col>
      <xdr:colOff>107950</xdr:colOff>
      <xdr:row>17</xdr:row>
      <xdr:rowOff>92710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768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62230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23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xdr:rowOff>
    </xdr:from>
    <xdr:to>
      <xdr:col>73</xdr:col>
      <xdr:colOff>180975</xdr:colOff>
      <xdr:row>18</xdr:row>
      <xdr:rowOff>35560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235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35560</xdr:rowOff>
    </xdr:from>
    <xdr:to>
      <xdr:col>69</xdr:col>
      <xdr:colOff>92075</xdr:colOff>
      <xdr:row>18</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121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129540</xdr:rowOff>
    </xdr:from>
    <xdr:to>
      <xdr:col>74</xdr:col>
      <xdr:colOff>31750</xdr:colOff>
      <xdr:row>17</xdr:row>
      <xdr:rowOff>59690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扶助費に係る経常収支比率は、前年と比較して増加し、類似団体平均を上回っているが、県平均と比較し低い数値となっている。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今後も資格審査等の適正化や各種手当への独自加算の見直しを含め、財政を圧迫する要因を抑制するよう努める。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804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57</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747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56</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747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56</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35577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その他に係る経常収支比率は、前年と比較して大幅に減少しており、類似団体や県平均と比較して低い数値となっている。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大幅に減少した要因として、令和５年度に漁業集落環境整備事業特別会計と公共下水道事業特別会計が統合され、下水道事業会計となり、前年まで繰出金として計上していた費用を補助金で計上し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現状の数値を維持するため、引き続き上水道事業において、経費削減に努めるとともに、独立採算の原則に立ち返った料金の適正化等により、税収を主な財源とする普通会計の負担額を減らしていくよう努める。</a:t>
          </a:r>
        </a:p>
        <a:p>
          <a:endParaRPr kumimoji="1" lang="ja-JP" altLang="en-US"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59</xdr:row>
      <xdr:rowOff>115570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9574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87647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115570</xdr:rowOff>
    </xdr:from>
    <xdr:to>
      <xdr:col>82</xdr:col>
      <xdr:colOff>196850</xdr:colOff>
      <xdr:row>59</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23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134620</xdr:rowOff>
    </xdr:from>
    <xdr:to>
      <xdr:col>82</xdr:col>
      <xdr:colOff>107950</xdr:colOff>
      <xdr:row>59</xdr:row>
      <xdr:rowOff>123190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392920"/>
          <a:ext cx="838200" cy="84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135907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54610</xdr:rowOff>
    </xdr:from>
    <xdr:to>
      <xdr:col>78</xdr:col>
      <xdr:colOff>69850</xdr:colOff>
      <xdr:row>59</xdr:row>
      <xdr:rowOff>123190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10170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54610</xdr:rowOff>
    </xdr:from>
    <xdr:to>
      <xdr:col>73</xdr:col>
      <xdr:colOff>180975</xdr:colOff>
      <xdr:row>59</xdr:row>
      <xdr:rowOff>146050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1701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146050</xdr:rowOff>
    </xdr:from>
    <xdr:to>
      <xdr:col>69</xdr:col>
      <xdr:colOff>92075</xdr:colOff>
      <xdr:row>60</xdr:row>
      <xdr:rowOff>73660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2616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83820</xdr:rowOff>
    </xdr:from>
    <xdr:to>
      <xdr:col>82</xdr:col>
      <xdr:colOff>158750</xdr:colOff>
      <xdr:row>55</xdr:row>
      <xdr:rowOff>13970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100347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72390</xdr:rowOff>
    </xdr:from>
    <xdr:to>
      <xdr:col>78</xdr:col>
      <xdr:colOff>120650</xdr:colOff>
      <xdr:row>60</xdr:row>
      <xdr:rowOff>2540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158767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27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3810</xdr:rowOff>
    </xdr:from>
    <xdr:to>
      <xdr:col>74</xdr:col>
      <xdr:colOff>31750</xdr:colOff>
      <xdr:row>59</xdr:row>
      <xdr:rowOff>105410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90187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95250</xdr:rowOff>
    </xdr:from>
    <xdr:to>
      <xdr:col>69</xdr:col>
      <xdr:colOff>142875</xdr:colOff>
      <xdr:row>60</xdr:row>
      <xdr:rowOff>25400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22860</xdr:rowOff>
    </xdr:from>
    <xdr:to>
      <xdr:col>65</xdr:col>
      <xdr:colOff>53975</xdr:colOff>
      <xdr:row>60</xdr:row>
      <xdr:rowOff>124460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109237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補助費等に係る経常収支比率は、前年と比較して大幅に増加しており、類似団体、県平均と比較しても高い数値となっている。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大幅に増加した要因として、令和５年度に漁業集落環境整備事業特別会計と公共下水道事業特別会計が統合され、下水道事業会計となり、前年まで繰出金として計上していた費用を補助金で計上したためである。　</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将来的にも一部事務組合の施設の老朽化に伴い改修等が計画されており、当該負担金の増額が予想される。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引き続き、各種団体への補助金については、実績、成果等で精査の上、慣例的な補助の廃止、見直し等により適正な交付を行えるよう徹底し、補助費の抑制に努める。</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39</xdr:row>
      <xdr:rowOff>138430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63208"/>
          <a:ext cx="838200" cy="4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90441</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6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19558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3220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56134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220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56134</xdr:rowOff>
    </xdr:from>
    <xdr:to>
      <xdr:col>69</xdr:col>
      <xdr:colOff>92075</xdr:colOff>
      <xdr:row>37</xdr:row>
      <xdr:rowOff>69850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3997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87630</xdr:rowOff>
    </xdr:from>
    <xdr:to>
      <xdr:col>82</xdr:col>
      <xdr:colOff>158750</xdr:colOff>
      <xdr:row>40</xdr:row>
      <xdr:rowOff>17780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59707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公債費に係る経常収支比率は、前年と比較すると同値となっており、県平均と比較して低い数値となっているが、類似団体と比較すると高い数値となっている。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今後、元金償還額に対し地方債の新規発行額が上回らないよう適正な事業選定及び新規地方債発行を抑制し、公債費の縮減に努める。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138430</xdr:rowOff>
    </xdr:from>
    <xdr:to>
      <xdr:col>24</xdr:col>
      <xdr:colOff>25400</xdr:colOff>
      <xdr:row>76</xdr:row>
      <xdr:rowOff>138430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68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43197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73661</xdr:rowOff>
    </xdr:from>
    <xdr:to>
      <xdr:col>19</xdr:col>
      <xdr:colOff>187325</xdr:colOff>
      <xdr:row>76</xdr:row>
      <xdr:rowOff>138430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1038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76</xdr:row>
      <xdr:rowOff>107950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038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100330</xdr:rowOff>
    </xdr:from>
    <xdr:to>
      <xdr:col>11</xdr:col>
      <xdr:colOff>9525</xdr:colOff>
      <xdr:row>76</xdr:row>
      <xdr:rowOff>107950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305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59707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87630</xdr:rowOff>
    </xdr:from>
    <xdr:to>
      <xdr:col>20</xdr:col>
      <xdr:colOff>38100</xdr:colOff>
      <xdr:row>77</xdr:row>
      <xdr:rowOff>17780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2557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109238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57150</xdr:rowOff>
    </xdr:from>
    <xdr:to>
      <xdr:col>11</xdr:col>
      <xdr:colOff>60325</xdr:colOff>
      <xdr:row>76</xdr:row>
      <xdr:rowOff>158750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公債費以外に係る経常収支比率は、前年と比較して減少しており、県平均、類似団体と比較しても低い数値となっている。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今後についても、比率減少のために、徹底した歳出削減と公営企業会計が独立して運営できるよう努力し、一般会計からの繰出金、補助金の抑制が強く求められる。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129286</xdr:rowOff>
    </xdr:from>
    <xdr:to>
      <xdr:col>82</xdr:col>
      <xdr:colOff>107950</xdr:colOff>
      <xdr:row>74</xdr:row>
      <xdr:rowOff>163576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81658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84853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72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72136</xdr:rowOff>
    </xdr:from>
    <xdr:to>
      <xdr:col>78</xdr:col>
      <xdr:colOff>69850</xdr:colOff>
      <xdr:row>74</xdr:row>
      <xdr:rowOff>163576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75943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72136</xdr:rowOff>
    </xdr:from>
    <xdr:to>
      <xdr:col>73</xdr:col>
      <xdr:colOff>180975</xdr:colOff>
      <xdr:row>75</xdr:row>
      <xdr:rowOff>65278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275943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65278</xdr:rowOff>
    </xdr:from>
    <xdr:to>
      <xdr:col>69</xdr:col>
      <xdr:colOff>92075</xdr:colOff>
      <xdr:row>75</xdr:row>
      <xdr:rowOff>129286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29240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78486</xdr:rowOff>
    </xdr:from>
    <xdr:to>
      <xdr:col>82</xdr:col>
      <xdr:colOff>158750</xdr:colOff>
      <xdr:row>75</xdr:row>
      <xdr:rowOff>8636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7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95013</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61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112776</xdr:rowOff>
    </xdr:from>
    <xdr:to>
      <xdr:col>78</xdr:col>
      <xdr:colOff>120650</xdr:colOff>
      <xdr:row>75</xdr:row>
      <xdr:rowOff>42926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27703</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86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21336</xdr:rowOff>
    </xdr:from>
    <xdr:to>
      <xdr:col>74</xdr:col>
      <xdr:colOff>31750</xdr:colOff>
      <xdr:row>74</xdr:row>
      <xdr:rowOff>122936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107713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795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14478</xdr:rowOff>
    </xdr:from>
    <xdr:to>
      <xdr:col>69</xdr:col>
      <xdr:colOff>142875</xdr:colOff>
      <xdr:row>75</xdr:row>
      <xdr:rowOff>116078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100855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5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164864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127655</xdr:rowOff>
    </xdr:from>
    <xdr:to>
      <xdr:col>29</xdr:col>
      <xdr:colOff>127000</xdr:colOff>
      <xdr:row>18</xdr:row>
      <xdr:rowOff>167424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61380"/>
          <a:ext cx="647700" cy="39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167424</xdr:rowOff>
    </xdr:from>
    <xdr:to>
      <xdr:col>26</xdr:col>
      <xdr:colOff>50800</xdr:colOff>
      <xdr:row>19</xdr:row>
      <xdr:rowOff>28199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01149"/>
          <a:ext cx="698500" cy="32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28199</xdr:rowOff>
    </xdr:from>
    <xdr:to>
      <xdr:col>22</xdr:col>
      <xdr:colOff>114300</xdr:colOff>
      <xdr:row>19</xdr:row>
      <xdr:rowOff>49581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33374"/>
          <a:ext cx="698500" cy="21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49581</xdr:rowOff>
    </xdr:from>
    <xdr:to>
      <xdr:col>18</xdr:col>
      <xdr:colOff>177800</xdr:colOff>
      <xdr:row>19</xdr:row>
      <xdr:rowOff>74498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54756"/>
          <a:ext cx="698500" cy="24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76855</xdr:rowOff>
    </xdr:from>
    <xdr:to>
      <xdr:col>29</xdr:col>
      <xdr:colOff>177800</xdr:colOff>
      <xdr:row>19</xdr:row>
      <xdr:rowOff>7005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10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48932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116624</xdr:rowOff>
    </xdr:from>
    <xdr:to>
      <xdr:col>26</xdr:col>
      <xdr:colOff>101600</xdr:colOff>
      <xdr:row>19</xdr:row>
      <xdr:rowOff>46774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50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31551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36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148849</xdr:rowOff>
    </xdr:from>
    <xdr:to>
      <xdr:col>22</xdr:col>
      <xdr:colOff>165100</xdr:colOff>
      <xdr:row>19</xdr:row>
      <xdr:rowOff>78999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82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63776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68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170231</xdr:rowOff>
    </xdr:from>
    <xdr:to>
      <xdr:col>19</xdr:col>
      <xdr:colOff>38100</xdr:colOff>
      <xdr:row>19</xdr:row>
      <xdr:rowOff>100381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03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85158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9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23698</xdr:rowOff>
    </xdr:from>
    <xdr:to>
      <xdr:col>15</xdr:col>
      <xdr:colOff>101600</xdr:colOff>
      <xdr:row>19</xdr:row>
      <xdr:rowOff>125298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28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110075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1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99782</xdr:rowOff>
    </xdr:from>
    <xdr:to>
      <xdr:col>29</xdr:col>
      <xdr:colOff>127000</xdr:colOff>
      <xdr:row>35</xdr:row>
      <xdr:rowOff>110899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10132"/>
          <a:ext cx="647700" cy="11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204602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14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110899</xdr:rowOff>
    </xdr:from>
    <xdr:to>
      <xdr:col>26</xdr:col>
      <xdr:colOff>50800</xdr:colOff>
      <xdr:row>35</xdr:row>
      <xdr:rowOff>172148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21249"/>
          <a:ext cx="698500" cy="61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320410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3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172148</xdr:rowOff>
    </xdr:from>
    <xdr:to>
      <xdr:col>22</xdr:col>
      <xdr:colOff>114300</xdr:colOff>
      <xdr:row>35</xdr:row>
      <xdr:rowOff>212451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82498"/>
          <a:ext cx="698500" cy="40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212451</xdr:rowOff>
    </xdr:from>
    <xdr:to>
      <xdr:col>18</xdr:col>
      <xdr:colOff>177800</xdr:colOff>
      <xdr:row>35</xdr:row>
      <xdr:rowOff>233253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22801"/>
          <a:ext cx="698500" cy="20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25851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9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48982</xdr:rowOff>
    </xdr:from>
    <xdr:to>
      <xdr:col>29</xdr:col>
      <xdr:colOff>177800</xdr:colOff>
      <xdr:row>35</xdr:row>
      <xdr:rowOff>150582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59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236959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0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60099</xdr:rowOff>
    </xdr:from>
    <xdr:to>
      <xdr:col>26</xdr:col>
      <xdr:colOff>101600</xdr:colOff>
      <xdr:row>35</xdr:row>
      <xdr:rowOff>161699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70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171876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121348</xdr:rowOff>
    </xdr:from>
    <xdr:to>
      <xdr:col>22</xdr:col>
      <xdr:colOff>165100</xdr:colOff>
      <xdr:row>35</xdr:row>
      <xdr:rowOff>222948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31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233125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0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161651</xdr:rowOff>
    </xdr:from>
    <xdr:to>
      <xdr:col>19</xdr:col>
      <xdr:colOff>38100</xdr:colOff>
      <xdr:row>35</xdr:row>
      <xdr:rowOff>263251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72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273428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182453</xdr:rowOff>
    </xdr:from>
    <xdr:to>
      <xdr:col>15</xdr:col>
      <xdr:colOff>101600</xdr:colOff>
      <xdr:row>35</xdr:row>
      <xdr:rowOff>284053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92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294230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6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5,183
5,134
30.93
4,397,377
4,217,866
115,594
2,793,414
4,134,555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67142</xdr:rowOff>
    </xdr:from>
    <xdr:to>
      <xdr:col>24</xdr:col>
      <xdr:colOff>63500</xdr:colOff>
      <xdr:row>38</xdr:row>
      <xdr:rowOff>84845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582242"/>
          <a:ext cx="838200" cy="1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61101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67142</xdr:rowOff>
    </xdr:from>
    <xdr:to>
      <xdr:col>19</xdr:col>
      <xdr:colOff>177800</xdr:colOff>
      <xdr:row>38</xdr:row>
      <xdr:rowOff>129413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582242"/>
          <a:ext cx="889000" cy="6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25674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2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129413</xdr:rowOff>
    </xdr:from>
    <xdr:to>
      <xdr:col>15</xdr:col>
      <xdr:colOff>50800</xdr:colOff>
      <xdr:row>38</xdr:row>
      <xdr:rowOff>167598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644513"/>
          <a:ext cx="889000" cy="3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52055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167598</xdr:rowOff>
    </xdr:from>
    <xdr:to>
      <xdr:col>10</xdr:col>
      <xdr:colOff>114300</xdr:colOff>
      <xdr:row>39</xdr:row>
      <xdr:rowOff>70169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682698"/>
          <a:ext cx="889000" cy="7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89966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70983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34045</xdr:rowOff>
    </xdr:from>
    <xdr:to>
      <xdr:col>24</xdr:col>
      <xdr:colOff>114300</xdr:colOff>
      <xdr:row>38</xdr:row>
      <xdr:rowOff>135645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5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12472</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52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16342</xdr:rowOff>
    </xdr:from>
    <xdr:to>
      <xdr:col>20</xdr:col>
      <xdr:colOff>38100</xdr:colOff>
      <xdr:row>38</xdr:row>
      <xdr:rowOff>117942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53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109069</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62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78613</xdr:rowOff>
    </xdr:from>
    <xdr:to>
      <xdr:col>15</xdr:col>
      <xdr:colOff>101600</xdr:colOff>
      <xdr:row>39</xdr:row>
      <xdr:rowOff>8763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171340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68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116798</xdr:rowOff>
    </xdr:from>
    <xdr:to>
      <xdr:col>10</xdr:col>
      <xdr:colOff>165100</xdr:colOff>
      <xdr:row>39</xdr:row>
      <xdr:rowOff>46948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63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38075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72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19369</xdr:rowOff>
    </xdr:from>
    <xdr:to>
      <xdr:col>6</xdr:col>
      <xdr:colOff>38100</xdr:colOff>
      <xdr:row>39</xdr:row>
      <xdr:rowOff>120969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70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112096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79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27705</xdr:rowOff>
    </xdr:from>
    <xdr:to>
      <xdr:col>24</xdr:col>
      <xdr:colOff>63500</xdr:colOff>
      <xdr:row>58</xdr:row>
      <xdr:rowOff>35202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9971805"/>
          <a:ext cx="838200" cy="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27705</xdr:rowOff>
    </xdr:from>
    <xdr:to>
      <xdr:col>19</xdr:col>
      <xdr:colOff>177800</xdr:colOff>
      <xdr:row>58</xdr:row>
      <xdr:rowOff>38022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71805"/>
          <a:ext cx="889000" cy="1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30063</xdr:rowOff>
    </xdr:from>
    <xdr:to>
      <xdr:col>15</xdr:col>
      <xdr:colOff>50800</xdr:colOff>
      <xdr:row>58</xdr:row>
      <xdr:rowOff>38022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974163"/>
          <a:ext cx="889000" cy="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30063</xdr:rowOff>
    </xdr:from>
    <xdr:to>
      <xdr:col>10</xdr:col>
      <xdr:colOff>114300</xdr:colOff>
      <xdr:row>58</xdr:row>
      <xdr:rowOff>33773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974163"/>
          <a:ext cx="889000" cy="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10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100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155852</xdr:rowOff>
    </xdr:from>
    <xdr:to>
      <xdr:col>24</xdr:col>
      <xdr:colOff>114300</xdr:colOff>
      <xdr:row>58</xdr:row>
      <xdr:rowOff>86002</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2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7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148355</xdr:rowOff>
    </xdr:from>
    <xdr:to>
      <xdr:col>20</xdr:col>
      <xdr:colOff>38100</xdr:colOff>
      <xdr:row>58</xdr:row>
      <xdr:rowOff>78505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2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69632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1001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158672</xdr:rowOff>
    </xdr:from>
    <xdr:to>
      <xdr:col>15</xdr:col>
      <xdr:colOff>101600</xdr:colOff>
      <xdr:row>58</xdr:row>
      <xdr:rowOff>88822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3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79949</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1002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150713</xdr:rowOff>
    </xdr:from>
    <xdr:to>
      <xdr:col>10</xdr:col>
      <xdr:colOff>165100</xdr:colOff>
      <xdr:row>58</xdr:row>
      <xdr:rowOff>80863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2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97390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69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154423</xdr:rowOff>
    </xdr:from>
    <xdr:to>
      <xdr:col>6</xdr:col>
      <xdr:colOff>38100</xdr:colOff>
      <xdr:row>58</xdr:row>
      <xdr:rowOff>84573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2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101100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70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145986</xdr:rowOff>
    </xdr:from>
    <xdr:to>
      <xdr:col>24</xdr:col>
      <xdr:colOff>63500</xdr:colOff>
      <xdr:row>78</xdr:row>
      <xdr:rowOff>155360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519086"/>
          <a:ext cx="838200" cy="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145986</xdr:rowOff>
    </xdr:from>
    <xdr:to>
      <xdr:col>19</xdr:col>
      <xdr:colOff>177800</xdr:colOff>
      <xdr:row>78</xdr:row>
      <xdr:rowOff>168808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519086"/>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125812</xdr:rowOff>
    </xdr:from>
    <xdr:to>
      <xdr:col>15</xdr:col>
      <xdr:colOff>50800</xdr:colOff>
      <xdr:row>78</xdr:row>
      <xdr:rowOff>168808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98912"/>
          <a:ext cx="889000" cy="4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125812</xdr:rowOff>
    </xdr:from>
    <xdr:to>
      <xdr:col>10</xdr:col>
      <xdr:colOff>114300</xdr:colOff>
      <xdr:row>78</xdr:row>
      <xdr:rowOff>140329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498912"/>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104560</xdr:rowOff>
    </xdr:from>
    <xdr:to>
      <xdr:col>24</xdr:col>
      <xdr:colOff>114300</xdr:colOff>
      <xdr:row>79</xdr:row>
      <xdr:rowOff>34710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19487</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9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95186</xdr:rowOff>
    </xdr:from>
    <xdr:to>
      <xdr:col>20</xdr:col>
      <xdr:colOff>38100</xdr:colOff>
      <xdr:row>79</xdr:row>
      <xdr:rowOff>25336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6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16463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6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118008</xdr:rowOff>
    </xdr:from>
    <xdr:to>
      <xdr:col>15</xdr:col>
      <xdr:colOff>101600</xdr:colOff>
      <xdr:row>79</xdr:row>
      <xdr:rowOff>48158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9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39285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8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75012</xdr:rowOff>
    </xdr:from>
    <xdr:to>
      <xdr:col>10</xdr:col>
      <xdr:colOff>165100</xdr:colOff>
      <xdr:row>79</xdr:row>
      <xdr:rowOff>5162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4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167739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4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89529</xdr:rowOff>
    </xdr:from>
    <xdr:to>
      <xdr:col>6</xdr:col>
      <xdr:colOff>38100</xdr:colOff>
      <xdr:row>79</xdr:row>
      <xdr:rowOff>19679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10806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89822</xdr:rowOff>
    </xdr:from>
    <xdr:to>
      <xdr:col>24</xdr:col>
      <xdr:colOff>63500</xdr:colOff>
      <xdr:row>97</xdr:row>
      <xdr:rowOff>33434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549022"/>
          <a:ext cx="838200" cy="1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89822</xdr:rowOff>
    </xdr:from>
    <xdr:to>
      <xdr:col>19</xdr:col>
      <xdr:colOff>177800</xdr:colOff>
      <xdr:row>96</xdr:row>
      <xdr:rowOff>157868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549022"/>
          <a:ext cx="889000" cy="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26582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157868</xdr:rowOff>
    </xdr:from>
    <xdr:to>
      <xdr:col>15</xdr:col>
      <xdr:colOff>50800</xdr:colOff>
      <xdr:row>97</xdr:row>
      <xdr:rowOff>68453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17068"/>
          <a:ext cx="889000" cy="8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68453</xdr:rowOff>
    </xdr:from>
    <xdr:to>
      <xdr:col>10</xdr:col>
      <xdr:colOff>114300</xdr:colOff>
      <xdr:row>97</xdr:row>
      <xdr:rowOff>129141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99103"/>
          <a:ext cx="889000" cy="6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135700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15885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154084</xdr:rowOff>
    </xdr:from>
    <xdr:to>
      <xdr:col>24</xdr:col>
      <xdr:colOff>114300</xdr:colOff>
      <xdr:row>97</xdr:row>
      <xdr:rowOff>84234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1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132511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9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39022</xdr:rowOff>
    </xdr:from>
    <xdr:to>
      <xdr:col>20</xdr:col>
      <xdr:colOff>38100</xdr:colOff>
      <xdr:row>96</xdr:row>
      <xdr:rowOff>140622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9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157149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27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107068</xdr:rowOff>
    </xdr:from>
    <xdr:to>
      <xdr:col>15</xdr:col>
      <xdr:colOff>101600</xdr:colOff>
      <xdr:row>97</xdr:row>
      <xdr:rowOff>37218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6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28345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5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17653</xdr:rowOff>
    </xdr:from>
    <xdr:to>
      <xdr:col>10</xdr:col>
      <xdr:colOff>165100</xdr:colOff>
      <xdr:row>97</xdr:row>
      <xdr:rowOff>119253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4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135780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42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78341</xdr:rowOff>
    </xdr:from>
    <xdr:to>
      <xdr:col>6</xdr:col>
      <xdr:colOff>38100</xdr:colOff>
      <xdr:row>98</xdr:row>
      <xdr:rowOff>8491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0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171068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80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156776</xdr:rowOff>
    </xdr:from>
    <xdr:to>
      <xdr:col>55</xdr:col>
      <xdr:colOff>0</xdr:colOff>
      <xdr:row>35</xdr:row>
      <xdr:rowOff>22904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814626"/>
          <a:ext cx="838200" cy="20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90407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19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22904</xdr:rowOff>
    </xdr:from>
    <xdr:to>
      <xdr:col>50</xdr:col>
      <xdr:colOff>114300</xdr:colOff>
      <xdr:row>35</xdr:row>
      <xdr:rowOff>43926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023654"/>
          <a:ext cx="889000" cy="2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138470</xdr:rowOff>
    </xdr:from>
    <xdr:to>
      <xdr:col>45</xdr:col>
      <xdr:colOff>177800</xdr:colOff>
      <xdr:row>35</xdr:row>
      <xdr:rowOff>43926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624870"/>
          <a:ext cx="889000" cy="41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89149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138470</xdr:rowOff>
    </xdr:from>
    <xdr:to>
      <xdr:col>41</xdr:col>
      <xdr:colOff>50800</xdr:colOff>
      <xdr:row>36</xdr:row>
      <xdr:rowOff>33899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624870"/>
          <a:ext cx="889000" cy="58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156232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90597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105976</xdr:rowOff>
    </xdr:from>
    <xdr:to>
      <xdr:col>55</xdr:col>
      <xdr:colOff>50800</xdr:colOff>
      <xdr:row>34</xdr:row>
      <xdr:rowOff>36126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76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128853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61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143554</xdr:rowOff>
    </xdr:from>
    <xdr:to>
      <xdr:col>50</xdr:col>
      <xdr:colOff>165100</xdr:colOff>
      <xdr:row>35</xdr:row>
      <xdr:rowOff>73704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97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64831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065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164576</xdr:rowOff>
    </xdr:from>
    <xdr:to>
      <xdr:col>46</xdr:col>
      <xdr:colOff>38100</xdr:colOff>
      <xdr:row>35</xdr:row>
      <xdr:rowOff>94726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9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111253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6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87670</xdr:rowOff>
    </xdr:from>
    <xdr:to>
      <xdr:col>41</xdr:col>
      <xdr:colOff>101600</xdr:colOff>
      <xdr:row>33</xdr:row>
      <xdr:rowOff>17820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57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8947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666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154549</xdr:rowOff>
    </xdr:from>
    <xdr:to>
      <xdr:col>36</xdr:col>
      <xdr:colOff>165100</xdr:colOff>
      <xdr:row>36</xdr:row>
      <xdr:rowOff>84699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5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75826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24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105931</xdr:rowOff>
    </xdr:from>
    <xdr:to>
      <xdr:col>55</xdr:col>
      <xdr:colOff>0</xdr:colOff>
      <xdr:row>58</xdr:row>
      <xdr:rowOff>139300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50031"/>
          <a:ext cx="838200" cy="3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105931</xdr:rowOff>
    </xdr:from>
    <xdr:to>
      <xdr:col>50</xdr:col>
      <xdr:colOff>114300</xdr:colOff>
      <xdr:row>58</xdr:row>
      <xdr:rowOff>169522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50031"/>
          <a:ext cx="889000" cy="6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155357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108342</xdr:rowOff>
    </xdr:from>
    <xdr:to>
      <xdr:col>45</xdr:col>
      <xdr:colOff>177800</xdr:colOff>
      <xdr:row>58</xdr:row>
      <xdr:rowOff>169522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52442"/>
          <a:ext cx="889000" cy="6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82258</xdr:rowOff>
    </xdr:from>
    <xdr:to>
      <xdr:col>41</xdr:col>
      <xdr:colOff>50800</xdr:colOff>
      <xdr:row>58</xdr:row>
      <xdr:rowOff>108342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26358"/>
          <a:ext cx="889000" cy="2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88500</xdr:rowOff>
    </xdr:from>
    <xdr:to>
      <xdr:col>55</xdr:col>
      <xdr:colOff>50800</xdr:colOff>
      <xdr:row>59</xdr:row>
      <xdr:rowOff>18650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3427</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4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55131</xdr:rowOff>
    </xdr:from>
    <xdr:to>
      <xdr:col>50</xdr:col>
      <xdr:colOff>165100</xdr:colOff>
      <xdr:row>58</xdr:row>
      <xdr:rowOff>156731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9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147858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09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118722</xdr:rowOff>
    </xdr:from>
    <xdr:to>
      <xdr:col>46</xdr:col>
      <xdr:colOff>38100</xdr:colOff>
      <xdr:row>59</xdr:row>
      <xdr:rowOff>48872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6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39999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5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57542</xdr:rowOff>
    </xdr:from>
    <xdr:to>
      <xdr:col>41</xdr:col>
      <xdr:colOff>101600</xdr:colOff>
      <xdr:row>58</xdr:row>
      <xdr:rowOff>159142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0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150269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9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31458</xdr:rowOff>
    </xdr:from>
    <xdr:to>
      <xdr:col>36</xdr:col>
      <xdr:colOff>165100</xdr:colOff>
      <xdr:row>58</xdr:row>
      <xdr:rowOff>133058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7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124185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68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28980</xdr:rowOff>
    </xdr:from>
    <xdr:to>
      <xdr:col>55</xdr:col>
      <xdr:colOff>0</xdr:colOff>
      <xdr:row>79</xdr:row>
      <xdr:rowOff>42635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73530"/>
          <a:ext cx="838200" cy="1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28980</xdr:rowOff>
    </xdr:from>
    <xdr:to>
      <xdr:col>50</xdr:col>
      <xdr:colOff>114300</xdr:colOff>
      <xdr:row>79</xdr:row>
      <xdr:rowOff>44357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73530"/>
          <a:ext cx="889000" cy="1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43168</xdr:rowOff>
    </xdr:from>
    <xdr:to>
      <xdr:col>45</xdr:col>
      <xdr:colOff>177800</xdr:colOff>
      <xdr:row>79</xdr:row>
      <xdr:rowOff>44357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87718"/>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106753</xdr:rowOff>
    </xdr:from>
    <xdr:to>
      <xdr:col>41</xdr:col>
      <xdr:colOff>50800</xdr:colOff>
      <xdr:row>79</xdr:row>
      <xdr:rowOff>43168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79853"/>
          <a:ext cx="889000" cy="10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43462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9380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163285</xdr:rowOff>
    </xdr:from>
    <xdr:to>
      <xdr:col>55</xdr:col>
      <xdr:colOff>50800</xdr:colOff>
      <xdr:row>79</xdr:row>
      <xdr:rowOff>93435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3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78978</xdr:rowOff>
    </xdr:from>
    <xdr:ext cx="378565"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5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149630</xdr:rowOff>
    </xdr:from>
    <xdr:to>
      <xdr:col>50</xdr:col>
      <xdr:colOff>165100</xdr:colOff>
      <xdr:row>79</xdr:row>
      <xdr:rowOff>79780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2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70907</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1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165007</xdr:rowOff>
    </xdr:from>
    <xdr:to>
      <xdr:col>46</xdr:col>
      <xdr:colOff>38100</xdr:colOff>
      <xdr:row>79</xdr:row>
      <xdr:rowOff>95157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3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86284</xdr:rowOff>
    </xdr:from>
    <xdr:ext cx="313932"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93333" y="136308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163818</xdr:rowOff>
    </xdr:from>
    <xdr:to>
      <xdr:col>41</xdr:col>
      <xdr:colOff>101600</xdr:colOff>
      <xdr:row>79</xdr:row>
      <xdr:rowOff>93968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3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85095</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2017" y="13629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55953</xdr:rowOff>
    </xdr:from>
    <xdr:to>
      <xdr:col>36</xdr:col>
      <xdr:colOff>165100</xdr:colOff>
      <xdr:row>78</xdr:row>
      <xdr:rowOff>157553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2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2630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20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71543</xdr:rowOff>
    </xdr:from>
    <xdr:to>
      <xdr:col>55</xdr:col>
      <xdr:colOff>0</xdr:colOff>
      <xdr:row>97</xdr:row>
      <xdr:rowOff>95128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02193"/>
          <a:ext cx="838200" cy="2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71543</xdr:rowOff>
    </xdr:from>
    <xdr:to>
      <xdr:col>50</xdr:col>
      <xdr:colOff>114300</xdr:colOff>
      <xdr:row>97</xdr:row>
      <xdr:rowOff>161737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02193"/>
          <a:ext cx="889000" cy="9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158070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23795</xdr:rowOff>
    </xdr:from>
    <xdr:to>
      <xdr:col>45</xdr:col>
      <xdr:colOff>177800</xdr:colOff>
      <xdr:row>97</xdr:row>
      <xdr:rowOff>161737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654445"/>
          <a:ext cx="889000" cy="13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154940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23795</xdr:rowOff>
    </xdr:from>
    <xdr:to>
      <xdr:col>41</xdr:col>
      <xdr:colOff>50800</xdr:colOff>
      <xdr:row>98</xdr:row>
      <xdr:rowOff>14926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54445"/>
          <a:ext cx="889000" cy="16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159914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9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44328</xdr:rowOff>
    </xdr:from>
    <xdr:to>
      <xdr:col>55</xdr:col>
      <xdr:colOff>50800</xdr:colOff>
      <xdr:row>97</xdr:row>
      <xdr:rowOff>145928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7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22755</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5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20743</xdr:rowOff>
    </xdr:from>
    <xdr:to>
      <xdr:col>50</xdr:col>
      <xdr:colOff>165100</xdr:colOff>
      <xdr:row>97</xdr:row>
      <xdr:rowOff>122343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5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138870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42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110937</xdr:rowOff>
    </xdr:from>
    <xdr:to>
      <xdr:col>46</xdr:col>
      <xdr:colOff>38100</xdr:colOff>
      <xdr:row>98</xdr:row>
      <xdr:rowOff>41087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4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32214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3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144445</xdr:rowOff>
    </xdr:from>
    <xdr:to>
      <xdr:col>41</xdr:col>
      <xdr:colOff>101600</xdr:colOff>
      <xdr:row>97</xdr:row>
      <xdr:rowOff>74595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91122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37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135576</xdr:rowOff>
    </xdr:from>
    <xdr:to>
      <xdr:col>36</xdr:col>
      <xdr:colOff>165100</xdr:colOff>
      <xdr:row>98</xdr:row>
      <xdr:rowOff>65726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6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56853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5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5324</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520424"/>
          <a:ext cx="838200" cy="13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12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111623</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26723"/>
          <a:ext cx="889000" cy="2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106110</xdr:rowOff>
    </xdr:from>
    <xdr:to>
      <xdr:col>76</xdr:col>
      <xdr:colOff>114300</xdr:colOff>
      <xdr:row>38</xdr:row>
      <xdr:rowOff>111623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21210"/>
          <a:ext cx="889000" cy="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38298</xdr:rowOff>
    </xdr:from>
    <xdr:to>
      <xdr:col>71</xdr:col>
      <xdr:colOff>177800</xdr:colOff>
      <xdr:row>38</xdr:row>
      <xdr:rowOff>106110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53398"/>
          <a:ext cx="889000" cy="6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141572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125974</xdr:rowOff>
    </xdr:from>
    <xdr:to>
      <xdr:col>85</xdr:col>
      <xdr:colOff>177800</xdr:colOff>
      <xdr:row>38</xdr:row>
      <xdr:rowOff>56124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6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148851</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2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60823</xdr:rowOff>
    </xdr:from>
    <xdr:to>
      <xdr:col>76</xdr:col>
      <xdr:colOff>165100</xdr:colOff>
      <xdr:row>38</xdr:row>
      <xdr:rowOff>162423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7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153550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6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55310</xdr:rowOff>
    </xdr:from>
    <xdr:to>
      <xdr:col>72</xdr:col>
      <xdr:colOff>38100</xdr:colOff>
      <xdr:row>38</xdr:row>
      <xdr:rowOff>156910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7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148037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6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158948</xdr:rowOff>
    </xdr:from>
    <xdr:to>
      <xdr:col>67</xdr:col>
      <xdr:colOff>101600</xdr:colOff>
      <xdr:row>38</xdr:row>
      <xdr:rowOff>89098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0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105625</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27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53271</xdr:rowOff>
    </xdr:from>
    <xdr:to>
      <xdr:col>85</xdr:col>
      <xdr:colOff>127000</xdr:colOff>
      <xdr:row>76</xdr:row>
      <xdr:rowOff>66315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083471"/>
          <a:ext cx="838200" cy="1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21232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66315</xdr:rowOff>
    </xdr:from>
    <xdr:to>
      <xdr:col>81</xdr:col>
      <xdr:colOff>50800</xdr:colOff>
      <xdr:row>76</xdr:row>
      <xdr:rowOff>106873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096515"/>
          <a:ext cx="889000" cy="4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132084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106873</xdr:rowOff>
    </xdr:from>
    <xdr:to>
      <xdr:col>76</xdr:col>
      <xdr:colOff>114300</xdr:colOff>
      <xdr:row>76</xdr:row>
      <xdr:rowOff>128394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137073"/>
          <a:ext cx="889000" cy="2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150446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128394</xdr:rowOff>
    </xdr:from>
    <xdr:to>
      <xdr:col>71</xdr:col>
      <xdr:colOff>177800</xdr:colOff>
      <xdr:row>76</xdr:row>
      <xdr:rowOff>156045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158594"/>
          <a:ext cx="889000" cy="2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35184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2471</xdr:rowOff>
    </xdr:from>
    <xdr:to>
      <xdr:col>85</xdr:col>
      <xdr:colOff>177800</xdr:colOff>
      <xdr:row>76</xdr:row>
      <xdr:rowOff>104071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03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25348</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88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15515</xdr:rowOff>
    </xdr:from>
    <xdr:to>
      <xdr:col>81</xdr:col>
      <xdr:colOff>101600</xdr:colOff>
      <xdr:row>76</xdr:row>
      <xdr:rowOff>117115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133642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2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56073</xdr:rowOff>
    </xdr:from>
    <xdr:to>
      <xdr:col>76</xdr:col>
      <xdr:colOff>165100</xdr:colOff>
      <xdr:row>76</xdr:row>
      <xdr:rowOff>157673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8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2750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6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77594</xdr:rowOff>
    </xdr:from>
    <xdr:to>
      <xdr:col>72</xdr:col>
      <xdr:colOff>38100</xdr:colOff>
      <xdr:row>77</xdr:row>
      <xdr:rowOff>7744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0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24271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8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105245</xdr:rowOff>
    </xdr:from>
    <xdr:to>
      <xdr:col>67</xdr:col>
      <xdr:colOff>101600</xdr:colOff>
      <xdr:row>77</xdr:row>
      <xdr:rowOff>35395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26522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2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63737</xdr:rowOff>
    </xdr:from>
    <xdr:to>
      <xdr:col>85</xdr:col>
      <xdr:colOff>127000</xdr:colOff>
      <xdr:row>99</xdr:row>
      <xdr:rowOff>83984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7037287"/>
          <a:ext cx="8382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7485</xdr:rowOff>
    </xdr:from>
    <xdr:to>
      <xdr:col>81</xdr:col>
      <xdr:colOff>50800</xdr:colOff>
      <xdr:row>99</xdr:row>
      <xdr:rowOff>63737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81035"/>
          <a:ext cx="889000" cy="5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7485</xdr:rowOff>
    </xdr:from>
    <xdr:to>
      <xdr:col>76</xdr:col>
      <xdr:colOff>114300</xdr:colOff>
      <xdr:row>99</xdr:row>
      <xdr:rowOff>57944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81035"/>
          <a:ext cx="889000" cy="5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57944</xdr:rowOff>
    </xdr:from>
    <xdr:to>
      <xdr:col>71</xdr:col>
      <xdr:colOff>177800</xdr:colOff>
      <xdr:row>99</xdr:row>
      <xdr:rowOff>98084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7031494"/>
          <a:ext cx="889000" cy="4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116138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33184</xdr:rowOff>
    </xdr:from>
    <xdr:to>
      <xdr:col>85</xdr:col>
      <xdr:colOff>177800</xdr:colOff>
      <xdr:row>99</xdr:row>
      <xdr:rowOff>134784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700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119561</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92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12937</xdr:rowOff>
    </xdr:from>
    <xdr:to>
      <xdr:col>81</xdr:col>
      <xdr:colOff>101600</xdr:colOff>
      <xdr:row>99</xdr:row>
      <xdr:rowOff>114537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8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105664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7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128135</xdr:rowOff>
    </xdr:from>
    <xdr:to>
      <xdr:col>76</xdr:col>
      <xdr:colOff>165100</xdr:colOff>
      <xdr:row>99</xdr:row>
      <xdr:rowOff>58285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3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49412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2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7144</xdr:rowOff>
    </xdr:from>
    <xdr:to>
      <xdr:col>72</xdr:col>
      <xdr:colOff>38100</xdr:colOff>
      <xdr:row>99</xdr:row>
      <xdr:rowOff>108744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8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99871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7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47284</xdr:rowOff>
    </xdr:from>
    <xdr:to>
      <xdr:col>67</xdr:col>
      <xdr:colOff>101600</xdr:colOff>
      <xdr:row>99</xdr:row>
      <xdr:rowOff>148884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702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140011</xdr:rowOff>
    </xdr:from>
    <xdr:ext cx="378565"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5017" y="17113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22725</xdr:rowOff>
    </xdr:from>
    <xdr:to>
      <xdr:col>116</xdr:col>
      <xdr:colOff>63500</xdr:colOff>
      <xdr:row>36</xdr:row>
      <xdr:rowOff>111262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5166225"/>
          <a:ext cx="838200" cy="11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73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111262</xdr:rowOff>
    </xdr:from>
    <xdr:to>
      <xdr:col>111</xdr:col>
      <xdr:colOff>177800</xdr:colOff>
      <xdr:row>37</xdr:row>
      <xdr:rowOff>98552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283462"/>
          <a:ext cx="889000" cy="15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89616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0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98552</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442202"/>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92542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60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18907</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534007"/>
          <a:ext cx="889000" cy="12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129484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143375</xdr:rowOff>
    </xdr:from>
    <xdr:to>
      <xdr:col>116</xdr:col>
      <xdr:colOff>114300</xdr:colOff>
      <xdr:row>30</xdr:row>
      <xdr:rowOff>73525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511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96402</xdr:rowOff>
    </xdr:from>
    <xdr:ext cx="534377"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506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60462</xdr:rowOff>
    </xdr:from>
    <xdr:to>
      <xdr:col>112</xdr:col>
      <xdr:colOff>38100</xdr:colOff>
      <xdr:row>36</xdr:row>
      <xdr:rowOff>162062</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2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7139</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56111" y="600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47752</xdr:rowOff>
    </xdr:from>
    <xdr:to>
      <xdr:col>107</xdr:col>
      <xdr:colOff>101600</xdr:colOff>
      <xdr:row>37</xdr:row>
      <xdr:rowOff>149352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165879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16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139558</xdr:rowOff>
    </xdr:from>
    <xdr:to>
      <xdr:col>98</xdr:col>
      <xdr:colOff>38100</xdr:colOff>
      <xdr:row>38</xdr:row>
      <xdr:rowOff>69707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483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86235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5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32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148006</xdr:rowOff>
    </xdr:from>
    <xdr:to>
      <xdr:col>116</xdr:col>
      <xdr:colOff>63500</xdr:colOff>
      <xdr:row>77</xdr:row>
      <xdr:rowOff>101350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2492406"/>
          <a:ext cx="838200" cy="81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148006</xdr:rowOff>
    </xdr:from>
    <xdr:to>
      <xdr:col>111</xdr:col>
      <xdr:colOff>177800</xdr:colOff>
      <xdr:row>73</xdr:row>
      <xdr:rowOff>167110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492406"/>
          <a:ext cx="889000" cy="19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167110</xdr:rowOff>
    </xdr:from>
    <xdr:to>
      <xdr:col>107</xdr:col>
      <xdr:colOff>50800</xdr:colOff>
      <xdr:row>74</xdr:row>
      <xdr:rowOff>79349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682960"/>
          <a:ext cx="889000" cy="8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49137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79349</xdr:rowOff>
    </xdr:from>
    <xdr:to>
      <xdr:col>102</xdr:col>
      <xdr:colOff>114300</xdr:colOff>
      <xdr:row>74</xdr:row>
      <xdr:rowOff>107021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766649"/>
          <a:ext cx="889000" cy="2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43063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2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50550</xdr:rowOff>
    </xdr:from>
    <xdr:to>
      <xdr:col>116</xdr:col>
      <xdr:colOff>114300</xdr:colOff>
      <xdr:row>77</xdr:row>
      <xdr:rowOff>152150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25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28977</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23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97206</xdr:rowOff>
    </xdr:from>
    <xdr:to>
      <xdr:col>112</xdr:col>
      <xdr:colOff>38100</xdr:colOff>
      <xdr:row>73</xdr:row>
      <xdr:rowOff>27356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44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43883</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23795" y="12216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116310</xdr:rowOff>
    </xdr:from>
    <xdr:to>
      <xdr:col>107</xdr:col>
      <xdr:colOff>101600</xdr:colOff>
      <xdr:row>74</xdr:row>
      <xdr:rowOff>46460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6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62987</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34795" y="12407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28549</xdr:rowOff>
    </xdr:from>
    <xdr:to>
      <xdr:col>102</xdr:col>
      <xdr:colOff>165100</xdr:colOff>
      <xdr:row>74</xdr:row>
      <xdr:rowOff>130149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71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146676</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795" y="1249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56221</xdr:rowOff>
    </xdr:from>
    <xdr:to>
      <xdr:col>98</xdr:col>
      <xdr:colOff>38100</xdr:colOff>
      <xdr:row>74</xdr:row>
      <xdr:rowOff>157821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74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2898</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795" y="1251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814</a:t>
          </a:r>
          <a:r>
            <a:rPr kumimoji="1" lang="ja-JP" altLang="en-US" sz="1300">
              <a:latin typeface="ＭＳ Ｐゴシック" panose="020B0600070205080204" pitchFamily="50" charset="-128"/>
              <a:ea typeface="ＭＳ Ｐゴシック" panose="020B0600070205080204" pitchFamily="50" charset="-128"/>
            </a:rPr>
            <a:t>千円となっており、補助費等が</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千円と最も高くなっている。これは、一部事務組合への負担金や物価高騰対応重点支援給付金事業、電力・ガス・食料品等価格高騰重点支援地方給付金事業、下水道事業会計への繰出金、ふるさと納税事業によるふるさと納税返礼品等が要因となっている。</a:t>
          </a:r>
        </a:p>
        <a:p>
          <a:r>
            <a:rPr kumimoji="1" lang="ja-JP" altLang="en-US" sz="1300">
              <a:latin typeface="ＭＳ Ｐゴシック" panose="020B0600070205080204" pitchFamily="50" charset="-128"/>
              <a:ea typeface="ＭＳ Ｐゴシック" panose="020B0600070205080204" pitchFamily="50" charset="-128"/>
            </a:rPr>
            <a:t>　また、投資及び出資金が、前年と比べ大きく増加し、類似団体と比べて高い数値となっている。これは配水池更新工事を実施している水道事業会計への出資金、下水道事業への法適用になったことによる出資金が要因である。</a:t>
          </a: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繰出金が前年と比べ大きく減少し、類似団体と比べて低い数値となっているが、これは令和５年度に漁業集落環境整備事業特別会計と公共下水道事業特別会計が統合され、下水道事業会計となり、前年まで繰出金として計上していた費用を補助金で計上したためである。</a:t>
          </a: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千円となっているが、類似団体と比較して低い数値となっている。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5,183
5,134
30.93
4,397,377
4,217,866
115,594
2,793,414
4,134,555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87122</xdr:rowOff>
    </xdr:from>
    <xdr:to>
      <xdr:col>24</xdr:col>
      <xdr:colOff>63500</xdr:colOff>
      <xdr:row>34</xdr:row>
      <xdr:rowOff>157607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16422"/>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87122</xdr:rowOff>
    </xdr:from>
    <xdr:to>
      <xdr:col>19</xdr:col>
      <xdr:colOff>177800</xdr:colOff>
      <xdr:row>34</xdr:row>
      <xdr:rowOff>140843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16422"/>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140843</xdr:rowOff>
    </xdr:from>
    <xdr:to>
      <xdr:col>15</xdr:col>
      <xdr:colOff>50800</xdr:colOff>
      <xdr:row>35</xdr:row>
      <xdr:rowOff>43688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70143"/>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122809</xdr:rowOff>
    </xdr:from>
    <xdr:to>
      <xdr:col>10</xdr:col>
      <xdr:colOff>114300</xdr:colOff>
      <xdr:row>35</xdr:row>
      <xdr:rowOff>43688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52109"/>
          <a:ext cx="889000" cy="9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144416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106807</xdr:rowOff>
    </xdr:from>
    <xdr:to>
      <xdr:col>24</xdr:col>
      <xdr:colOff>114300</xdr:colOff>
      <xdr:row>35</xdr:row>
      <xdr:rowOff>36957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129684</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8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36322</xdr:rowOff>
    </xdr:from>
    <xdr:to>
      <xdr:col>20</xdr:col>
      <xdr:colOff>38100</xdr:colOff>
      <xdr:row>34</xdr:row>
      <xdr:rowOff>137922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6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154449</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4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90043</xdr:rowOff>
    </xdr:from>
    <xdr:to>
      <xdr:col>15</xdr:col>
      <xdr:colOff>101600</xdr:colOff>
      <xdr:row>35</xdr:row>
      <xdr:rowOff>20193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1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36720</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9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164338</xdr:rowOff>
    </xdr:from>
    <xdr:to>
      <xdr:col>10</xdr:col>
      <xdr:colOff>165100</xdr:colOff>
      <xdr:row>35</xdr:row>
      <xdr:rowOff>94488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9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111015</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7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72009</xdr:rowOff>
    </xdr:from>
    <xdr:to>
      <xdr:col>6</xdr:col>
      <xdr:colOff>38100</xdr:colOff>
      <xdr:row>35</xdr:row>
      <xdr:rowOff>2159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0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18686</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6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85687</xdr:rowOff>
    </xdr:from>
    <xdr:to>
      <xdr:col>24</xdr:col>
      <xdr:colOff>63500</xdr:colOff>
      <xdr:row>58</xdr:row>
      <xdr:rowOff>94417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10029787"/>
          <a:ext cx="838200" cy="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75851</xdr:rowOff>
    </xdr:from>
    <xdr:to>
      <xdr:col>19</xdr:col>
      <xdr:colOff>177800</xdr:colOff>
      <xdr:row>58</xdr:row>
      <xdr:rowOff>85687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10019951"/>
          <a:ext cx="889000" cy="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46655</xdr:rowOff>
    </xdr:from>
    <xdr:to>
      <xdr:col>15</xdr:col>
      <xdr:colOff>50800</xdr:colOff>
      <xdr:row>58</xdr:row>
      <xdr:rowOff>75851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90755"/>
          <a:ext cx="889000" cy="2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46655</xdr:rowOff>
    </xdr:from>
    <xdr:to>
      <xdr:col>10</xdr:col>
      <xdr:colOff>114300</xdr:colOff>
      <xdr:row>58</xdr:row>
      <xdr:rowOff>104283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90755"/>
          <a:ext cx="889000" cy="5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148303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4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43617</xdr:rowOff>
    </xdr:from>
    <xdr:to>
      <xdr:col>24</xdr:col>
      <xdr:colOff>114300</xdr:colOff>
      <xdr:row>58</xdr:row>
      <xdr:rowOff>145217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8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34887</xdr:rowOff>
    </xdr:from>
    <xdr:to>
      <xdr:col>20</xdr:col>
      <xdr:colOff>38100</xdr:colOff>
      <xdr:row>58</xdr:row>
      <xdr:rowOff>136487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7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127614</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7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25051</xdr:rowOff>
    </xdr:from>
    <xdr:to>
      <xdr:col>15</xdr:col>
      <xdr:colOff>101600</xdr:colOff>
      <xdr:row>58</xdr:row>
      <xdr:rowOff>126651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117778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061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167305</xdr:rowOff>
    </xdr:from>
    <xdr:to>
      <xdr:col>10</xdr:col>
      <xdr:colOff>165100</xdr:colOff>
      <xdr:row>58</xdr:row>
      <xdr:rowOff>97455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3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88582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032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53483</xdr:rowOff>
    </xdr:from>
    <xdr:to>
      <xdr:col>6</xdr:col>
      <xdr:colOff>38100</xdr:colOff>
      <xdr:row>58</xdr:row>
      <xdr:rowOff>155083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9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146210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9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127893</xdr:rowOff>
    </xdr:from>
    <xdr:to>
      <xdr:col>24</xdr:col>
      <xdr:colOff>63500</xdr:colOff>
      <xdr:row>75</xdr:row>
      <xdr:rowOff>13067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815193"/>
          <a:ext cx="838200" cy="5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119356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0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7518</xdr:rowOff>
    </xdr:from>
    <xdr:to>
      <xdr:col>19</xdr:col>
      <xdr:colOff>177800</xdr:colOff>
      <xdr:row>75</xdr:row>
      <xdr:rowOff>13067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866268"/>
          <a:ext cx="889000" cy="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108407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9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7518</xdr:rowOff>
    </xdr:from>
    <xdr:to>
      <xdr:col>15</xdr:col>
      <xdr:colOff>50800</xdr:colOff>
      <xdr:row>75</xdr:row>
      <xdr:rowOff>109222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866268"/>
          <a:ext cx="889000" cy="10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109222</xdr:rowOff>
    </xdr:from>
    <xdr:to>
      <xdr:col>10</xdr:col>
      <xdr:colOff>114300</xdr:colOff>
      <xdr:row>75</xdr:row>
      <xdr:rowOff>164601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2967972"/>
          <a:ext cx="889000" cy="5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23527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05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48742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77093</xdr:rowOff>
    </xdr:from>
    <xdr:to>
      <xdr:col>24</xdr:col>
      <xdr:colOff>114300</xdr:colOff>
      <xdr:row>75</xdr:row>
      <xdr:rowOff>7243</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76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99970</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61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133717</xdr:rowOff>
    </xdr:from>
    <xdr:to>
      <xdr:col>20</xdr:col>
      <xdr:colOff>38100</xdr:colOff>
      <xdr:row>75</xdr:row>
      <xdr:rowOff>63867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82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80394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59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128168</xdr:rowOff>
    </xdr:from>
    <xdr:to>
      <xdr:col>15</xdr:col>
      <xdr:colOff>101600</xdr:colOff>
      <xdr:row>75</xdr:row>
      <xdr:rowOff>58318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8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74845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59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58422</xdr:rowOff>
    </xdr:from>
    <xdr:to>
      <xdr:col>10</xdr:col>
      <xdr:colOff>165100</xdr:colOff>
      <xdr:row>75</xdr:row>
      <xdr:rowOff>160021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9171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5099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69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113800</xdr:rowOff>
    </xdr:from>
    <xdr:to>
      <xdr:col>6</xdr:col>
      <xdr:colOff>38100</xdr:colOff>
      <xdr:row>76</xdr:row>
      <xdr:rowOff>43951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9725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60477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17635</xdr:rowOff>
    </xdr:from>
    <xdr:to>
      <xdr:col>24</xdr:col>
      <xdr:colOff>63500</xdr:colOff>
      <xdr:row>95</xdr:row>
      <xdr:rowOff>65633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305385"/>
          <a:ext cx="838200" cy="4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36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17635</xdr:rowOff>
    </xdr:from>
    <xdr:to>
      <xdr:col>19</xdr:col>
      <xdr:colOff>177800</xdr:colOff>
      <xdr:row>95</xdr:row>
      <xdr:rowOff>149377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305385"/>
          <a:ext cx="889000" cy="13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4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149377</xdr:rowOff>
    </xdr:from>
    <xdr:to>
      <xdr:col>15</xdr:col>
      <xdr:colOff>50800</xdr:colOff>
      <xdr:row>96</xdr:row>
      <xdr:rowOff>117260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437127"/>
          <a:ext cx="889000" cy="13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31261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104580</xdr:rowOff>
    </xdr:from>
    <xdr:to>
      <xdr:col>10</xdr:col>
      <xdr:colOff>114300</xdr:colOff>
      <xdr:row>96</xdr:row>
      <xdr:rowOff>117260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563780"/>
          <a:ext cx="889000" cy="1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14833</xdr:rowOff>
    </xdr:from>
    <xdr:to>
      <xdr:col>24</xdr:col>
      <xdr:colOff>114300</xdr:colOff>
      <xdr:row>95</xdr:row>
      <xdr:rowOff>116433</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30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37710</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1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138285</xdr:rowOff>
    </xdr:from>
    <xdr:to>
      <xdr:col>20</xdr:col>
      <xdr:colOff>38100</xdr:colOff>
      <xdr:row>95</xdr:row>
      <xdr:rowOff>68435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2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84962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02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98577</xdr:rowOff>
    </xdr:from>
    <xdr:to>
      <xdr:col>15</xdr:col>
      <xdr:colOff>101600</xdr:colOff>
      <xdr:row>96</xdr:row>
      <xdr:rowOff>28727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3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45254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16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66460</xdr:rowOff>
    </xdr:from>
    <xdr:to>
      <xdr:col>10</xdr:col>
      <xdr:colOff>165100</xdr:colOff>
      <xdr:row>96</xdr:row>
      <xdr:rowOff>168060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159187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6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53780</xdr:rowOff>
    </xdr:from>
    <xdr:to>
      <xdr:col>6</xdr:col>
      <xdr:colOff>38100</xdr:colOff>
      <xdr:row>96</xdr:row>
      <xdr:rowOff>155380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51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146507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60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148425</xdr:rowOff>
    </xdr:from>
    <xdr:to>
      <xdr:col>55</xdr:col>
      <xdr:colOff>0</xdr:colOff>
      <xdr:row>58</xdr:row>
      <xdr:rowOff>51605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749625"/>
          <a:ext cx="838200" cy="24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148425</xdr:rowOff>
    </xdr:from>
    <xdr:to>
      <xdr:col>50</xdr:col>
      <xdr:colOff>114300</xdr:colOff>
      <xdr:row>57</xdr:row>
      <xdr:rowOff>30368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749625"/>
          <a:ext cx="889000" cy="5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11071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4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30368</xdr:rowOff>
    </xdr:from>
    <xdr:to>
      <xdr:col>45</xdr:col>
      <xdr:colOff>177800</xdr:colOff>
      <xdr:row>57</xdr:row>
      <xdr:rowOff>41615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803018"/>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10739</xdr:rowOff>
    </xdr:from>
    <xdr:to>
      <xdr:col>41</xdr:col>
      <xdr:colOff>50800</xdr:colOff>
      <xdr:row>57</xdr:row>
      <xdr:rowOff>41615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783389"/>
          <a:ext cx="889000" cy="3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60434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4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805</xdr:rowOff>
    </xdr:from>
    <xdr:to>
      <xdr:col>55</xdr:col>
      <xdr:colOff>50800</xdr:colOff>
      <xdr:row>58</xdr:row>
      <xdr:rowOff>102405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4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87182</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85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97625</xdr:rowOff>
    </xdr:from>
    <xdr:to>
      <xdr:col>50</xdr:col>
      <xdr:colOff>165100</xdr:colOff>
      <xdr:row>57</xdr:row>
      <xdr:rowOff>27775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69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18902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79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151018</xdr:rowOff>
    </xdr:from>
    <xdr:to>
      <xdr:col>46</xdr:col>
      <xdr:colOff>38100</xdr:colOff>
      <xdr:row>57</xdr:row>
      <xdr:rowOff>81168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5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72295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84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162265</xdr:rowOff>
    </xdr:from>
    <xdr:to>
      <xdr:col>41</xdr:col>
      <xdr:colOff>101600</xdr:colOff>
      <xdr:row>57</xdr:row>
      <xdr:rowOff>92415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6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83542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85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131389</xdr:rowOff>
    </xdr:from>
    <xdr:to>
      <xdr:col>36</xdr:col>
      <xdr:colOff>165100</xdr:colOff>
      <xdr:row>57</xdr:row>
      <xdr:rowOff>61539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3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52666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82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139142</xdr:rowOff>
    </xdr:from>
    <xdr:to>
      <xdr:col>55</xdr:col>
      <xdr:colOff>0</xdr:colOff>
      <xdr:row>78</xdr:row>
      <xdr:rowOff>18551</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3169342"/>
          <a:ext cx="838200" cy="22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139142</xdr:rowOff>
    </xdr:from>
    <xdr:to>
      <xdr:col>50</xdr:col>
      <xdr:colOff>114300</xdr:colOff>
      <xdr:row>76</xdr:row>
      <xdr:rowOff>165988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169342"/>
          <a:ext cx="889000" cy="2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38989</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2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136728</xdr:rowOff>
    </xdr:from>
    <xdr:to>
      <xdr:col>45</xdr:col>
      <xdr:colOff>177800</xdr:colOff>
      <xdr:row>76</xdr:row>
      <xdr:rowOff>165988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166928"/>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55695</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25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136728</xdr:rowOff>
    </xdr:from>
    <xdr:to>
      <xdr:col>41</xdr:col>
      <xdr:colOff>50800</xdr:colOff>
      <xdr:row>78</xdr:row>
      <xdr:rowOff>30511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166928"/>
          <a:ext cx="889000" cy="23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64456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2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40533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139201</xdr:rowOff>
    </xdr:from>
    <xdr:to>
      <xdr:col>55</xdr:col>
      <xdr:colOff>50800</xdr:colOff>
      <xdr:row>78</xdr:row>
      <xdr:rowOff>69351</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3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54128</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25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88342</xdr:rowOff>
    </xdr:from>
    <xdr:to>
      <xdr:col>50</xdr:col>
      <xdr:colOff>165100</xdr:colOff>
      <xdr:row>77</xdr:row>
      <xdr:rowOff>18492</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1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35019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89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115188</xdr:rowOff>
    </xdr:from>
    <xdr:to>
      <xdr:col>46</xdr:col>
      <xdr:colOff>38100</xdr:colOff>
      <xdr:row>77</xdr:row>
      <xdr:rowOff>45338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14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61866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9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85928</xdr:rowOff>
    </xdr:from>
    <xdr:to>
      <xdr:col>41</xdr:col>
      <xdr:colOff>101600</xdr:colOff>
      <xdr:row>77</xdr:row>
      <xdr:rowOff>16078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1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32605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9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151161</xdr:rowOff>
    </xdr:from>
    <xdr:to>
      <xdr:col>36</xdr:col>
      <xdr:colOff>165100</xdr:colOff>
      <xdr:row>78</xdr:row>
      <xdr:rowOff>81311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35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72438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44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50081</xdr:rowOff>
    </xdr:from>
    <xdr:to>
      <xdr:col>55</xdr:col>
      <xdr:colOff>0</xdr:colOff>
      <xdr:row>97</xdr:row>
      <xdr:rowOff>138778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680731"/>
          <a:ext cx="8382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131656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62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138778</xdr:rowOff>
    </xdr:from>
    <xdr:to>
      <xdr:col>50</xdr:col>
      <xdr:colOff>114300</xdr:colOff>
      <xdr:row>98</xdr:row>
      <xdr:rowOff>36575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769428"/>
          <a:ext cx="889000" cy="6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85230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8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144348</xdr:rowOff>
    </xdr:from>
    <xdr:to>
      <xdr:col>45</xdr:col>
      <xdr:colOff>177800</xdr:colOff>
      <xdr:row>98</xdr:row>
      <xdr:rowOff>36575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774998"/>
          <a:ext cx="889000" cy="6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144348</xdr:rowOff>
    </xdr:from>
    <xdr:to>
      <xdr:col>41</xdr:col>
      <xdr:colOff>50800</xdr:colOff>
      <xdr:row>98</xdr:row>
      <xdr:rowOff>61463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774998"/>
          <a:ext cx="889000" cy="8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84180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8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116158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170731</xdr:rowOff>
    </xdr:from>
    <xdr:to>
      <xdr:col>55</xdr:col>
      <xdr:colOff>50800</xdr:colOff>
      <xdr:row>97</xdr:row>
      <xdr:rowOff>100881</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62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22158</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48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87978</xdr:rowOff>
    </xdr:from>
    <xdr:to>
      <xdr:col>50</xdr:col>
      <xdr:colOff>165100</xdr:colOff>
      <xdr:row>98</xdr:row>
      <xdr:rowOff>18128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34655</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649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157225</xdr:rowOff>
    </xdr:from>
    <xdr:to>
      <xdr:col>46</xdr:col>
      <xdr:colOff>38100</xdr:colOff>
      <xdr:row>98</xdr:row>
      <xdr:rowOff>87375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78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78502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88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93548</xdr:rowOff>
    </xdr:from>
    <xdr:to>
      <xdr:col>41</xdr:col>
      <xdr:colOff>101600</xdr:colOff>
      <xdr:row>98</xdr:row>
      <xdr:rowOff>23698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72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40225</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49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10663</xdr:rowOff>
    </xdr:from>
    <xdr:to>
      <xdr:col>36</xdr:col>
      <xdr:colOff>165100</xdr:colOff>
      <xdr:row>98</xdr:row>
      <xdr:rowOff>112263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103390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92804</xdr:rowOff>
    </xdr:from>
    <xdr:to>
      <xdr:col>85</xdr:col>
      <xdr:colOff>127000</xdr:colOff>
      <xdr:row>38</xdr:row>
      <xdr:rowOff>98209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607904"/>
          <a:ext cx="8382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98209</xdr:rowOff>
    </xdr:from>
    <xdr:to>
      <xdr:col>81</xdr:col>
      <xdr:colOff>50800</xdr:colOff>
      <xdr:row>38</xdr:row>
      <xdr:rowOff>165042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613309"/>
          <a:ext cx="889000" cy="6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2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99956</xdr:rowOff>
    </xdr:from>
    <xdr:to>
      <xdr:col>76</xdr:col>
      <xdr:colOff>114300</xdr:colOff>
      <xdr:row>38</xdr:row>
      <xdr:rowOff>165042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615056"/>
          <a:ext cx="889000" cy="6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53387</xdr:rowOff>
    </xdr:from>
    <xdr:to>
      <xdr:col>71</xdr:col>
      <xdr:colOff>177800</xdr:colOff>
      <xdr:row>38</xdr:row>
      <xdr:rowOff>99956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5711237"/>
          <a:ext cx="889000" cy="90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57742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57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42004</xdr:rowOff>
    </xdr:from>
    <xdr:to>
      <xdr:col>85</xdr:col>
      <xdr:colOff>177800</xdr:colOff>
      <xdr:row>38</xdr:row>
      <xdr:rowOff>143604</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5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20431</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3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47409</xdr:rowOff>
    </xdr:from>
    <xdr:to>
      <xdr:col>81</xdr:col>
      <xdr:colOff>101600</xdr:colOff>
      <xdr:row>38</xdr:row>
      <xdr:rowOff>149009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56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140136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65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114242</xdr:rowOff>
    </xdr:from>
    <xdr:to>
      <xdr:col>76</xdr:col>
      <xdr:colOff>165100</xdr:colOff>
      <xdr:row>39</xdr:row>
      <xdr:rowOff>44392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6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35519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72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49156</xdr:rowOff>
    </xdr:from>
    <xdr:to>
      <xdr:col>72</xdr:col>
      <xdr:colOff>38100</xdr:colOff>
      <xdr:row>38</xdr:row>
      <xdr:rowOff>150756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56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141883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65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2587</xdr:rowOff>
    </xdr:from>
    <xdr:to>
      <xdr:col>67</xdr:col>
      <xdr:colOff>101600</xdr:colOff>
      <xdr:row>33</xdr:row>
      <xdr:rowOff>104187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566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120714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43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88343</xdr:rowOff>
    </xdr:from>
    <xdr:to>
      <xdr:col>85</xdr:col>
      <xdr:colOff>127000</xdr:colOff>
      <xdr:row>58</xdr:row>
      <xdr:rowOff>114949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10032443"/>
          <a:ext cx="838200" cy="2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88343</xdr:rowOff>
    </xdr:from>
    <xdr:to>
      <xdr:col>81</xdr:col>
      <xdr:colOff>50800</xdr:colOff>
      <xdr:row>58</xdr:row>
      <xdr:rowOff>132342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10032443"/>
          <a:ext cx="889000" cy="4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85574</xdr:rowOff>
    </xdr:from>
    <xdr:to>
      <xdr:col>76</xdr:col>
      <xdr:colOff>114300</xdr:colOff>
      <xdr:row>58</xdr:row>
      <xdr:rowOff>132342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10029674"/>
          <a:ext cx="889000" cy="4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85574</xdr:rowOff>
    </xdr:from>
    <xdr:to>
      <xdr:col>71</xdr:col>
      <xdr:colOff>177800</xdr:colOff>
      <xdr:row>58</xdr:row>
      <xdr:rowOff>102454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029674"/>
          <a:ext cx="889000" cy="1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77731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67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97772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64149</xdr:rowOff>
    </xdr:from>
    <xdr:to>
      <xdr:col>85</xdr:col>
      <xdr:colOff>177800</xdr:colOff>
      <xdr:row>58</xdr:row>
      <xdr:rowOff>165749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150526</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2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37543</xdr:rowOff>
    </xdr:from>
    <xdr:to>
      <xdr:col>81</xdr:col>
      <xdr:colOff>101600</xdr:colOff>
      <xdr:row>58</xdr:row>
      <xdr:rowOff>139143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8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130270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7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81542</xdr:rowOff>
    </xdr:from>
    <xdr:to>
      <xdr:col>76</xdr:col>
      <xdr:colOff>165100</xdr:colOff>
      <xdr:row>59</xdr:row>
      <xdr:rowOff>11692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2819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11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34774</xdr:rowOff>
    </xdr:from>
    <xdr:to>
      <xdr:col>72</xdr:col>
      <xdr:colOff>38100</xdr:colOff>
      <xdr:row>58</xdr:row>
      <xdr:rowOff>136374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7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127501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7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51654</xdr:rowOff>
    </xdr:from>
    <xdr:to>
      <xdr:col>67</xdr:col>
      <xdr:colOff>101600</xdr:colOff>
      <xdr:row>58</xdr:row>
      <xdr:rowOff>153254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9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144381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5324</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378424"/>
          <a:ext cx="838200" cy="13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70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111623</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84723"/>
          <a:ext cx="889000" cy="2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106110</xdr:rowOff>
    </xdr:from>
    <xdr:to>
      <xdr:col>76</xdr:col>
      <xdr:colOff>114300</xdr:colOff>
      <xdr:row>78</xdr:row>
      <xdr:rowOff>111623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79210"/>
          <a:ext cx="889000" cy="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38297</xdr:rowOff>
    </xdr:from>
    <xdr:to>
      <xdr:col>71</xdr:col>
      <xdr:colOff>177800</xdr:colOff>
      <xdr:row>78</xdr:row>
      <xdr:rowOff>106110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411397"/>
          <a:ext cx="889000" cy="6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159693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141572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125974</xdr:rowOff>
    </xdr:from>
    <xdr:to>
      <xdr:col>85</xdr:col>
      <xdr:colOff>177800</xdr:colOff>
      <xdr:row>78</xdr:row>
      <xdr:rowOff>56124</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148851</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1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60823</xdr:rowOff>
    </xdr:from>
    <xdr:to>
      <xdr:col>76</xdr:col>
      <xdr:colOff>165100</xdr:colOff>
      <xdr:row>78</xdr:row>
      <xdr:rowOff>162423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3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153550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2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55310</xdr:rowOff>
    </xdr:from>
    <xdr:to>
      <xdr:col>72</xdr:col>
      <xdr:colOff>38100</xdr:colOff>
      <xdr:row>78</xdr:row>
      <xdr:rowOff>156910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148037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2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158947</xdr:rowOff>
    </xdr:from>
    <xdr:to>
      <xdr:col>67</xdr:col>
      <xdr:colOff>101600</xdr:colOff>
      <xdr:row>78</xdr:row>
      <xdr:rowOff>89097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6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105624</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3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53271</xdr:rowOff>
    </xdr:from>
    <xdr:to>
      <xdr:col>85</xdr:col>
      <xdr:colOff>127000</xdr:colOff>
      <xdr:row>96</xdr:row>
      <xdr:rowOff>66315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512471"/>
          <a:ext cx="838200" cy="1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21223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48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66315</xdr:rowOff>
    </xdr:from>
    <xdr:to>
      <xdr:col>81</xdr:col>
      <xdr:colOff>50800</xdr:colOff>
      <xdr:row>96</xdr:row>
      <xdr:rowOff>106873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525515"/>
          <a:ext cx="889000" cy="4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132084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5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106873</xdr:rowOff>
    </xdr:from>
    <xdr:to>
      <xdr:col>76</xdr:col>
      <xdr:colOff>114300</xdr:colOff>
      <xdr:row>96</xdr:row>
      <xdr:rowOff>128394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566073"/>
          <a:ext cx="889000" cy="2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150446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128394</xdr:rowOff>
    </xdr:from>
    <xdr:to>
      <xdr:col>71</xdr:col>
      <xdr:colOff>177800</xdr:colOff>
      <xdr:row>96</xdr:row>
      <xdr:rowOff>156045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587594"/>
          <a:ext cx="889000" cy="2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35166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2471</xdr:rowOff>
    </xdr:from>
    <xdr:to>
      <xdr:col>85</xdr:col>
      <xdr:colOff>177800</xdr:colOff>
      <xdr:row>96</xdr:row>
      <xdr:rowOff>104071</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46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25348</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31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15515</xdr:rowOff>
    </xdr:from>
    <xdr:to>
      <xdr:col>81</xdr:col>
      <xdr:colOff>101600</xdr:colOff>
      <xdr:row>96</xdr:row>
      <xdr:rowOff>117115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4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133642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24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56073</xdr:rowOff>
    </xdr:from>
    <xdr:to>
      <xdr:col>76</xdr:col>
      <xdr:colOff>165100</xdr:colOff>
      <xdr:row>96</xdr:row>
      <xdr:rowOff>157673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51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2750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2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77594</xdr:rowOff>
    </xdr:from>
    <xdr:to>
      <xdr:col>72</xdr:col>
      <xdr:colOff>38100</xdr:colOff>
      <xdr:row>97</xdr:row>
      <xdr:rowOff>7744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5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24271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1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105245</xdr:rowOff>
    </xdr:from>
    <xdr:to>
      <xdr:col>67</xdr:col>
      <xdr:colOff>101600</xdr:colOff>
      <xdr:row>97</xdr:row>
      <xdr:rowOff>35395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56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26522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65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総務費については、前年度と比較して、財政調整基金積立金が大きく減少したことで減少しており、類似団体よりも下回っているが、県平均と比較すると高い数値となっている。</a:t>
          </a:r>
        </a:p>
        <a:p>
          <a:r>
            <a:rPr kumimoji="1" lang="ja-JP" altLang="en-US" sz="1000">
              <a:latin typeface="ＭＳ Ｐゴシック" panose="020B0600070205080204" pitchFamily="50" charset="-128"/>
              <a:ea typeface="ＭＳ Ｐゴシック" panose="020B0600070205080204" pitchFamily="50" charset="-128"/>
            </a:rPr>
            <a:t>　民生費については、前年度に引き続き、新型コロナウイルス感染症の影響に伴う物価高騰に対応した給付金給付事業等を実施しており、類似団体よりも上回っているが、県平均と比較すると低い数値となっている。</a:t>
          </a:r>
        </a:p>
        <a:p>
          <a:r>
            <a:rPr kumimoji="1" lang="ja-JP" altLang="en-US" sz="1000">
              <a:latin typeface="ＭＳ Ｐゴシック" panose="020B0600070205080204" pitchFamily="50" charset="-128"/>
              <a:ea typeface="ＭＳ Ｐゴシック" panose="020B0600070205080204" pitchFamily="50" charset="-128"/>
            </a:rPr>
            <a:t>　衛生費については、前年度に引き続き実施している配水池更新工事に伴った水道事業会計への出資により増加しており、類似団体、県平均と比較しても高い数値となっている。</a:t>
          </a:r>
        </a:p>
        <a:p>
          <a:r>
            <a:rPr kumimoji="1" lang="ja-JP" altLang="en-US" sz="1000">
              <a:latin typeface="ＭＳ Ｐゴシック" panose="020B0600070205080204" pitchFamily="50" charset="-128"/>
              <a:ea typeface="ＭＳ Ｐゴシック" panose="020B0600070205080204" pitchFamily="50" charset="-128"/>
            </a:rPr>
            <a:t>　農林水産業費については、前年度と比較して、漁業集落環境整備事業特別会計への繰出金が下水道事業会計へ統合されたことにより、大幅に減少しており、類似団体と比較すると低い数値となっているが、県平均と比較すると高い数値となっている。</a:t>
          </a:r>
        </a:p>
        <a:p>
          <a:r>
            <a:rPr kumimoji="1" lang="ja-JP" altLang="en-US" sz="1000">
              <a:latin typeface="ＭＳ Ｐゴシック" panose="020B0600070205080204" pitchFamily="50" charset="-128"/>
              <a:ea typeface="ＭＳ Ｐゴシック" panose="020B0600070205080204" pitchFamily="50" charset="-128"/>
            </a:rPr>
            <a:t>　商工費については、前年度と比較して、前年度実施した新型コロナウイルス感染症対策による種々の事業及び駅前公衆トイレ新設工事に伴い減少しており、類似団体、県平均と比較しても低い数値となっている。</a:t>
          </a:r>
        </a:p>
        <a:p>
          <a:r>
            <a:rPr kumimoji="1" lang="ja-JP" altLang="en-US" sz="1000">
              <a:latin typeface="ＭＳ Ｐゴシック" panose="020B0600070205080204" pitchFamily="50" charset="-128"/>
              <a:ea typeface="ＭＳ Ｐゴシック" panose="020B0600070205080204" pitchFamily="50" charset="-128"/>
            </a:rPr>
            <a:t>　土木費については、前年度と比較して、下水道事業会計への出資金及び繰出金に伴い、大幅に増加しており、類似団体、県平均と比較しても高い数値となっている。</a:t>
          </a:r>
        </a:p>
        <a:p>
          <a:r>
            <a:rPr kumimoji="1" lang="ja-JP" altLang="en-US" sz="1000">
              <a:latin typeface="ＭＳ Ｐゴシック" panose="020B0600070205080204" pitchFamily="50" charset="-128"/>
              <a:ea typeface="ＭＳ Ｐゴシック" panose="020B0600070205080204" pitchFamily="50" charset="-128"/>
            </a:rPr>
            <a:t>　教育費については、前年度と比較して、前年度実施した小学校統合事業、小学校屋内運動場空調設備設置工等事に伴い減少しており、類似団体、県平均と比較しても低い数値となっている。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災害復旧費については、前年度と比較して、令和５年６月に発生した台風２号の災害復旧事業に伴い増加しており、類似団体、県平均と比較しても高い数値となっている。</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財政調整基金残高の比率増加は、令和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年度から令和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年度において、普通交付税の交付額の増加等により、基金の積み立てを行ったことが要因である。</a:t>
          </a:r>
        </a:p>
        <a:p>
          <a:r>
            <a:rPr kumimoji="1" lang="ja-JP" altLang="en-US" sz="1200">
              <a:latin typeface="ＭＳ ゴシック" pitchFamily="49" charset="-128"/>
              <a:ea typeface="ＭＳ ゴシック" pitchFamily="49" charset="-128"/>
            </a:rPr>
            <a:t>　実質単年度収支が赤字となった要因は、令和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年度の実質収支が令和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年度の実質収支を下回ったことで、令和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年度の単年度収支が赤字となり、積立額についても、その赤字額を上回らなかったことによる。</a:t>
          </a:r>
        </a:p>
        <a:p>
          <a:r>
            <a:rPr kumimoji="1" lang="ja-JP" altLang="en-US" sz="1200">
              <a:latin typeface="ＭＳ ゴシック" pitchFamily="49" charset="-128"/>
              <a:ea typeface="ＭＳ ゴシック" pitchFamily="49" charset="-128"/>
            </a:rPr>
            <a:t>　当町においては、歳計剰余金の</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を財政調整基金に積み立てることとしており、今後も適正な財政運営に努め、基金保持に努める。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赤字が生じている会計はなく、黒字額では水道事業会計の割合が大きく、次いで下水道事業会計の比率が大きい。</a:t>
          </a:r>
        </a:p>
        <a:p>
          <a:r>
            <a:rPr kumimoji="1" lang="ja-JP" altLang="en-US" sz="1400">
              <a:latin typeface="ＭＳ ゴシック" pitchFamily="49" charset="-128"/>
              <a:ea typeface="ＭＳ ゴシック" pitchFamily="49" charset="-128"/>
            </a:rPr>
            <a:t>　今後も各会計とともに赤字額、資金不足額が生じない見込みであるが、比率に注視し、より一層経費の削減に努める。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元利償還金が前年度と比較して増加しており、今後についても、継続して実施している道路改良事業等や、新規で駅周辺整備や学校統合を計画しており、それらの事業費によっては増加する可能性がある。</a:t>
          </a:r>
        </a:p>
        <a:p>
          <a:r>
            <a:rPr kumimoji="1" lang="ja-JP" altLang="en-US" sz="1200">
              <a:latin typeface="ＭＳ ゴシック" pitchFamily="49" charset="-128"/>
              <a:ea typeface="ＭＳ ゴシック" pitchFamily="49" charset="-128"/>
            </a:rPr>
            <a:t>　また、公営企業の元利償還金に対する繰入金については、令和６年度下水道事業においてクリーンセンターの統合事業により地方債を発行する予定であるため、増加する見込みであるが、それ以降は大型事業による発行見込みはないため、緩やかに減少していく見込みである。</a:t>
          </a:r>
        </a:p>
        <a:p>
          <a:r>
            <a:rPr kumimoji="1" lang="ja-JP" altLang="en-US" sz="1200">
              <a:latin typeface="ＭＳ ゴシック" pitchFamily="49" charset="-128"/>
              <a:ea typeface="ＭＳ ゴシック" pitchFamily="49" charset="-128"/>
            </a:rPr>
            <a:t>　一部事務組合が起こした地方債の元利償還金に対する負担金については、クリーンセンター及び清掃センターの建設改良による地方債発行に伴い増加していく見込みである。</a:t>
          </a:r>
        </a:p>
        <a:p>
          <a:r>
            <a:rPr kumimoji="1" lang="ja-JP" altLang="en-US" sz="1200">
              <a:latin typeface="ＭＳ ゴシック" pitchFamily="49" charset="-128"/>
              <a:ea typeface="ＭＳ ゴシック" pitchFamily="49" charset="-128"/>
            </a:rPr>
            <a:t>　実質公債費比率は増加傾向にあると予想されるため、今後の地方債の新規発行は十分検討する必要がある。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満期一括償還地方債を活用していないため。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道路事業等による過疎対策事業債の発行及び防災対策による緊急防災・減災事業債の発行に毎年度地方債を発行しているが、令和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年度は令和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年度に引き続き、償還額が発行額を上回ったため、一般会計等に係る地方債残高は減少した。</a:t>
          </a:r>
        </a:p>
        <a:p>
          <a:r>
            <a:rPr kumimoji="1" lang="ja-JP" altLang="en-US" sz="1200">
              <a:latin typeface="ＭＳ ゴシック" pitchFamily="49" charset="-128"/>
              <a:ea typeface="ＭＳ ゴシック" pitchFamily="49" charset="-128"/>
            </a:rPr>
            <a:t>　また、公営企業債等繰入見込額については、下水道事業会計のクリーンセンター統合事業が終了すれば、それ以降は大型事業の見込みはないため、減少していくことが見込まれる。</a:t>
          </a:r>
        </a:p>
        <a:p>
          <a:r>
            <a:rPr kumimoji="1" lang="ja-JP" altLang="en-US" sz="1200">
              <a:latin typeface="ＭＳ ゴシック" pitchFamily="49" charset="-128"/>
              <a:ea typeface="ＭＳ ゴシック" pitchFamily="49" charset="-128"/>
            </a:rPr>
            <a:t>　充当可能基金については、普通交付税等の交付額の増加等により、財政調整基金残高が増加したことや、ふるさと納税事業の推進によるふるさとふれあい基金残高が増加したことにより、増加に転じている。</a:t>
          </a:r>
        </a:p>
        <a:p>
          <a:r>
            <a:rPr kumimoji="1" lang="ja-JP" altLang="en-US" sz="1200">
              <a:latin typeface="ＭＳ ゴシック" pitchFamily="49" charset="-128"/>
              <a:ea typeface="ＭＳ ゴシック" pitchFamily="49" charset="-128"/>
            </a:rPr>
            <a:t>　ただし、今後については、地方債の償還に係る公債費や、施設等の維持管理経費等で基金を取り崩すことで、充当可能基金の減少が見込まれる。</a:t>
          </a:r>
        </a:p>
        <a:p>
          <a:r>
            <a:rPr kumimoji="1" lang="ja-JP" altLang="en-US" sz="1200">
              <a:latin typeface="ＭＳ ゴシック" pitchFamily="49" charset="-128"/>
              <a:ea typeface="ＭＳ ゴシック" pitchFamily="49" charset="-128"/>
            </a:rPr>
            <a:t>　今後も、将来負担比率等に注視しながら、徹底した歳出の削減を行うことで、適正な規模での基金の積み立て促進に努める。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和歌山県由良町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年度末に積み立て及び、臨時財政対策債償還金費の設立により、基金額が対前年度＋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百万円となったことから、総基金残高も増加している。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歳入では税収等の増加が見込めず、歳出では義務的経費や現在計画している事業等による支出が見込まれ、現状のままでは基金額が減少していくことが予想されるため、徹底した歳出の削減が必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・ふるさとふれあい基金：個性的で魅力あふれるふるさとづくりを推進するために要する経費の財源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教育・文化の向上に関する事業、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観光の振興に関する事業、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産業の振興に関する事業、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福祉・保健の充実に関する事業、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防災に関する事業、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町長が必要と認める事業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・高齢者福祉基金：高齢者福祉の増進に要する経費の財源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・教育振興基金：教育振興に要する経費の財源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・森林環境譲与税基金：それぞれの地域の実情に応じて森林整備及び促進に関する事業を幅広く弾力的に実施するための財源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・ふるさとふれあい基金：取崩額：バス・タクシー運賃助成事業に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百万円、農業振興事業に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百万、観光振興事業に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百万円、学習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支援配置事業に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百万円、外国語指導助手招致事業に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積立額：ふるさと納税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・高齢者福祉基金：バス・タクシー運賃助成事業に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・森林環境譲与税：林業一般管理事業に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百万円を取り崩し、森林環境譲与税の交付分を積立てた。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・ふるさとふれあい基金：ふるさと納税分を積み立てて、各年度でふるさとづくりの事業にあった経費に充てる。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・高齢者福祉基金：バス・タクシー運賃助成事業等、高齢者福祉の増進に要する経費の財源に充てる予定であるが、積み立て予定はない。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年度末で、基金残高がほぼ無くなり、今後については現段階で決まった方針はない。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・森林環境譲与税基金：森林環境譲与税基金の交付額を積み立て、森林整備及びその促進に要する経費に充てる。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年度の財政調整基金については、主に地方交付税において臨時経済対策費等、当初予算で見込んでいた額より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百万円の増であったことから、一般会計への繰入分として予算計上していた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百万円を取り崩すことなく、財政調整基金の積み立てを行ったことにより、令和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年度末残高が前年度＋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億円の保持に努めていきたいが、今後、公債費や繰出金等が増加していくため、基金の残高は減少していくことが見込まれる。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・臨時財政対策債償還金費の設立により、積立を行ったため基金額が対前年度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・地方債の借入金利が低いことから、繰上返済の予定額等もないため、現段階で決まった方針はない。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4397377</v>
      </c>
      <c r="BO4" s="371"/>
      <c r="BP4" s="371"/>
      <c r="BQ4" s="371"/>
      <c r="BR4" s="371"/>
      <c r="BS4" s="371"/>
      <c r="BT4" s="371"/>
      <c r="BU4" s="372"/>
      <c r="BV4" s="370">
        <v>4508528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4.0999999999999996</v>
      </c>
      <c r="CU4" s="377"/>
      <c r="CV4" s="377"/>
      <c r="CW4" s="377"/>
      <c r="CX4" s="377"/>
      <c r="CY4" s="377"/>
      <c r="CZ4" s="377"/>
      <c r="DA4" s="378"/>
      <c r="DB4" s="376">
        <v>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4217866</v>
      </c>
      <c r="BO5" s="408"/>
      <c r="BP5" s="408"/>
      <c r="BQ5" s="408"/>
      <c r="BR5" s="408"/>
      <c r="BS5" s="408"/>
      <c r="BT5" s="408"/>
      <c r="BU5" s="409"/>
      <c r="BV5" s="407">
        <v>4307190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87.4</v>
      </c>
      <c r="CU5" s="405"/>
      <c r="CV5" s="405"/>
      <c r="CW5" s="405"/>
      <c r="CX5" s="405"/>
      <c r="CY5" s="405"/>
      <c r="CZ5" s="405"/>
      <c r="DA5" s="406"/>
      <c r="DB5" s="404">
        <v>88.9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179511</v>
      </c>
      <c r="BO6" s="408"/>
      <c r="BP6" s="408"/>
      <c r="BQ6" s="408"/>
      <c r="BR6" s="408"/>
      <c r="BS6" s="408"/>
      <c r="BT6" s="408"/>
      <c r="BU6" s="409"/>
      <c r="BV6" s="407">
        <v>201338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87.8</v>
      </c>
      <c r="CU6" s="445"/>
      <c r="CV6" s="445"/>
      <c r="CW6" s="445"/>
      <c r="CX6" s="445"/>
      <c r="CY6" s="445"/>
      <c r="CZ6" s="445"/>
      <c r="DA6" s="446"/>
      <c r="DB6" s="444">
        <v>89.9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63917</v>
      </c>
      <c r="BO7" s="408"/>
      <c r="BP7" s="408"/>
      <c r="BQ7" s="408"/>
      <c r="BR7" s="408"/>
      <c r="BS7" s="408"/>
      <c r="BT7" s="408"/>
      <c r="BU7" s="409"/>
      <c r="BV7" s="407">
        <v>8519</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2793414</v>
      </c>
      <c r="CU7" s="408"/>
      <c r="CV7" s="408"/>
      <c r="CW7" s="408"/>
      <c r="CX7" s="408"/>
      <c r="CY7" s="408"/>
      <c r="CZ7" s="408"/>
      <c r="DA7" s="409"/>
      <c r="DB7" s="407">
        <v>2766908</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115594</v>
      </c>
      <c r="BO8" s="408"/>
      <c r="BP8" s="408"/>
      <c r="BQ8" s="408"/>
      <c r="BR8" s="408"/>
      <c r="BS8" s="408"/>
      <c r="BT8" s="408"/>
      <c r="BU8" s="409"/>
      <c r="BV8" s="407">
        <v>192819</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0.26</v>
      </c>
      <c r="CU8" s="448"/>
      <c r="CV8" s="448"/>
      <c r="CW8" s="448"/>
      <c r="CX8" s="448"/>
      <c r="CY8" s="448"/>
      <c r="CZ8" s="448"/>
      <c r="DA8" s="449"/>
      <c r="DB8" s="447">
        <v>0.27</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5364</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-77225</v>
      </c>
      <c r="BO9" s="408"/>
      <c r="BP9" s="408"/>
      <c r="BQ9" s="408"/>
      <c r="BR9" s="408"/>
      <c r="BS9" s="408"/>
      <c r="BT9" s="408"/>
      <c r="BU9" s="409"/>
      <c r="BV9" s="407">
        <v>-99490</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14.6</v>
      </c>
      <c r="CU9" s="405"/>
      <c r="CV9" s="405"/>
      <c r="CW9" s="405"/>
      <c r="CX9" s="405"/>
      <c r="CY9" s="405"/>
      <c r="CZ9" s="405"/>
      <c r="DA9" s="406"/>
      <c r="DB9" s="404">
        <v>14.4</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5837</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104</v>
      </c>
      <c r="AV10" s="440"/>
      <c r="AW10" s="440"/>
      <c r="AX10" s="440"/>
      <c r="AY10" s="441" t="s">
        <v>115</v>
      </c>
      <c r="AZ10" s="442"/>
      <c r="BA10" s="442"/>
      <c r="BB10" s="442"/>
      <c r="BC10" s="442"/>
      <c r="BD10" s="442"/>
      <c r="BE10" s="442"/>
      <c r="BF10" s="442"/>
      <c r="BG10" s="442"/>
      <c r="BH10" s="442"/>
      <c r="BI10" s="442"/>
      <c r="BJ10" s="442"/>
      <c r="BK10" s="442"/>
      <c r="BL10" s="442"/>
      <c r="BM10" s="443"/>
      <c r="BN10" s="407">
        <v>716</v>
      </c>
      <c r="BO10" s="408"/>
      <c r="BP10" s="408"/>
      <c r="BQ10" s="408"/>
      <c r="BR10" s="408"/>
      <c r="BS10" s="408"/>
      <c r="BT10" s="408"/>
      <c r="BU10" s="409"/>
      <c r="BV10" s="407">
        <v>82056</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5183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5134</v>
      </c>
      <c r="S13" s="492"/>
      <c r="T13" s="492"/>
      <c r="U13" s="492"/>
      <c r="V13" s="493"/>
      <c r="W13" s="423" t="s">
        <v>131</v>
      </c>
      <c r="X13" s="424"/>
      <c r="Y13" s="424"/>
      <c r="Z13" s="424"/>
      <c r="AA13" s="424"/>
      <c r="AB13" s="414"/>
      <c r="AC13" s="458">
        <v>369</v>
      </c>
      <c r="AD13" s="459"/>
      <c r="AE13" s="459"/>
      <c r="AF13" s="459"/>
      <c r="AG13" s="501"/>
      <c r="AH13" s="458">
        <v>460</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-76509</v>
      </c>
      <c r="BO13" s="408"/>
      <c r="BP13" s="408"/>
      <c r="BQ13" s="408"/>
      <c r="BR13" s="408"/>
      <c r="BS13" s="408"/>
      <c r="BT13" s="408"/>
      <c r="BU13" s="409"/>
      <c r="BV13" s="407">
        <v>-17434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13.2</v>
      </c>
      <c r="CU13" s="405"/>
      <c r="CV13" s="405"/>
      <c r="CW13" s="405"/>
      <c r="CX13" s="405"/>
      <c r="CY13" s="405"/>
      <c r="CZ13" s="405"/>
      <c r="DA13" s="406"/>
      <c r="DB13" s="404">
        <v>12.6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5282</v>
      </c>
      <c r="S14" s="492"/>
      <c r="T14" s="492"/>
      <c r="U14" s="492"/>
      <c r="V14" s="493"/>
      <c r="W14" s="397"/>
      <c r="X14" s="398"/>
      <c r="Y14" s="398"/>
      <c r="Z14" s="398"/>
      <c r="AA14" s="398"/>
      <c r="AB14" s="387"/>
      <c r="AC14" s="494">
        <v>14.8</v>
      </c>
      <c r="AD14" s="495"/>
      <c r="AE14" s="495"/>
      <c r="AF14" s="495"/>
      <c r="AG14" s="496"/>
      <c r="AH14" s="494">
        <v>16.7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132.30000000000001</v>
      </c>
      <c r="CU14" s="506"/>
      <c r="CV14" s="506"/>
      <c r="CW14" s="506"/>
      <c r="CX14" s="506"/>
      <c r="CY14" s="506"/>
      <c r="CZ14" s="506"/>
      <c r="DA14" s="507"/>
      <c r="DB14" s="505">
        <v>145.9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5244</v>
      </c>
      <c r="S15" s="492"/>
      <c r="T15" s="492"/>
      <c r="U15" s="492"/>
      <c r="V15" s="493"/>
      <c r="W15" s="423" t="s">
        <v>137</v>
      </c>
      <c r="X15" s="424"/>
      <c r="Y15" s="424"/>
      <c r="Z15" s="424"/>
      <c r="AA15" s="424"/>
      <c r="AB15" s="414"/>
      <c r="AC15" s="458">
        <v>628</v>
      </c>
      <c r="AD15" s="459"/>
      <c r="AE15" s="459"/>
      <c r="AF15" s="459"/>
      <c r="AG15" s="501"/>
      <c r="AH15" s="458">
        <v>705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656251</v>
      </c>
      <c r="BO15" s="371"/>
      <c r="BP15" s="371"/>
      <c r="BQ15" s="371"/>
      <c r="BR15" s="371"/>
      <c r="BS15" s="371"/>
      <c r="BT15" s="371"/>
      <c r="BU15" s="372"/>
      <c r="BV15" s="370">
        <v>660298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25.1</v>
      </c>
      <c r="AD16" s="495"/>
      <c r="AE16" s="495"/>
      <c r="AF16" s="495"/>
      <c r="AG16" s="496"/>
      <c r="AH16" s="494">
        <v>25.5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2610283</v>
      </c>
      <c r="BO16" s="408"/>
      <c r="BP16" s="408"/>
      <c r="BQ16" s="408"/>
      <c r="BR16" s="408"/>
      <c r="BS16" s="408"/>
      <c r="BT16" s="408"/>
      <c r="BU16" s="409"/>
      <c r="BV16" s="407">
        <v>2563292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1502</v>
      </c>
      <c r="AD17" s="459"/>
      <c r="AE17" s="459"/>
      <c r="AF17" s="459"/>
      <c r="AG17" s="501"/>
      <c r="AH17" s="458">
        <v>1596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825611</v>
      </c>
      <c r="BO17" s="408"/>
      <c r="BP17" s="408"/>
      <c r="BQ17" s="408"/>
      <c r="BR17" s="408"/>
      <c r="BS17" s="408"/>
      <c r="BT17" s="408"/>
      <c r="BU17" s="409"/>
      <c r="BV17" s="407">
        <v>834571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30.93</v>
      </c>
      <c r="M18" s="531"/>
      <c r="N18" s="531"/>
      <c r="O18" s="531"/>
      <c r="P18" s="531"/>
      <c r="Q18" s="531"/>
      <c r="R18" s="532"/>
      <c r="S18" s="532"/>
      <c r="T18" s="532"/>
      <c r="U18" s="532"/>
      <c r="V18" s="533"/>
      <c r="W18" s="425"/>
      <c r="X18" s="426"/>
      <c r="Y18" s="426"/>
      <c r="Z18" s="426"/>
      <c r="AA18" s="426"/>
      <c r="AB18" s="417"/>
      <c r="AC18" s="534">
        <v>60.1</v>
      </c>
      <c r="AD18" s="535"/>
      <c r="AE18" s="535"/>
      <c r="AF18" s="535"/>
      <c r="AG18" s="536"/>
      <c r="AH18" s="534">
        <v>57.8</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2463093</v>
      </c>
      <c r="BO18" s="408"/>
      <c r="BP18" s="408"/>
      <c r="BQ18" s="408"/>
      <c r="BR18" s="408"/>
      <c r="BS18" s="408"/>
      <c r="BT18" s="408"/>
      <c r="BU18" s="409"/>
      <c r="BV18" s="407">
        <v>2478522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173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3343336</v>
      </c>
      <c r="BO19" s="408"/>
      <c r="BP19" s="408"/>
      <c r="BQ19" s="408"/>
      <c r="BR19" s="408"/>
      <c r="BS19" s="408"/>
      <c r="BT19" s="408"/>
      <c r="BU19" s="409"/>
      <c r="BV19" s="407">
        <v>3347563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2261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4134555</v>
      </c>
      <c r="BO22" s="371"/>
      <c r="BP22" s="371"/>
      <c r="BQ22" s="371"/>
      <c r="BR22" s="371"/>
      <c r="BS22" s="371"/>
      <c r="BT22" s="371"/>
      <c r="BU22" s="372"/>
      <c r="BV22" s="370">
        <v>4274969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4098698</v>
      </c>
      <c r="BO23" s="408"/>
      <c r="BP23" s="408"/>
      <c r="BQ23" s="408"/>
      <c r="BR23" s="408"/>
      <c r="BS23" s="408"/>
      <c r="BT23" s="408"/>
      <c r="BU23" s="409"/>
      <c r="BV23" s="407">
        <v>4233243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7000</v>
      </c>
      <c r="R24" s="459"/>
      <c r="S24" s="459"/>
      <c r="T24" s="459"/>
      <c r="U24" s="459"/>
      <c r="V24" s="501"/>
      <c r="W24" s="553"/>
      <c r="X24" s="554"/>
      <c r="Y24" s="555"/>
      <c r="Z24" s="457" t="s">
        <v>162</v>
      </c>
      <c r="AA24" s="437"/>
      <c r="AB24" s="437"/>
      <c r="AC24" s="437"/>
      <c r="AD24" s="437"/>
      <c r="AE24" s="437"/>
      <c r="AF24" s="437"/>
      <c r="AG24" s="438"/>
      <c r="AH24" s="458">
        <v>58</v>
      </c>
      <c r="AI24" s="459"/>
      <c r="AJ24" s="459"/>
      <c r="AK24" s="459"/>
      <c r="AL24" s="501"/>
      <c r="AM24" s="458">
        <v>164082</v>
      </c>
      <c r="AN24" s="459"/>
      <c r="AO24" s="459"/>
      <c r="AP24" s="459"/>
      <c r="AQ24" s="459"/>
      <c r="AR24" s="501"/>
      <c r="AS24" s="458">
        <v>2829</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2724563</v>
      </c>
      <c r="BO24" s="408"/>
      <c r="BP24" s="408"/>
      <c r="BQ24" s="408"/>
      <c r="BR24" s="408"/>
      <c r="BS24" s="408"/>
      <c r="BT24" s="408"/>
      <c r="BU24" s="409"/>
      <c r="BV24" s="407">
        <v>2711207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5900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129882</v>
      </c>
      <c r="BO25" s="371"/>
      <c r="BP25" s="371"/>
      <c r="BQ25" s="371"/>
      <c r="BR25" s="371"/>
      <c r="BS25" s="371"/>
      <c r="BT25" s="371"/>
      <c r="BU25" s="372"/>
      <c r="BV25" s="370">
        <v>241336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5300</v>
      </c>
      <c r="R26" s="459"/>
      <c r="S26" s="459"/>
      <c r="T26" s="459"/>
      <c r="U26" s="459"/>
      <c r="V26" s="501"/>
      <c r="W26" s="553"/>
      <c r="X26" s="554"/>
      <c r="Y26" s="555"/>
      <c r="Z26" s="457" t="s">
        <v>168</v>
      </c>
      <c r="AA26" s="559"/>
      <c r="AB26" s="559"/>
      <c r="AC26" s="559"/>
      <c r="AD26" s="559"/>
      <c r="AE26" s="559"/>
      <c r="AF26" s="559"/>
      <c r="AG26" s="560"/>
      <c r="AH26" s="458">
        <v>1</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3000</v>
      </c>
      <c r="R27" s="459"/>
      <c r="S27" s="459"/>
      <c r="T27" s="459"/>
      <c r="U27" s="459"/>
      <c r="V27" s="501"/>
      <c r="W27" s="553"/>
      <c r="X27" s="554"/>
      <c r="Y27" s="555"/>
      <c r="Z27" s="457" t="s">
        <v>172</v>
      </c>
      <c r="AA27" s="437"/>
      <c r="AB27" s="437"/>
      <c r="AC27" s="437"/>
      <c r="AD27" s="437"/>
      <c r="AE27" s="437"/>
      <c r="AF27" s="437"/>
      <c r="AG27" s="438"/>
      <c r="AH27" s="458">
        <v>1</v>
      </c>
      <c r="AI27" s="459"/>
      <c r="AJ27" s="459"/>
      <c r="AK27" s="459"/>
      <c r="AL27" s="501"/>
      <c r="AM27" s="458" t="s">
        <v>169</v>
      </c>
      <c r="AN27" s="459"/>
      <c r="AO27" s="459"/>
      <c r="AP27" s="459"/>
      <c r="AQ27" s="459"/>
      <c r="AR27" s="501"/>
      <c r="AS27" s="458" t="s">
        <v>169</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96421</v>
      </c>
      <c r="BO27" s="527"/>
      <c r="BP27" s="527"/>
      <c r="BQ27" s="527"/>
      <c r="BR27" s="527"/>
      <c r="BS27" s="527"/>
      <c r="BT27" s="527"/>
      <c r="BU27" s="528"/>
      <c r="BV27" s="526">
        <v>96403</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2500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1669008</v>
      </c>
      <c r="BO28" s="371"/>
      <c r="BP28" s="371"/>
      <c r="BQ28" s="371"/>
      <c r="BR28" s="371"/>
      <c r="BS28" s="371"/>
      <c r="BT28" s="371"/>
      <c r="BU28" s="372"/>
      <c r="BV28" s="370">
        <v>1568292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8</v>
      </c>
      <c r="M29" s="459"/>
      <c r="N29" s="459"/>
      <c r="O29" s="459"/>
      <c r="P29" s="501"/>
      <c r="Q29" s="458">
        <v>2300</v>
      </c>
      <c r="R29" s="459"/>
      <c r="S29" s="459"/>
      <c r="T29" s="459"/>
      <c r="U29" s="459"/>
      <c r="V29" s="501"/>
      <c r="W29" s="556"/>
      <c r="X29" s="557"/>
      <c r="Y29" s="558"/>
      <c r="Z29" s="457" t="s">
        <v>178</v>
      </c>
      <c r="AA29" s="437"/>
      <c r="AB29" s="437"/>
      <c r="AC29" s="437"/>
      <c r="AD29" s="437"/>
      <c r="AE29" s="437"/>
      <c r="AF29" s="437"/>
      <c r="AG29" s="438"/>
      <c r="AH29" s="458">
        <v>59</v>
      </c>
      <c r="AI29" s="459"/>
      <c r="AJ29" s="459"/>
      <c r="AK29" s="459"/>
      <c r="AL29" s="501"/>
      <c r="AM29" s="458">
        <v>168096</v>
      </c>
      <c r="AN29" s="459"/>
      <c r="AO29" s="459"/>
      <c r="AP29" s="459"/>
      <c r="AQ29" s="459"/>
      <c r="AR29" s="501"/>
      <c r="AS29" s="458">
        <v>2849</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12001</v>
      </c>
      <c r="BO29" s="408"/>
      <c r="BP29" s="408"/>
      <c r="BQ29" s="408"/>
      <c r="BR29" s="408"/>
      <c r="BS29" s="408"/>
      <c r="BT29" s="408"/>
      <c r="BU29" s="409"/>
      <c r="BV29" s="407">
        <v>527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73262</v>
      </c>
      <c r="BO30" s="527"/>
      <c r="BP30" s="527"/>
      <c r="BQ30" s="527"/>
      <c r="BR30" s="527"/>
      <c r="BS30" s="527"/>
      <c r="BT30" s="527"/>
      <c r="BU30" s="528"/>
      <c r="BV30" s="526">
        <v>58271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公共下水道事業特別会計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和歌山県市町村総合事務組合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IF('各会計、関係団体の財政状況及び健全化判断比率'!B34="","",'各会計、関係団体の財政状況及び健全化判断比率'!B34)</f>
        <v>漁業集落環境整備事業特別会計</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御坊日高老人福祉施設事務組合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御坊広域行政事務組合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日高広域消防事務組合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和歌山地方税回収機構</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和歌山県後期高齢者医療広域連合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御坊市外五ヶ町病院経営事務組合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御坊日高老人福祉施設事務組合（公営企業会計）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和歌山県後期高齢者医療広域連合（特別会計）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8X8aPAc6mMvmwzAZfb7WAmNhIsKe6iUbmGvMydHjygU9emyY5C21RB98ruEjOCxPJc6XPZYqsL7nm3pZycBwDQ==" saltValue="/64cG/GdfiPTSfgx97s4G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664118</v>
      </c>
      <c r="S5" s="613"/>
      <c r="T5" s="613"/>
      <c r="U5" s="613"/>
      <c r="V5" s="613"/>
      <c r="W5" s="613"/>
      <c r="X5" s="613"/>
      <c r="Y5" s="614"/>
      <c r="Z5" s="615">
        <v>15.1</v>
      </c>
      <c r="AA5" s="615"/>
      <c r="AB5" s="615"/>
      <c r="AC5" s="615"/>
      <c r="AD5" s="616">
        <v>664118</v>
      </c>
      <c r="AE5" s="616"/>
      <c r="AF5" s="616"/>
      <c r="AG5" s="616"/>
      <c r="AH5" s="616"/>
      <c r="AI5" s="616"/>
      <c r="AJ5" s="616"/>
      <c r="AK5" s="616"/>
      <c r="AL5" s="617">
        <v>23.7</v>
      </c>
      <c r="AM5" s="618"/>
      <c r="AN5" s="618"/>
      <c r="AO5" s="619"/>
      <c r="AP5" s="609" t="s">
        <v>217</v>
      </c>
      <c r="AQ5" s="610"/>
      <c r="AR5" s="610"/>
      <c r="AS5" s="610"/>
      <c r="AT5" s="610"/>
      <c r="AU5" s="610"/>
      <c r="AV5" s="610"/>
      <c r="AW5" s="610"/>
      <c r="AX5" s="610"/>
      <c r="AY5" s="610"/>
      <c r="AZ5" s="610"/>
      <c r="BA5" s="610"/>
      <c r="BB5" s="610"/>
      <c r="BC5" s="610"/>
      <c r="BD5" s="610"/>
      <c r="BE5" s="610"/>
      <c r="BF5" s="611"/>
      <c r="BG5" s="623">
        <v>664118</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28327</v>
      </c>
      <c r="S6" s="624"/>
      <c r="T6" s="624"/>
      <c r="U6" s="624"/>
      <c r="V6" s="624"/>
      <c r="W6" s="624"/>
      <c r="X6" s="624"/>
      <c r="Y6" s="625"/>
      <c r="Z6" s="626">
        <v>0.6</v>
      </c>
      <c r="AA6" s="626"/>
      <c r="AB6" s="626"/>
      <c r="AC6" s="626"/>
      <c r="AD6" s="627">
        <v>28327</v>
      </c>
      <c r="AE6" s="627"/>
      <c r="AF6" s="627"/>
      <c r="AG6" s="627"/>
      <c r="AH6" s="627"/>
      <c r="AI6" s="627"/>
      <c r="AJ6" s="627"/>
      <c r="AK6" s="627"/>
      <c r="AL6" s="628">
        <v>1</v>
      </c>
      <c r="AM6" s="629"/>
      <c r="AN6" s="629"/>
      <c r="AO6" s="630"/>
      <c r="AP6" s="620" t="s">
        <v>222</v>
      </c>
      <c r="AQ6" s="621"/>
      <c r="AR6" s="621"/>
      <c r="AS6" s="621"/>
      <c r="AT6" s="621"/>
      <c r="AU6" s="621"/>
      <c r="AV6" s="621"/>
      <c r="AW6" s="621"/>
      <c r="AX6" s="621"/>
      <c r="AY6" s="621"/>
      <c r="AZ6" s="621"/>
      <c r="BA6" s="621"/>
      <c r="BB6" s="621"/>
      <c r="BC6" s="621"/>
      <c r="BD6" s="621"/>
      <c r="BE6" s="621"/>
      <c r="BF6" s="622"/>
      <c r="BG6" s="623">
        <v>664118</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61467</v>
      </c>
      <c r="CS6" s="624"/>
      <c r="CT6" s="624"/>
      <c r="CU6" s="624"/>
      <c r="CV6" s="624"/>
      <c r="CW6" s="624"/>
      <c r="CX6" s="624"/>
      <c r="CY6" s="625"/>
      <c r="CZ6" s="617">
        <v>1.5</v>
      </c>
      <c r="DA6" s="618"/>
      <c r="DB6" s="618"/>
      <c r="DC6" s="634"/>
      <c r="DD6" s="632" t="s">
        <v>122</v>
      </c>
      <c r="DE6" s="624"/>
      <c r="DF6" s="624"/>
      <c r="DG6" s="624"/>
      <c r="DH6" s="624"/>
      <c r="DI6" s="624"/>
      <c r="DJ6" s="624"/>
      <c r="DK6" s="624"/>
      <c r="DL6" s="624"/>
      <c r="DM6" s="624"/>
      <c r="DN6" s="624"/>
      <c r="DO6" s="624"/>
      <c r="DP6" s="625"/>
      <c r="DQ6" s="632">
        <v>61467</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236</v>
      </c>
      <c r="S7" s="624"/>
      <c r="T7" s="624"/>
      <c r="U7" s="624"/>
      <c r="V7" s="624"/>
      <c r="W7" s="624"/>
      <c r="X7" s="624"/>
      <c r="Y7" s="625"/>
      <c r="Z7" s="626">
        <v>0</v>
      </c>
      <c r="AA7" s="626"/>
      <c r="AB7" s="626"/>
      <c r="AC7" s="626"/>
      <c r="AD7" s="627">
        <v>236</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222741</v>
      </c>
      <c r="BH7" s="624"/>
      <c r="BI7" s="624"/>
      <c r="BJ7" s="624"/>
      <c r="BK7" s="624"/>
      <c r="BL7" s="624"/>
      <c r="BM7" s="624"/>
      <c r="BN7" s="625"/>
      <c r="BO7" s="626">
        <v>33.5</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513338</v>
      </c>
      <c r="CS7" s="624"/>
      <c r="CT7" s="624"/>
      <c r="CU7" s="624"/>
      <c r="CV7" s="624"/>
      <c r="CW7" s="624"/>
      <c r="CX7" s="624"/>
      <c r="CY7" s="625"/>
      <c r="CZ7" s="626">
        <v>12.2</v>
      </c>
      <c r="DA7" s="626"/>
      <c r="DB7" s="626"/>
      <c r="DC7" s="626"/>
      <c r="DD7" s="632">
        <v>14197</v>
      </c>
      <c r="DE7" s="624"/>
      <c r="DF7" s="624"/>
      <c r="DG7" s="624"/>
      <c r="DH7" s="624"/>
      <c r="DI7" s="624"/>
      <c r="DJ7" s="624"/>
      <c r="DK7" s="624"/>
      <c r="DL7" s="624"/>
      <c r="DM7" s="624"/>
      <c r="DN7" s="624"/>
      <c r="DO7" s="624"/>
      <c r="DP7" s="625"/>
      <c r="DQ7" s="632">
        <v>402704</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4728</v>
      </c>
      <c r="S8" s="624"/>
      <c r="T8" s="624"/>
      <c r="U8" s="624"/>
      <c r="V8" s="624"/>
      <c r="W8" s="624"/>
      <c r="X8" s="624"/>
      <c r="Y8" s="625"/>
      <c r="Z8" s="626">
        <v>0.1</v>
      </c>
      <c r="AA8" s="626"/>
      <c r="AB8" s="626"/>
      <c r="AC8" s="626"/>
      <c r="AD8" s="627">
        <v>4728</v>
      </c>
      <c r="AE8" s="627"/>
      <c r="AF8" s="627"/>
      <c r="AG8" s="627"/>
      <c r="AH8" s="627"/>
      <c r="AI8" s="627"/>
      <c r="AJ8" s="627"/>
      <c r="AK8" s="627"/>
      <c r="AL8" s="628">
        <v>0.2</v>
      </c>
      <c r="AM8" s="629"/>
      <c r="AN8" s="629"/>
      <c r="AO8" s="630"/>
      <c r="AP8" s="620" t="s">
        <v>228</v>
      </c>
      <c r="AQ8" s="621"/>
      <c r="AR8" s="621"/>
      <c r="AS8" s="621"/>
      <c r="AT8" s="621"/>
      <c r="AU8" s="621"/>
      <c r="AV8" s="621"/>
      <c r="AW8" s="621"/>
      <c r="AX8" s="621"/>
      <c r="AY8" s="621"/>
      <c r="AZ8" s="621"/>
      <c r="BA8" s="621"/>
      <c r="BB8" s="621"/>
      <c r="BC8" s="621"/>
      <c r="BD8" s="621"/>
      <c r="BE8" s="621"/>
      <c r="BF8" s="622"/>
      <c r="BG8" s="623">
        <v>8333</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1047309</v>
      </c>
      <c r="CS8" s="624"/>
      <c r="CT8" s="624"/>
      <c r="CU8" s="624"/>
      <c r="CV8" s="624"/>
      <c r="CW8" s="624"/>
      <c r="CX8" s="624"/>
      <c r="CY8" s="625"/>
      <c r="CZ8" s="626">
        <v>24.8</v>
      </c>
      <c r="DA8" s="626"/>
      <c r="DB8" s="626"/>
      <c r="DC8" s="626"/>
      <c r="DD8" s="632">
        <v>579</v>
      </c>
      <c r="DE8" s="624"/>
      <c r="DF8" s="624"/>
      <c r="DG8" s="624"/>
      <c r="DH8" s="624"/>
      <c r="DI8" s="624"/>
      <c r="DJ8" s="624"/>
      <c r="DK8" s="624"/>
      <c r="DL8" s="624"/>
      <c r="DM8" s="624"/>
      <c r="DN8" s="624"/>
      <c r="DO8" s="624"/>
      <c r="DP8" s="625"/>
      <c r="DQ8" s="632">
        <v>672901</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4724</v>
      </c>
      <c r="S9" s="624"/>
      <c r="T9" s="624"/>
      <c r="U9" s="624"/>
      <c r="V9" s="624"/>
      <c r="W9" s="624"/>
      <c r="X9" s="624"/>
      <c r="Y9" s="625"/>
      <c r="Z9" s="626">
        <v>0.1</v>
      </c>
      <c r="AA9" s="626"/>
      <c r="AB9" s="626"/>
      <c r="AC9" s="626"/>
      <c r="AD9" s="627">
        <v>4724</v>
      </c>
      <c r="AE9" s="627"/>
      <c r="AF9" s="627"/>
      <c r="AG9" s="627"/>
      <c r="AH9" s="627"/>
      <c r="AI9" s="627"/>
      <c r="AJ9" s="627"/>
      <c r="AK9" s="627"/>
      <c r="AL9" s="628">
        <v>0.2</v>
      </c>
      <c r="AM9" s="629"/>
      <c r="AN9" s="629"/>
      <c r="AO9" s="630"/>
      <c r="AP9" s="620" t="s">
        <v>231</v>
      </c>
      <c r="AQ9" s="621"/>
      <c r="AR9" s="621"/>
      <c r="AS9" s="621"/>
      <c r="AT9" s="621"/>
      <c r="AU9" s="621"/>
      <c r="AV9" s="621"/>
      <c r="AW9" s="621"/>
      <c r="AX9" s="621"/>
      <c r="AY9" s="621"/>
      <c r="AZ9" s="621"/>
      <c r="BA9" s="621"/>
      <c r="BB9" s="621"/>
      <c r="BC9" s="621"/>
      <c r="BD9" s="621"/>
      <c r="BE9" s="621"/>
      <c r="BF9" s="622"/>
      <c r="BG9" s="623">
        <v>188997</v>
      </c>
      <c r="BH9" s="624"/>
      <c r="BI9" s="624"/>
      <c r="BJ9" s="624"/>
      <c r="BK9" s="624"/>
      <c r="BL9" s="624"/>
      <c r="BM9" s="624"/>
      <c r="BN9" s="625"/>
      <c r="BO9" s="626">
        <v>28.5</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452061</v>
      </c>
      <c r="CS9" s="624"/>
      <c r="CT9" s="624"/>
      <c r="CU9" s="624"/>
      <c r="CV9" s="624"/>
      <c r="CW9" s="624"/>
      <c r="CX9" s="624"/>
      <c r="CY9" s="625"/>
      <c r="CZ9" s="626">
        <v>10.7</v>
      </c>
      <c r="DA9" s="626"/>
      <c r="DB9" s="626"/>
      <c r="DC9" s="626"/>
      <c r="DD9" s="632">
        <v>11473</v>
      </c>
      <c r="DE9" s="624"/>
      <c r="DF9" s="624"/>
      <c r="DG9" s="624"/>
      <c r="DH9" s="624"/>
      <c r="DI9" s="624"/>
      <c r="DJ9" s="624"/>
      <c r="DK9" s="624"/>
      <c r="DL9" s="624"/>
      <c r="DM9" s="624"/>
      <c r="DN9" s="624"/>
      <c r="DO9" s="624"/>
      <c r="DP9" s="625"/>
      <c r="DQ9" s="632">
        <v>310050</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12960</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126522</v>
      </c>
      <c r="S11" s="624"/>
      <c r="T11" s="624"/>
      <c r="U11" s="624"/>
      <c r="V11" s="624"/>
      <c r="W11" s="624"/>
      <c r="X11" s="624"/>
      <c r="Y11" s="625"/>
      <c r="Z11" s="628">
        <v>2.9</v>
      </c>
      <c r="AA11" s="629"/>
      <c r="AB11" s="629"/>
      <c r="AC11" s="635"/>
      <c r="AD11" s="632">
        <v>126522</v>
      </c>
      <c r="AE11" s="624"/>
      <c r="AF11" s="624"/>
      <c r="AG11" s="624"/>
      <c r="AH11" s="624"/>
      <c r="AI11" s="624"/>
      <c r="AJ11" s="624"/>
      <c r="AK11" s="625"/>
      <c r="AL11" s="628">
        <v>4.5</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12451</v>
      </c>
      <c r="BH11" s="624"/>
      <c r="BI11" s="624"/>
      <c r="BJ11" s="624"/>
      <c r="BK11" s="624"/>
      <c r="BL11" s="624"/>
      <c r="BM11" s="624"/>
      <c r="BN11" s="625"/>
      <c r="BO11" s="626">
        <v>1.9</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111751</v>
      </c>
      <c r="CS11" s="624"/>
      <c r="CT11" s="624"/>
      <c r="CU11" s="624"/>
      <c r="CV11" s="624"/>
      <c r="CW11" s="624"/>
      <c r="CX11" s="624"/>
      <c r="CY11" s="625"/>
      <c r="CZ11" s="626">
        <v>2.6</v>
      </c>
      <c r="DA11" s="626"/>
      <c r="DB11" s="626"/>
      <c r="DC11" s="626"/>
      <c r="DD11" s="632">
        <v>5491</v>
      </c>
      <c r="DE11" s="624"/>
      <c r="DF11" s="624"/>
      <c r="DG11" s="624"/>
      <c r="DH11" s="624"/>
      <c r="DI11" s="624"/>
      <c r="DJ11" s="624"/>
      <c r="DK11" s="624"/>
      <c r="DL11" s="624"/>
      <c r="DM11" s="624"/>
      <c r="DN11" s="624"/>
      <c r="DO11" s="624"/>
      <c r="DP11" s="625"/>
      <c r="DQ11" s="632">
        <v>74049</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392955</v>
      </c>
      <c r="BH12" s="624"/>
      <c r="BI12" s="624"/>
      <c r="BJ12" s="624"/>
      <c r="BK12" s="624"/>
      <c r="BL12" s="624"/>
      <c r="BM12" s="624"/>
      <c r="BN12" s="625"/>
      <c r="BO12" s="626">
        <v>59.2</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68670</v>
      </c>
      <c r="CS12" s="624"/>
      <c r="CT12" s="624"/>
      <c r="CU12" s="624"/>
      <c r="CV12" s="624"/>
      <c r="CW12" s="624"/>
      <c r="CX12" s="624"/>
      <c r="CY12" s="625"/>
      <c r="CZ12" s="626">
        <v>1.6</v>
      </c>
      <c r="DA12" s="626"/>
      <c r="DB12" s="626"/>
      <c r="DC12" s="626"/>
      <c r="DD12" s="632">
        <v>8002</v>
      </c>
      <c r="DE12" s="624"/>
      <c r="DF12" s="624"/>
      <c r="DG12" s="624"/>
      <c r="DH12" s="624"/>
      <c r="DI12" s="624"/>
      <c r="DJ12" s="624"/>
      <c r="DK12" s="624"/>
      <c r="DL12" s="624"/>
      <c r="DM12" s="624"/>
      <c r="DN12" s="624"/>
      <c r="DO12" s="624"/>
      <c r="DP12" s="625"/>
      <c r="DQ12" s="632">
        <v>62394</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392413</v>
      </c>
      <c r="BH13" s="624"/>
      <c r="BI13" s="624"/>
      <c r="BJ13" s="624"/>
      <c r="BK13" s="624"/>
      <c r="BL13" s="624"/>
      <c r="BM13" s="624"/>
      <c r="BN13" s="625"/>
      <c r="BO13" s="626">
        <v>59.1</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917621</v>
      </c>
      <c r="CS13" s="624"/>
      <c r="CT13" s="624"/>
      <c r="CU13" s="624"/>
      <c r="CV13" s="624"/>
      <c r="CW13" s="624"/>
      <c r="CX13" s="624"/>
      <c r="CY13" s="625"/>
      <c r="CZ13" s="626">
        <v>21.8</v>
      </c>
      <c r="DA13" s="626"/>
      <c r="DB13" s="626"/>
      <c r="DC13" s="626"/>
      <c r="DD13" s="632">
        <v>359278</v>
      </c>
      <c r="DE13" s="624"/>
      <c r="DF13" s="624"/>
      <c r="DG13" s="624"/>
      <c r="DH13" s="624"/>
      <c r="DI13" s="624"/>
      <c r="DJ13" s="624"/>
      <c r="DK13" s="624"/>
      <c r="DL13" s="624"/>
      <c r="DM13" s="624"/>
      <c r="DN13" s="624"/>
      <c r="DO13" s="624"/>
      <c r="DP13" s="625"/>
      <c r="DQ13" s="632">
        <v>612597</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326</v>
      </c>
      <c r="S14" s="624"/>
      <c r="T14" s="624"/>
      <c r="U14" s="624"/>
      <c r="V14" s="624"/>
      <c r="W14" s="624"/>
      <c r="X14" s="624"/>
      <c r="Y14" s="625"/>
      <c r="Z14" s="626">
        <v>0</v>
      </c>
      <c r="AA14" s="626"/>
      <c r="AB14" s="626"/>
      <c r="AC14" s="626"/>
      <c r="AD14" s="627">
        <v>326</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25181</v>
      </c>
      <c r="BH14" s="624"/>
      <c r="BI14" s="624"/>
      <c r="BJ14" s="624"/>
      <c r="BK14" s="624"/>
      <c r="BL14" s="624"/>
      <c r="BM14" s="624"/>
      <c r="BN14" s="625"/>
      <c r="BO14" s="626">
        <v>3.8</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160007</v>
      </c>
      <c r="CS14" s="624"/>
      <c r="CT14" s="624"/>
      <c r="CU14" s="624"/>
      <c r="CV14" s="624"/>
      <c r="CW14" s="624"/>
      <c r="CX14" s="624"/>
      <c r="CY14" s="625"/>
      <c r="CZ14" s="626">
        <v>3.8</v>
      </c>
      <c r="DA14" s="626"/>
      <c r="DB14" s="626"/>
      <c r="DC14" s="626"/>
      <c r="DD14" s="632">
        <v>8075</v>
      </c>
      <c r="DE14" s="624"/>
      <c r="DF14" s="624"/>
      <c r="DG14" s="624"/>
      <c r="DH14" s="624"/>
      <c r="DI14" s="624"/>
      <c r="DJ14" s="624"/>
      <c r="DK14" s="624"/>
      <c r="DL14" s="624"/>
      <c r="DM14" s="624"/>
      <c r="DN14" s="624"/>
      <c r="DO14" s="624"/>
      <c r="DP14" s="625"/>
      <c r="DQ14" s="632">
        <v>150248</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23241</v>
      </c>
      <c r="BH15" s="624"/>
      <c r="BI15" s="624"/>
      <c r="BJ15" s="624"/>
      <c r="BK15" s="624"/>
      <c r="BL15" s="624"/>
      <c r="BM15" s="624"/>
      <c r="BN15" s="625"/>
      <c r="BO15" s="626">
        <v>3.5</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246603</v>
      </c>
      <c r="CS15" s="624"/>
      <c r="CT15" s="624"/>
      <c r="CU15" s="624"/>
      <c r="CV15" s="624"/>
      <c r="CW15" s="624"/>
      <c r="CX15" s="624"/>
      <c r="CY15" s="625"/>
      <c r="CZ15" s="626">
        <v>5.8</v>
      </c>
      <c r="DA15" s="626"/>
      <c r="DB15" s="626"/>
      <c r="DC15" s="626"/>
      <c r="DD15" s="632">
        <v>8814</v>
      </c>
      <c r="DE15" s="624"/>
      <c r="DF15" s="624"/>
      <c r="DG15" s="624"/>
      <c r="DH15" s="624"/>
      <c r="DI15" s="624"/>
      <c r="DJ15" s="624"/>
      <c r="DK15" s="624"/>
      <c r="DL15" s="624"/>
      <c r="DM15" s="624"/>
      <c r="DN15" s="624"/>
      <c r="DO15" s="624"/>
      <c r="DP15" s="625"/>
      <c r="DQ15" s="632">
        <v>231452</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3528</v>
      </c>
      <c r="S16" s="624"/>
      <c r="T16" s="624"/>
      <c r="U16" s="624"/>
      <c r="V16" s="624"/>
      <c r="W16" s="624"/>
      <c r="X16" s="624"/>
      <c r="Y16" s="625"/>
      <c r="Z16" s="626">
        <v>0.1</v>
      </c>
      <c r="AA16" s="626"/>
      <c r="AB16" s="626"/>
      <c r="AC16" s="626"/>
      <c r="AD16" s="627">
        <v>3528</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152332</v>
      </c>
      <c r="CS16" s="624"/>
      <c r="CT16" s="624"/>
      <c r="CU16" s="624"/>
      <c r="CV16" s="624"/>
      <c r="CW16" s="624"/>
      <c r="CX16" s="624"/>
      <c r="CY16" s="625"/>
      <c r="CZ16" s="626">
        <v>3.6</v>
      </c>
      <c r="DA16" s="626"/>
      <c r="DB16" s="626"/>
      <c r="DC16" s="626"/>
      <c r="DD16" s="632" t="s">
        <v>122</v>
      </c>
      <c r="DE16" s="624"/>
      <c r="DF16" s="624"/>
      <c r="DG16" s="624"/>
      <c r="DH16" s="624"/>
      <c r="DI16" s="624"/>
      <c r="DJ16" s="624"/>
      <c r="DK16" s="624"/>
      <c r="DL16" s="624"/>
      <c r="DM16" s="624"/>
      <c r="DN16" s="624"/>
      <c r="DO16" s="624"/>
      <c r="DP16" s="625"/>
      <c r="DQ16" s="632">
        <v>99256</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6981</v>
      </c>
      <c r="S17" s="624"/>
      <c r="T17" s="624"/>
      <c r="U17" s="624"/>
      <c r="V17" s="624"/>
      <c r="W17" s="624"/>
      <c r="X17" s="624"/>
      <c r="Y17" s="625"/>
      <c r="Z17" s="626">
        <v>0.2</v>
      </c>
      <c r="AA17" s="626"/>
      <c r="AB17" s="626"/>
      <c r="AC17" s="626"/>
      <c r="AD17" s="627">
        <v>6981</v>
      </c>
      <c r="AE17" s="627"/>
      <c r="AF17" s="627"/>
      <c r="AG17" s="627"/>
      <c r="AH17" s="627"/>
      <c r="AI17" s="627"/>
      <c r="AJ17" s="627"/>
      <c r="AK17" s="627"/>
      <c r="AL17" s="628">
        <v>0.2</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486707</v>
      </c>
      <c r="CS17" s="624"/>
      <c r="CT17" s="624"/>
      <c r="CU17" s="624"/>
      <c r="CV17" s="624"/>
      <c r="CW17" s="624"/>
      <c r="CX17" s="624"/>
      <c r="CY17" s="625"/>
      <c r="CZ17" s="626">
        <v>11.5</v>
      </c>
      <c r="DA17" s="626"/>
      <c r="DB17" s="626"/>
      <c r="DC17" s="626"/>
      <c r="DD17" s="632" t="s">
        <v>122</v>
      </c>
      <c r="DE17" s="624"/>
      <c r="DF17" s="624"/>
      <c r="DG17" s="624"/>
      <c r="DH17" s="624"/>
      <c r="DI17" s="624"/>
      <c r="DJ17" s="624"/>
      <c r="DK17" s="624"/>
      <c r="DL17" s="624"/>
      <c r="DM17" s="624"/>
      <c r="DN17" s="624"/>
      <c r="DO17" s="624"/>
      <c r="DP17" s="625"/>
      <c r="DQ17" s="632">
        <v>486707</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2107</v>
      </c>
      <c r="S18" s="624"/>
      <c r="T18" s="624"/>
      <c r="U18" s="624"/>
      <c r="V18" s="624"/>
      <c r="W18" s="624"/>
      <c r="X18" s="624"/>
      <c r="Y18" s="625"/>
      <c r="Z18" s="626">
        <v>0</v>
      </c>
      <c r="AA18" s="626"/>
      <c r="AB18" s="626"/>
      <c r="AC18" s="626"/>
      <c r="AD18" s="627">
        <v>2107</v>
      </c>
      <c r="AE18" s="627"/>
      <c r="AF18" s="627"/>
      <c r="AG18" s="627"/>
      <c r="AH18" s="627"/>
      <c r="AI18" s="627"/>
      <c r="AJ18" s="627"/>
      <c r="AK18" s="627"/>
      <c r="AL18" s="628">
        <v>0.1</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2036</v>
      </c>
      <c r="S19" s="624"/>
      <c r="T19" s="624"/>
      <c r="U19" s="624"/>
      <c r="V19" s="624"/>
      <c r="W19" s="624"/>
      <c r="X19" s="624"/>
      <c r="Y19" s="625"/>
      <c r="Z19" s="626">
        <v>0</v>
      </c>
      <c r="AA19" s="626"/>
      <c r="AB19" s="626"/>
      <c r="AC19" s="626"/>
      <c r="AD19" s="627">
        <v>2036</v>
      </c>
      <c r="AE19" s="627"/>
      <c r="AF19" s="627"/>
      <c r="AG19" s="627"/>
      <c r="AH19" s="627"/>
      <c r="AI19" s="627"/>
      <c r="AJ19" s="627"/>
      <c r="AK19" s="627"/>
      <c r="AL19" s="628">
        <v>0.1</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71</v>
      </c>
      <c r="S20" s="624"/>
      <c r="T20" s="624"/>
      <c r="U20" s="624"/>
      <c r="V20" s="624"/>
      <c r="W20" s="624"/>
      <c r="X20" s="624"/>
      <c r="Y20" s="625"/>
      <c r="Z20" s="626">
        <v>0</v>
      </c>
      <c r="AA20" s="626"/>
      <c r="AB20" s="626"/>
      <c r="AC20" s="626"/>
      <c r="AD20" s="627">
        <v>71</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4217866</v>
      </c>
      <c r="CS20" s="624"/>
      <c r="CT20" s="624"/>
      <c r="CU20" s="624"/>
      <c r="CV20" s="624"/>
      <c r="CW20" s="624"/>
      <c r="CX20" s="624"/>
      <c r="CY20" s="625"/>
      <c r="CZ20" s="626">
        <v>100</v>
      </c>
      <c r="DA20" s="626"/>
      <c r="DB20" s="626"/>
      <c r="DC20" s="626"/>
      <c r="DD20" s="632">
        <v>415909</v>
      </c>
      <c r="DE20" s="624"/>
      <c r="DF20" s="624"/>
      <c r="DG20" s="624"/>
      <c r="DH20" s="624"/>
      <c r="DI20" s="624"/>
      <c r="DJ20" s="624"/>
      <c r="DK20" s="624"/>
      <c r="DL20" s="624"/>
      <c r="DM20" s="624"/>
      <c r="DN20" s="624"/>
      <c r="DO20" s="624"/>
      <c r="DP20" s="625"/>
      <c r="DQ20" s="632">
        <v>3163825</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2201884</v>
      </c>
      <c r="S21" s="624"/>
      <c r="T21" s="624"/>
      <c r="U21" s="624"/>
      <c r="V21" s="624"/>
      <c r="W21" s="624"/>
      <c r="X21" s="624"/>
      <c r="Y21" s="625"/>
      <c r="Z21" s="626">
        <v>50.1</v>
      </c>
      <c r="AA21" s="626"/>
      <c r="AB21" s="626"/>
      <c r="AC21" s="626"/>
      <c r="AD21" s="627">
        <v>1954032</v>
      </c>
      <c r="AE21" s="627"/>
      <c r="AF21" s="627"/>
      <c r="AG21" s="627"/>
      <c r="AH21" s="627"/>
      <c r="AI21" s="627"/>
      <c r="AJ21" s="627"/>
      <c r="AK21" s="627"/>
      <c r="AL21" s="628">
        <v>69.7</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1954032</v>
      </c>
      <c r="S22" s="624"/>
      <c r="T22" s="624"/>
      <c r="U22" s="624"/>
      <c r="V22" s="624"/>
      <c r="W22" s="624"/>
      <c r="X22" s="624"/>
      <c r="Y22" s="625"/>
      <c r="Z22" s="626">
        <v>44.4</v>
      </c>
      <c r="AA22" s="626"/>
      <c r="AB22" s="626"/>
      <c r="AC22" s="626"/>
      <c r="AD22" s="627">
        <v>1954032</v>
      </c>
      <c r="AE22" s="627"/>
      <c r="AF22" s="627"/>
      <c r="AG22" s="627"/>
      <c r="AH22" s="627"/>
      <c r="AI22" s="627"/>
      <c r="AJ22" s="627"/>
      <c r="AK22" s="627"/>
      <c r="AL22" s="628">
        <v>69.7</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247852</v>
      </c>
      <c r="S23" s="624"/>
      <c r="T23" s="624"/>
      <c r="U23" s="624"/>
      <c r="V23" s="624"/>
      <c r="W23" s="624"/>
      <c r="X23" s="624"/>
      <c r="Y23" s="625"/>
      <c r="Z23" s="626">
        <v>5.6</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1386017</v>
      </c>
      <c r="CS24" s="613"/>
      <c r="CT24" s="613"/>
      <c r="CU24" s="613"/>
      <c r="CV24" s="613"/>
      <c r="CW24" s="613"/>
      <c r="CX24" s="613"/>
      <c r="CY24" s="614"/>
      <c r="CZ24" s="617">
        <v>32.9</v>
      </c>
      <c r="DA24" s="618"/>
      <c r="DB24" s="618"/>
      <c r="DC24" s="634"/>
      <c r="DD24" s="655">
        <v>1118917</v>
      </c>
      <c r="DE24" s="613"/>
      <c r="DF24" s="613"/>
      <c r="DG24" s="613"/>
      <c r="DH24" s="613"/>
      <c r="DI24" s="613"/>
      <c r="DJ24" s="613"/>
      <c r="DK24" s="614"/>
      <c r="DL24" s="655">
        <v>1099187</v>
      </c>
      <c r="DM24" s="613"/>
      <c r="DN24" s="613"/>
      <c r="DO24" s="613"/>
      <c r="DP24" s="613"/>
      <c r="DQ24" s="613"/>
      <c r="DR24" s="613"/>
      <c r="DS24" s="613"/>
      <c r="DT24" s="613"/>
      <c r="DU24" s="613"/>
      <c r="DV24" s="614"/>
      <c r="DW24" s="617">
        <v>39</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3043481</v>
      </c>
      <c r="S25" s="624"/>
      <c r="T25" s="624"/>
      <c r="U25" s="624"/>
      <c r="V25" s="624"/>
      <c r="W25" s="624"/>
      <c r="X25" s="624"/>
      <c r="Y25" s="625"/>
      <c r="Z25" s="626">
        <v>69.2</v>
      </c>
      <c r="AA25" s="626"/>
      <c r="AB25" s="626"/>
      <c r="AC25" s="626"/>
      <c r="AD25" s="627">
        <v>2795629</v>
      </c>
      <c r="AE25" s="627"/>
      <c r="AF25" s="627"/>
      <c r="AG25" s="627"/>
      <c r="AH25" s="627"/>
      <c r="AI25" s="627"/>
      <c r="AJ25" s="627"/>
      <c r="AK25" s="627"/>
      <c r="AL25" s="628">
        <v>99.7</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549394</v>
      </c>
      <c r="CS25" s="656"/>
      <c r="CT25" s="656"/>
      <c r="CU25" s="656"/>
      <c r="CV25" s="656"/>
      <c r="CW25" s="656"/>
      <c r="CX25" s="656"/>
      <c r="CY25" s="657"/>
      <c r="CZ25" s="628">
        <v>13</v>
      </c>
      <c r="DA25" s="653"/>
      <c r="DB25" s="653"/>
      <c r="DC25" s="658"/>
      <c r="DD25" s="632">
        <v>516676</v>
      </c>
      <c r="DE25" s="656"/>
      <c r="DF25" s="656"/>
      <c r="DG25" s="656"/>
      <c r="DH25" s="656"/>
      <c r="DI25" s="656"/>
      <c r="DJ25" s="656"/>
      <c r="DK25" s="657"/>
      <c r="DL25" s="632">
        <v>496946</v>
      </c>
      <c r="DM25" s="656"/>
      <c r="DN25" s="656"/>
      <c r="DO25" s="656"/>
      <c r="DP25" s="656"/>
      <c r="DQ25" s="656"/>
      <c r="DR25" s="656"/>
      <c r="DS25" s="656"/>
      <c r="DT25" s="656"/>
      <c r="DU25" s="656"/>
      <c r="DV25" s="657"/>
      <c r="DW25" s="628">
        <v>17.600000000000001</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289559</v>
      </c>
      <c r="CS26" s="624"/>
      <c r="CT26" s="624"/>
      <c r="CU26" s="624"/>
      <c r="CV26" s="624"/>
      <c r="CW26" s="624"/>
      <c r="CX26" s="624"/>
      <c r="CY26" s="625"/>
      <c r="CZ26" s="628">
        <v>6.9</v>
      </c>
      <c r="DA26" s="653"/>
      <c r="DB26" s="653"/>
      <c r="DC26" s="658"/>
      <c r="DD26" s="632">
        <v>271596</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4907</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664118</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349916</v>
      </c>
      <c r="CS27" s="656"/>
      <c r="CT27" s="656"/>
      <c r="CU27" s="656"/>
      <c r="CV27" s="656"/>
      <c r="CW27" s="656"/>
      <c r="CX27" s="656"/>
      <c r="CY27" s="657"/>
      <c r="CZ27" s="628">
        <v>8.3000000000000007</v>
      </c>
      <c r="DA27" s="653"/>
      <c r="DB27" s="653"/>
      <c r="DC27" s="658"/>
      <c r="DD27" s="632">
        <v>115534</v>
      </c>
      <c r="DE27" s="656"/>
      <c r="DF27" s="656"/>
      <c r="DG27" s="656"/>
      <c r="DH27" s="656"/>
      <c r="DI27" s="656"/>
      <c r="DJ27" s="656"/>
      <c r="DK27" s="657"/>
      <c r="DL27" s="632">
        <v>115534</v>
      </c>
      <c r="DM27" s="656"/>
      <c r="DN27" s="656"/>
      <c r="DO27" s="656"/>
      <c r="DP27" s="656"/>
      <c r="DQ27" s="656"/>
      <c r="DR27" s="656"/>
      <c r="DS27" s="656"/>
      <c r="DT27" s="656"/>
      <c r="DU27" s="656"/>
      <c r="DV27" s="657"/>
      <c r="DW27" s="628">
        <v>4.0999999999999996</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28140</v>
      </c>
      <c r="S28" s="624"/>
      <c r="T28" s="624"/>
      <c r="U28" s="624"/>
      <c r="V28" s="624"/>
      <c r="W28" s="624"/>
      <c r="X28" s="624"/>
      <c r="Y28" s="625"/>
      <c r="Z28" s="626">
        <v>0.6</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486707</v>
      </c>
      <c r="CS28" s="624"/>
      <c r="CT28" s="624"/>
      <c r="CU28" s="624"/>
      <c r="CV28" s="624"/>
      <c r="CW28" s="624"/>
      <c r="CX28" s="624"/>
      <c r="CY28" s="625"/>
      <c r="CZ28" s="628">
        <v>11.5</v>
      </c>
      <c r="DA28" s="653"/>
      <c r="DB28" s="653"/>
      <c r="DC28" s="658"/>
      <c r="DD28" s="632">
        <v>486707</v>
      </c>
      <c r="DE28" s="624"/>
      <c r="DF28" s="624"/>
      <c r="DG28" s="624"/>
      <c r="DH28" s="624"/>
      <c r="DI28" s="624"/>
      <c r="DJ28" s="624"/>
      <c r="DK28" s="625"/>
      <c r="DL28" s="632">
        <v>486707</v>
      </c>
      <c r="DM28" s="624"/>
      <c r="DN28" s="624"/>
      <c r="DO28" s="624"/>
      <c r="DP28" s="624"/>
      <c r="DQ28" s="624"/>
      <c r="DR28" s="624"/>
      <c r="DS28" s="624"/>
      <c r="DT28" s="624"/>
      <c r="DU28" s="624"/>
      <c r="DV28" s="625"/>
      <c r="DW28" s="628">
        <v>17.3</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14484</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486707</v>
      </c>
      <c r="CS29" s="656"/>
      <c r="CT29" s="656"/>
      <c r="CU29" s="656"/>
      <c r="CV29" s="656"/>
      <c r="CW29" s="656"/>
      <c r="CX29" s="656"/>
      <c r="CY29" s="657"/>
      <c r="CZ29" s="628">
        <v>11.5</v>
      </c>
      <c r="DA29" s="653"/>
      <c r="DB29" s="653"/>
      <c r="DC29" s="658"/>
      <c r="DD29" s="632">
        <v>486707</v>
      </c>
      <c r="DE29" s="656"/>
      <c r="DF29" s="656"/>
      <c r="DG29" s="656"/>
      <c r="DH29" s="656"/>
      <c r="DI29" s="656"/>
      <c r="DJ29" s="656"/>
      <c r="DK29" s="657"/>
      <c r="DL29" s="632">
        <v>486707</v>
      </c>
      <c r="DM29" s="656"/>
      <c r="DN29" s="656"/>
      <c r="DO29" s="656"/>
      <c r="DP29" s="656"/>
      <c r="DQ29" s="656"/>
      <c r="DR29" s="656"/>
      <c r="DS29" s="656"/>
      <c r="DT29" s="656"/>
      <c r="DU29" s="656"/>
      <c r="DV29" s="657"/>
      <c r="DW29" s="628">
        <v>17.3</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508026</v>
      </c>
      <c r="S30" s="624"/>
      <c r="T30" s="624"/>
      <c r="U30" s="624"/>
      <c r="V30" s="624"/>
      <c r="W30" s="624"/>
      <c r="X30" s="624"/>
      <c r="Y30" s="625"/>
      <c r="Z30" s="626">
        <v>11.6</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473014</v>
      </c>
      <c r="CS30" s="624"/>
      <c r="CT30" s="624"/>
      <c r="CU30" s="624"/>
      <c r="CV30" s="624"/>
      <c r="CW30" s="624"/>
      <c r="CX30" s="624"/>
      <c r="CY30" s="625"/>
      <c r="CZ30" s="628">
        <v>11.2</v>
      </c>
      <c r="DA30" s="653"/>
      <c r="DB30" s="653"/>
      <c r="DC30" s="658"/>
      <c r="DD30" s="632">
        <v>473014</v>
      </c>
      <c r="DE30" s="624"/>
      <c r="DF30" s="624"/>
      <c r="DG30" s="624"/>
      <c r="DH30" s="624"/>
      <c r="DI30" s="624"/>
      <c r="DJ30" s="624"/>
      <c r="DK30" s="625"/>
      <c r="DL30" s="632">
        <v>473014</v>
      </c>
      <c r="DM30" s="624"/>
      <c r="DN30" s="624"/>
      <c r="DO30" s="624"/>
      <c r="DP30" s="624"/>
      <c r="DQ30" s="624"/>
      <c r="DR30" s="624"/>
      <c r="DS30" s="624"/>
      <c r="DT30" s="624"/>
      <c r="DU30" s="624"/>
      <c r="DV30" s="625"/>
      <c r="DW30" s="628">
        <v>16.8</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99.6</v>
      </c>
      <c r="BH31" s="667"/>
      <c r="BI31" s="667"/>
      <c r="BJ31" s="667"/>
      <c r="BK31" s="667"/>
      <c r="BL31" s="667"/>
      <c r="BM31" s="618">
        <v>99.2</v>
      </c>
      <c r="BN31" s="667"/>
      <c r="BO31" s="667"/>
      <c r="BP31" s="667"/>
      <c r="BQ31" s="668"/>
      <c r="BR31" s="670">
        <v>99.6</v>
      </c>
      <c r="BS31" s="667"/>
      <c r="BT31" s="667"/>
      <c r="BU31" s="667"/>
      <c r="BV31" s="667"/>
      <c r="BW31" s="667"/>
      <c r="BX31" s="618">
        <v>99</v>
      </c>
      <c r="BY31" s="667"/>
      <c r="BZ31" s="667"/>
      <c r="CA31" s="667"/>
      <c r="CB31" s="668"/>
      <c r="CD31" s="663"/>
      <c r="CE31" s="664"/>
      <c r="CF31" s="620" t="s">
        <v>301</v>
      </c>
      <c r="CG31" s="621"/>
      <c r="CH31" s="621"/>
      <c r="CI31" s="621"/>
      <c r="CJ31" s="621"/>
      <c r="CK31" s="621"/>
      <c r="CL31" s="621"/>
      <c r="CM31" s="621"/>
      <c r="CN31" s="621"/>
      <c r="CO31" s="621"/>
      <c r="CP31" s="621"/>
      <c r="CQ31" s="622"/>
      <c r="CR31" s="623">
        <v>13693</v>
      </c>
      <c r="CS31" s="656"/>
      <c r="CT31" s="656"/>
      <c r="CU31" s="656"/>
      <c r="CV31" s="656"/>
      <c r="CW31" s="656"/>
      <c r="CX31" s="656"/>
      <c r="CY31" s="657"/>
      <c r="CZ31" s="628">
        <v>0.3</v>
      </c>
      <c r="DA31" s="653"/>
      <c r="DB31" s="653"/>
      <c r="DC31" s="658"/>
      <c r="DD31" s="632">
        <v>13693</v>
      </c>
      <c r="DE31" s="656"/>
      <c r="DF31" s="656"/>
      <c r="DG31" s="656"/>
      <c r="DH31" s="656"/>
      <c r="DI31" s="656"/>
      <c r="DJ31" s="656"/>
      <c r="DK31" s="657"/>
      <c r="DL31" s="632">
        <v>13693</v>
      </c>
      <c r="DM31" s="656"/>
      <c r="DN31" s="656"/>
      <c r="DO31" s="656"/>
      <c r="DP31" s="656"/>
      <c r="DQ31" s="656"/>
      <c r="DR31" s="656"/>
      <c r="DS31" s="656"/>
      <c r="DT31" s="656"/>
      <c r="DU31" s="656"/>
      <c r="DV31" s="657"/>
      <c r="DW31" s="628">
        <v>0.5</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215543</v>
      </c>
      <c r="S32" s="624"/>
      <c r="T32" s="624"/>
      <c r="U32" s="624"/>
      <c r="V32" s="624"/>
      <c r="W32" s="624"/>
      <c r="X32" s="624"/>
      <c r="Y32" s="625"/>
      <c r="Z32" s="626">
        <v>4.9000000000000004</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99.5</v>
      </c>
      <c r="BH32" s="656"/>
      <c r="BI32" s="656"/>
      <c r="BJ32" s="656"/>
      <c r="BK32" s="656"/>
      <c r="BL32" s="656"/>
      <c r="BM32" s="629">
        <v>99.1</v>
      </c>
      <c r="BN32" s="656"/>
      <c r="BO32" s="656"/>
      <c r="BP32" s="656"/>
      <c r="BQ32" s="669"/>
      <c r="BR32" s="680">
        <v>99.5</v>
      </c>
      <c r="BS32" s="656"/>
      <c r="BT32" s="656"/>
      <c r="BU32" s="656"/>
      <c r="BV32" s="656"/>
      <c r="BW32" s="656"/>
      <c r="BX32" s="629">
        <v>98.9</v>
      </c>
      <c r="BY32" s="656"/>
      <c r="BZ32" s="656"/>
      <c r="CA32" s="656"/>
      <c r="CB32" s="669"/>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10644</v>
      </c>
      <c r="S33" s="624"/>
      <c r="T33" s="624"/>
      <c r="U33" s="624"/>
      <c r="V33" s="624"/>
      <c r="W33" s="624"/>
      <c r="X33" s="624"/>
      <c r="Y33" s="625"/>
      <c r="Z33" s="626">
        <v>0.2</v>
      </c>
      <c r="AA33" s="626"/>
      <c r="AB33" s="626"/>
      <c r="AC33" s="626"/>
      <c r="AD33" s="627">
        <v>8421</v>
      </c>
      <c r="AE33" s="627"/>
      <c r="AF33" s="627"/>
      <c r="AG33" s="627"/>
      <c r="AH33" s="627"/>
      <c r="AI33" s="627"/>
      <c r="AJ33" s="627"/>
      <c r="AK33" s="627"/>
      <c r="AL33" s="628">
        <v>0.3</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99.6</v>
      </c>
      <c r="BH33" s="682"/>
      <c r="BI33" s="682"/>
      <c r="BJ33" s="682"/>
      <c r="BK33" s="682"/>
      <c r="BL33" s="682"/>
      <c r="BM33" s="683">
        <v>99.3</v>
      </c>
      <c r="BN33" s="682"/>
      <c r="BO33" s="682"/>
      <c r="BP33" s="682"/>
      <c r="BQ33" s="684"/>
      <c r="BR33" s="681">
        <v>99.5</v>
      </c>
      <c r="BS33" s="682"/>
      <c r="BT33" s="682"/>
      <c r="BU33" s="682"/>
      <c r="BV33" s="682"/>
      <c r="BW33" s="682"/>
      <c r="BX33" s="683">
        <v>99</v>
      </c>
      <c r="BY33" s="682"/>
      <c r="BZ33" s="682"/>
      <c r="CA33" s="682"/>
      <c r="CB33" s="684"/>
      <c r="CD33" s="620" t="s">
        <v>308</v>
      </c>
      <c r="CE33" s="621"/>
      <c r="CF33" s="621"/>
      <c r="CG33" s="621"/>
      <c r="CH33" s="621"/>
      <c r="CI33" s="621"/>
      <c r="CJ33" s="621"/>
      <c r="CK33" s="621"/>
      <c r="CL33" s="621"/>
      <c r="CM33" s="621"/>
      <c r="CN33" s="621"/>
      <c r="CO33" s="621"/>
      <c r="CP33" s="621"/>
      <c r="CQ33" s="622"/>
      <c r="CR33" s="623">
        <v>2263608</v>
      </c>
      <c r="CS33" s="656"/>
      <c r="CT33" s="656"/>
      <c r="CU33" s="656"/>
      <c r="CV33" s="656"/>
      <c r="CW33" s="656"/>
      <c r="CX33" s="656"/>
      <c r="CY33" s="657"/>
      <c r="CZ33" s="628">
        <v>53.7</v>
      </c>
      <c r="DA33" s="653"/>
      <c r="DB33" s="653"/>
      <c r="DC33" s="658"/>
      <c r="DD33" s="632">
        <v>1840950</v>
      </c>
      <c r="DE33" s="656"/>
      <c r="DF33" s="656"/>
      <c r="DG33" s="656"/>
      <c r="DH33" s="656"/>
      <c r="DI33" s="656"/>
      <c r="DJ33" s="656"/>
      <c r="DK33" s="657"/>
      <c r="DL33" s="632">
        <v>1363906</v>
      </c>
      <c r="DM33" s="656"/>
      <c r="DN33" s="656"/>
      <c r="DO33" s="656"/>
      <c r="DP33" s="656"/>
      <c r="DQ33" s="656"/>
      <c r="DR33" s="656"/>
      <c r="DS33" s="656"/>
      <c r="DT33" s="656"/>
      <c r="DU33" s="656"/>
      <c r="DV33" s="657"/>
      <c r="DW33" s="628">
        <v>48.4</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84570</v>
      </c>
      <c r="S34" s="624"/>
      <c r="T34" s="624"/>
      <c r="U34" s="624"/>
      <c r="V34" s="624"/>
      <c r="W34" s="624"/>
      <c r="X34" s="624"/>
      <c r="Y34" s="625"/>
      <c r="Z34" s="626">
        <v>1.9</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592320</v>
      </c>
      <c r="CS34" s="624"/>
      <c r="CT34" s="624"/>
      <c r="CU34" s="624"/>
      <c r="CV34" s="624"/>
      <c r="CW34" s="624"/>
      <c r="CX34" s="624"/>
      <c r="CY34" s="625"/>
      <c r="CZ34" s="628">
        <v>14</v>
      </c>
      <c r="DA34" s="653"/>
      <c r="DB34" s="653"/>
      <c r="DC34" s="658"/>
      <c r="DD34" s="632">
        <v>457019</v>
      </c>
      <c r="DE34" s="624"/>
      <c r="DF34" s="624"/>
      <c r="DG34" s="624"/>
      <c r="DH34" s="624"/>
      <c r="DI34" s="624"/>
      <c r="DJ34" s="624"/>
      <c r="DK34" s="625"/>
      <c r="DL34" s="632">
        <v>431504</v>
      </c>
      <c r="DM34" s="624"/>
      <c r="DN34" s="624"/>
      <c r="DO34" s="624"/>
      <c r="DP34" s="624"/>
      <c r="DQ34" s="624"/>
      <c r="DR34" s="624"/>
      <c r="DS34" s="624"/>
      <c r="DT34" s="624"/>
      <c r="DU34" s="624"/>
      <c r="DV34" s="625"/>
      <c r="DW34" s="628">
        <v>15.3</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25389</v>
      </c>
      <c r="S35" s="624"/>
      <c r="T35" s="624"/>
      <c r="U35" s="624"/>
      <c r="V35" s="624"/>
      <c r="W35" s="624"/>
      <c r="X35" s="624"/>
      <c r="Y35" s="625"/>
      <c r="Z35" s="626">
        <v>0.6</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16472</v>
      </c>
      <c r="CS35" s="656"/>
      <c r="CT35" s="656"/>
      <c r="CU35" s="656"/>
      <c r="CV35" s="656"/>
      <c r="CW35" s="656"/>
      <c r="CX35" s="656"/>
      <c r="CY35" s="657"/>
      <c r="CZ35" s="628">
        <v>0.4</v>
      </c>
      <c r="DA35" s="653"/>
      <c r="DB35" s="653"/>
      <c r="DC35" s="658"/>
      <c r="DD35" s="632">
        <v>14054</v>
      </c>
      <c r="DE35" s="656"/>
      <c r="DF35" s="656"/>
      <c r="DG35" s="656"/>
      <c r="DH35" s="656"/>
      <c r="DI35" s="656"/>
      <c r="DJ35" s="656"/>
      <c r="DK35" s="657"/>
      <c r="DL35" s="632">
        <v>14054</v>
      </c>
      <c r="DM35" s="656"/>
      <c r="DN35" s="656"/>
      <c r="DO35" s="656"/>
      <c r="DP35" s="656"/>
      <c r="DQ35" s="656"/>
      <c r="DR35" s="656"/>
      <c r="DS35" s="656"/>
      <c r="DT35" s="656"/>
      <c r="DU35" s="656"/>
      <c r="DV35" s="657"/>
      <c r="DW35" s="628">
        <v>0.5</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101338</v>
      </c>
      <c r="S36" s="624"/>
      <c r="T36" s="624"/>
      <c r="U36" s="624"/>
      <c r="V36" s="624"/>
      <c r="W36" s="624"/>
      <c r="X36" s="624"/>
      <c r="Y36" s="625"/>
      <c r="Z36" s="626">
        <v>2.2999999999999998</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1040628</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25979</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952456</v>
      </c>
      <c r="CS36" s="624"/>
      <c r="CT36" s="624"/>
      <c r="CU36" s="624"/>
      <c r="CV36" s="624"/>
      <c r="CW36" s="624"/>
      <c r="CX36" s="624"/>
      <c r="CY36" s="625"/>
      <c r="CZ36" s="628">
        <v>22.6</v>
      </c>
      <c r="DA36" s="653"/>
      <c r="DB36" s="653"/>
      <c r="DC36" s="658"/>
      <c r="DD36" s="632">
        <v>862809</v>
      </c>
      <c r="DE36" s="624"/>
      <c r="DF36" s="624"/>
      <c r="DG36" s="624"/>
      <c r="DH36" s="624"/>
      <c r="DI36" s="624"/>
      <c r="DJ36" s="624"/>
      <c r="DK36" s="625"/>
      <c r="DL36" s="632">
        <v>675453</v>
      </c>
      <c r="DM36" s="624"/>
      <c r="DN36" s="624"/>
      <c r="DO36" s="624"/>
      <c r="DP36" s="624"/>
      <c r="DQ36" s="624"/>
      <c r="DR36" s="624"/>
      <c r="DS36" s="624"/>
      <c r="DT36" s="624"/>
      <c r="DU36" s="624"/>
      <c r="DV36" s="625"/>
      <c r="DW36" s="628">
        <v>24</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28255</v>
      </c>
      <c r="S37" s="624"/>
      <c r="T37" s="624"/>
      <c r="U37" s="624"/>
      <c r="V37" s="624"/>
      <c r="W37" s="624"/>
      <c r="X37" s="624"/>
      <c r="Y37" s="625"/>
      <c r="Z37" s="626">
        <v>0.6</v>
      </c>
      <c r="AA37" s="626"/>
      <c r="AB37" s="626"/>
      <c r="AC37" s="626"/>
      <c r="AD37" s="627">
        <v>1209</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500100</v>
      </c>
      <c r="BA37" s="624"/>
      <c r="BB37" s="624"/>
      <c r="BC37" s="624"/>
      <c r="BD37" s="656"/>
      <c r="BE37" s="656"/>
      <c r="BF37" s="669"/>
      <c r="BG37" s="620" t="s">
        <v>321</v>
      </c>
      <c r="BH37" s="621"/>
      <c r="BI37" s="621"/>
      <c r="BJ37" s="621"/>
      <c r="BK37" s="621"/>
      <c r="BL37" s="621"/>
      <c r="BM37" s="621"/>
      <c r="BN37" s="621"/>
      <c r="BO37" s="621"/>
      <c r="BP37" s="621"/>
      <c r="BQ37" s="621"/>
      <c r="BR37" s="621"/>
      <c r="BS37" s="621"/>
      <c r="BT37" s="621"/>
      <c r="BU37" s="622"/>
      <c r="BV37" s="623">
        <v>16024</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210150</v>
      </c>
      <c r="CS37" s="656"/>
      <c r="CT37" s="656"/>
      <c r="CU37" s="656"/>
      <c r="CV37" s="656"/>
      <c r="CW37" s="656"/>
      <c r="CX37" s="656"/>
      <c r="CY37" s="657"/>
      <c r="CZ37" s="628">
        <v>5</v>
      </c>
      <c r="DA37" s="653"/>
      <c r="DB37" s="653"/>
      <c r="DC37" s="658"/>
      <c r="DD37" s="632">
        <v>205496</v>
      </c>
      <c r="DE37" s="656"/>
      <c r="DF37" s="656"/>
      <c r="DG37" s="656"/>
      <c r="DH37" s="656"/>
      <c r="DI37" s="656"/>
      <c r="DJ37" s="656"/>
      <c r="DK37" s="657"/>
      <c r="DL37" s="632">
        <v>184262</v>
      </c>
      <c r="DM37" s="656"/>
      <c r="DN37" s="656"/>
      <c r="DO37" s="656"/>
      <c r="DP37" s="656"/>
      <c r="DQ37" s="656"/>
      <c r="DR37" s="656"/>
      <c r="DS37" s="656"/>
      <c r="DT37" s="656"/>
      <c r="DU37" s="656"/>
      <c r="DV37" s="657"/>
      <c r="DW37" s="628">
        <v>6.5</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332600</v>
      </c>
      <c r="S38" s="624"/>
      <c r="T38" s="624"/>
      <c r="U38" s="624"/>
      <c r="V38" s="624"/>
      <c r="W38" s="624"/>
      <c r="X38" s="624"/>
      <c r="Y38" s="625"/>
      <c r="Z38" s="626">
        <v>7.6</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121791</v>
      </c>
      <c r="BA38" s="624"/>
      <c r="BB38" s="624"/>
      <c r="BC38" s="624"/>
      <c r="BD38" s="656"/>
      <c r="BE38" s="656"/>
      <c r="BF38" s="669"/>
      <c r="BG38" s="620" t="s">
        <v>325</v>
      </c>
      <c r="BH38" s="621"/>
      <c r="BI38" s="621"/>
      <c r="BJ38" s="621"/>
      <c r="BK38" s="621"/>
      <c r="BL38" s="621"/>
      <c r="BM38" s="621"/>
      <c r="BN38" s="621"/>
      <c r="BO38" s="621"/>
      <c r="BP38" s="621"/>
      <c r="BQ38" s="621"/>
      <c r="BR38" s="621"/>
      <c r="BS38" s="621"/>
      <c r="BT38" s="621"/>
      <c r="BU38" s="622"/>
      <c r="BV38" s="623">
        <v>971</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317579</v>
      </c>
      <c r="CS38" s="624"/>
      <c r="CT38" s="624"/>
      <c r="CU38" s="624"/>
      <c r="CV38" s="624"/>
      <c r="CW38" s="624"/>
      <c r="CX38" s="624"/>
      <c r="CY38" s="625"/>
      <c r="CZ38" s="628">
        <v>7.5</v>
      </c>
      <c r="DA38" s="653"/>
      <c r="DB38" s="653"/>
      <c r="DC38" s="658"/>
      <c r="DD38" s="632">
        <v>252930</v>
      </c>
      <c r="DE38" s="624"/>
      <c r="DF38" s="624"/>
      <c r="DG38" s="624"/>
      <c r="DH38" s="624"/>
      <c r="DI38" s="624"/>
      <c r="DJ38" s="624"/>
      <c r="DK38" s="625"/>
      <c r="DL38" s="632">
        <v>242895</v>
      </c>
      <c r="DM38" s="624"/>
      <c r="DN38" s="624"/>
      <c r="DO38" s="624"/>
      <c r="DP38" s="624"/>
      <c r="DQ38" s="624"/>
      <c r="DR38" s="624"/>
      <c r="DS38" s="624"/>
      <c r="DT38" s="624"/>
      <c r="DU38" s="624"/>
      <c r="DV38" s="625"/>
      <c r="DW38" s="628">
        <v>8.6</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101158</v>
      </c>
      <c r="BA39" s="624"/>
      <c r="BB39" s="624"/>
      <c r="BC39" s="624"/>
      <c r="BD39" s="656"/>
      <c r="BE39" s="656"/>
      <c r="BF39" s="669"/>
      <c r="BG39" s="620" t="s">
        <v>329</v>
      </c>
      <c r="BH39" s="621"/>
      <c r="BI39" s="621"/>
      <c r="BJ39" s="621"/>
      <c r="BK39" s="621"/>
      <c r="BL39" s="621"/>
      <c r="BM39" s="621"/>
      <c r="BN39" s="621"/>
      <c r="BO39" s="621"/>
      <c r="BP39" s="621"/>
      <c r="BQ39" s="621"/>
      <c r="BR39" s="621"/>
      <c r="BS39" s="621"/>
      <c r="BT39" s="621"/>
      <c r="BU39" s="622"/>
      <c r="BV39" s="623">
        <v>1478</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47281</v>
      </c>
      <c r="CS39" s="656"/>
      <c r="CT39" s="656"/>
      <c r="CU39" s="656"/>
      <c r="CV39" s="656"/>
      <c r="CW39" s="656"/>
      <c r="CX39" s="656"/>
      <c r="CY39" s="657"/>
      <c r="CZ39" s="628">
        <v>1.1000000000000001</v>
      </c>
      <c r="DA39" s="653"/>
      <c r="DB39" s="653"/>
      <c r="DC39" s="658"/>
      <c r="DD39" s="632">
        <v>14038</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13700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6"/>
      <c r="BE40" s="656"/>
      <c r="BF40" s="669"/>
      <c r="BG40" s="673" t="s">
        <v>333</v>
      </c>
      <c r="BH40" s="674"/>
      <c r="BI40" s="674"/>
      <c r="BJ40" s="674"/>
      <c r="BK40" s="674"/>
      <c r="BL40" s="223"/>
      <c r="BM40" s="621" t="s">
        <v>334</v>
      </c>
      <c r="BN40" s="621"/>
      <c r="BO40" s="621"/>
      <c r="BP40" s="621"/>
      <c r="BQ40" s="621"/>
      <c r="BR40" s="621"/>
      <c r="BS40" s="621"/>
      <c r="BT40" s="621"/>
      <c r="BU40" s="622"/>
      <c r="BV40" s="623">
        <v>92</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337500</v>
      </c>
      <c r="CS40" s="624"/>
      <c r="CT40" s="624"/>
      <c r="CU40" s="624"/>
      <c r="CV40" s="624"/>
      <c r="CW40" s="624"/>
      <c r="CX40" s="624"/>
      <c r="CY40" s="625"/>
      <c r="CZ40" s="628">
        <v>8</v>
      </c>
      <c r="DA40" s="653"/>
      <c r="DB40" s="653"/>
      <c r="DC40" s="658"/>
      <c r="DD40" s="632">
        <v>240100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4397377</v>
      </c>
      <c r="S41" s="696"/>
      <c r="T41" s="696"/>
      <c r="U41" s="696"/>
      <c r="V41" s="696"/>
      <c r="W41" s="696"/>
      <c r="X41" s="696"/>
      <c r="Y41" s="700"/>
      <c r="Z41" s="701">
        <v>100</v>
      </c>
      <c r="AA41" s="701"/>
      <c r="AB41" s="701"/>
      <c r="AC41" s="701"/>
      <c r="AD41" s="702">
        <v>2805259</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67309</v>
      </c>
      <c r="BA41" s="624"/>
      <c r="BB41" s="624"/>
      <c r="BC41" s="624"/>
      <c r="BD41" s="656"/>
      <c r="BE41" s="656"/>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250270</v>
      </c>
      <c r="BA42" s="696"/>
      <c r="BB42" s="696"/>
      <c r="BC42" s="696"/>
      <c r="BD42" s="682"/>
      <c r="BE42" s="682"/>
      <c r="BF42" s="684"/>
      <c r="BG42" s="675"/>
      <c r="BH42" s="676"/>
      <c r="BI42" s="676"/>
      <c r="BJ42" s="676"/>
      <c r="BK42" s="676"/>
      <c r="BL42" s="224"/>
      <c r="BM42" s="645" t="s">
        <v>341</v>
      </c>
      <c r="BN42" s="645"/>
      <c r="BO42" s="645"/>
      <c r="BP42" s="645"/>
      <c r="BQ42" s="645"/>
      <c r="BR42" s="645"/>
      <c r="BS42" s="645"/>
      <c r="BT42" s="645"/>
      <c r="BU42" s="646"/>
      <c r="BV42" s="695">
        <v>386</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568241</v>
      </c>
      <c r="CS42" s="656"/>
      <c r="CT42" s="656"/>
      <c r="CU42" s="656"/>
      <c r="CV42" s="656"/>
      <c r="CW42" s="656"/>
      <c r="CX42" s="656"/>
      <c r="CY42" s="657"/>
      <c r="CZ42" s="628">
        <v>13.5</v>
      </c>
      <c r="DA42" s="653"/>
      <c r="DB42" s="653"/>
      <c r="DC42" s="658"/>
      <c r="DD42" s="632">
        <v>203958</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20132</v>
      </c>
      <c r="CS43" s="656"/>
      <c r="CT43" s="656"/>
      <c r="CU43" s="656"/>
      <c r="CV43" s="656"/>
      <c r="CW43" s="656"/>
      <c r="CX43" s="656"/>
      <c r="CY43" s="657"/>
      <c r="CZ43" s="628">
        <v>0.5</v>
      </c>
      <c r="DA43" s="653"/>
      <c r="DB43" s="653"/>
      <c r="DC43" s="658"/>
      <c r="DD43" s="632">
        <v>20132</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415909</v>
      </c>
      <c r="CS44" s="624"/>
      <c r="CT44" s="624"/>
      <c r="CU44" s="624"/>
      <c r="CV44" s="624"/>
      <c r="CW44" s="624"/>
      <c r="CX44" s="624"/>
      <c r="CY44" s="625"/>
      <c r="CZ44" s="628">
        <v>9.9</v>
      </c>
      <c r="DA44" s="629"/>
      <c r="DB44" s="629"/>
      <c r="DC44" s="635"/>
      <c r="DD44" s="632">
        <v>104702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237752</v>
      </c>
      <c r="CS45" s="656"/>
      <c r="CT45" s="656"/>
      <c r="CU45" s="656"/>
      <c r="CV45" s="656"/>
      <c r="CW45" s="656"/>
      <c r="CX45" s="656"/>
      <c r="CY45" s="657"/>
      <c r="CZ45" s="628">
        <v>5.6</v>
      </c>
      <c r="DA45" s="653"/>
      <c r="DB45" s="653"/>
      <c r="DC45" s="658"/>
      <c r="DD45" s="632">
        <v>2154</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171050</v>
      </c>
      <c r="CS46" s="624"/>
      <c r="CT46" s="624"/>
      <c r="CU46" s="624"/>
      <c r="CV46" s="624"/>
      <c r="CW46" s="624"/>
      <c r="CX46" s="624"/>
      <c r="CY46" s="625"/>
      <c r="CZ46" s="628">
        <v>4.0999999999999996</v>
      </c>
      <c r="DA46" s="629"/>
      <c r="DB46" s="629"/>
      <c r="DC46" s="635"/>
      <c r="DD46" s="632">
        <v>99141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v>152332</v>
      </c>
      <c r="CS47" s="656"/>
      <c r="CT47" s="656"/>
      <c r="CU47" s="656"/>
      <c r="CV47" s="656"/>
      <c r="CW47" s="656"/>
      <c r="CX47" s="656"/>
      <c r="CY47" s="657"/>
      <c r="CZ47" s="628">
        <v>3.6</v>
      </c>
      <c r="DA47" s="653"/>
      <c r="DB47" s="653"/>
      <c r="DC47" s="658"/>
      <c r="DD47" s="632">
        <v>99256</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4217866</v>
      </c>
      <c r="CS49" s="682"/>
      <c r="CT49" s="682"/>
      <c r="CU49" s="682"/>
      <c r="CV49" s="682"/>
      <c r="CW49" s="682"/>
      <c r="CX49" s="682"/>
      <c r="CY49" s="711"/>
      <c r="CZ49" s="703">
        <v>100</v>
      </c>
      <c r="DA49" s="712"/>
      <c r="DB49" s="712"/>
      <c r="DC49" s="713"/>
      <c r="DD49" s="714">
        <v>3163825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kRLbATc/Qn916XOB/bkDMg2S3pb9gBc7lndhTPhYaFEMVgJhYdhl8ugPZ15BQTGO8gbM63WuegTlfeph1NzOSw==" saltValue="FBqja+M2UHAcydgRvlgNn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4397</v>
      </c>
      <c r="R7" s="753"/>
      <c r="S7" s="753"/>
      <c r="T7" s="753"/>
      <c r="U7" s="753"/>
      <c r="V7" s="753">
        <v>4218</v>
      </c>
      <c r="W7" s="753"/>
      <c r="X7" s="753"/>
      <c r="Y7" s="753"/>
      <c r="Z7" s="753"/>
      <c r="AA7" s="753">
        <v>180</v>
      </c>
      <c r="AB7" s="753"/>
      <c r="AC7" s="753"/>
      <c r="AD7" s="753"/>
      <c r="AE7" s="754"/>
      <c r="AF7" s="755">
        <v>116</v>
      </c>
      <c r="AG7" s="756"/>
      <c r="AH7" s="756"/>
      <c r="AI7" s="756"/>
      <c r="AJ7" s="757"/>
      <c r="AK7" s="758">
        <v>25</v>
      </c>
      <c r="AL7" s="759"/>
      <c r="AM7" s="759"/>
      <c r="AN7" s="759"/>
      <c r="AO7" s="759"/>
      <c r="AP7" s="759">
        <v>4135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4397</v>
      </c>
      <c r="R23" s="793"/>
      <c r="S23" s="793"/>
      <c r="T23" s="793"/>
      <c r="U23" s="793"/>
      <c r="V23" s="793">
        <v>4218</v>
      </c>
      <c r="W23" s="793"/>
      <c r="X23" s="793"/>
      <c r="Y23" s="793"/>
      <c r="Z23" s="793"/>
      <c r="AA23" s="793">
        <v>180</v>
      </c>
      <c r="AB23" s="793"/>
      <c r="AC23" s="793"/>
      <c r="AD23" s="793"/>
      <c r="AE23" s="794"/>
      <c r="AF23" s="795">
        <v>116</v>
      </c>
      <c r="AG23" s="793"/>
      <c r="AH23" s="793"/>
      <c r="AI23" s="793"/>
      <c r="AJ23" s="796"/>
      <c r="AK23" s="797"/>
      <c r="AL23" s="798"/>
      <c r="AM23" s="798"/>
      <c r="AN23" s="798"/>
      <c r="AO23" s="798"/>
      <c r="AP23" s="793">
        <v>4135</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836</v>
      </c>
      <c r="R28" s="823"/>
      <c r="S28" s="823"/>
      <c r="T28" s="823"/>
      <c r="U28" s="823"/>
      <c r="V28" s="823">
        <v>810</v>
      </c>
      <c r="W28" s="823"/>
      <c r="X28" s="823"/>
      <c r="Y28" s="823"/>
      <c r="Z28" s="823"/>
      <c r="AA28" s="823">
        <v>26</v>
      </c>
      <c r="AB28" s="823"/>
      <c r="AC28" s="823"/>
      <c r="AD28" s="823"/>
      <c r="AE28" s="824"/>
      <c r="AF28" s="825">
        <v>26</v>
      </c>
      <c r="AG28" s="823"/>
      <c r="AH28" s="823"/>
      <c r="AI28" s="823"/>
      <c r="AJ28" s="826"/>
      <c r="AK28" s="827">
        <v>67</v>
      </c>
      <c r="AL28" s="828"/>
      <c r="AM28" s="828"/>
      <c r="AN28" s="828"/>
      <c r="AO28" s="828"/>
      <c r="AP28" s="828" t="s">
        <v>551</v>
      </c>
      <c r="AQ28" s="828"/>
      <c r="AR28" s="828"/>
      <c r="AS28" s="828"/>
      <c r="AT28" s="828"/>
      <c r="AU28" s="828" t="s">
        <v>551</v>
      </c>
      <c r="AV28" s="828"/>
      <c r="AW28" s="828"/>
      <c r="AX28" s="828"/>
      <c r="AY28" s="828"/>
      <c r="AZ28" s="829" t="s">
        <v>551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183</v>
      </c>
      <c r="R29" s="784"/>
      <c r="S29" s="784"/>
      <c r="T29" s="784"/>
      <c r="U29" s="784"/>
      <c r="V29" s="784">
        <v>183</v>
      </c>
      <c r="W29" s="784"/>
      <c r="X29" s="784"/>
      <c r="Y29" s="784"/>
      <c r="Z29" s="784"/>
      <c r="AA29" s="784">
        <v>1</v>
      </c>
      <c r="AB29" s="784"/>
      <c r="AC29" s="784"/>
      <c r="AD29" s="784"/>
      <c r="AE29" s="785"/>
      <c r="AF29" s="786">
        <v>1</v>
      </c>
      <c r="AG29" s="787"/>
      <c r="AH29" s="787"/>
      <c r="AI29" s="787"/>
      <c r="AJ29" s="788"/>
      <c r="AK29" s="834">
        <v>129</v>
      </c>
      <c r="AL29" s="830"/>
      <c r="AM29" s="830"/>
      <c r="AN29" s="830"/>
      <c r="AO29" s="830"/>
      <c r="AP29" s="830" t="s">
        <v>551</v>
      </c>
      <c r="AQ29" s="830"/>
      <c r="AR29" s="830"/>
      <c r="AS29" s="830"/>
      <c r="AT29" s="830"/>
      <c r="AU29" s="830" t="s">
        <v>551</v>
      </c>
      <c r="AV29" s="830"/>
      <c r="AW29" s="830"/>
      <c r="AX29" s="830"/>
      <c r="AY29" s="830"/>
      <c r="AZ29" s="831" t="s">
        <v>551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846</v>
      </c>
      <c r="R30" s="784"/>
      <c r="S30" s="784"/>
      <c r="T30" s="784"/>
      <c r="U30" s="784"/>
      <c r="V30" s="784">
        <v>793</v>
      </c>
      <c r="W30" s="784"/>
      <c r="X30" s="784"/>
      <c r="Y30" s="784"/>
      <c r="Z30" s="784"/>
      <c r="AA30" s="784">
        <v>52</v>
      </c>
      <c r="AB30" s="784"/>
      <c r="AC30" s="784"/>
      <c r="AD30" s="784"/>
      <c r="AE30" s="785"/>
      <c r="AF30" s="786">
        <v>52</v>
      </c>
      <c r="AG30" s="787"/>
      <c r="AH30" s="787"/>
      <c r="AI30" s="787"/>
      <c r="AJ30" s="788"/>
      <c r="AK30" s="834">
        <v>115</v>
      </c>
      <c r="AL30" s="830"/>
      <c r="AM30" s="830"/>
      <c r="AN30" s="830"/>
      <c r="AO30" s="830"/>
      <c r="AP30" s="830" t="s">
        <v>551</v>
      </c>
      <c r="AQ30" s="830"/>
      <c r="AR30" s="830"/>
      <c r="AS30" s="830"/>
      <c r="AT30" s="830"/>
      <c r="AU30" s="830" t="s">
        <v>551</v>
      </c>
      <c r="AV30" s="830"/>
      <c r="AW30" s="830"/>
      <c r="AX30" s="830"/>
      <c r="AY30" s="830"/>
      <c r="AZ30" s="831" t="s">
        <v>551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204</v>
      </c>
      <c r="R31" s="784"/>
      <c r="S31" s="784"/>
      <c r="T31" s="784"/>
      <c r="U31" s="784"/>
      <c r="V31" s="784">
        <v>199</v>
      </c>
      <c r="W31" s="784"/>
      <c r="X31" s="784"/>
      <c r="Y31" s="784"/>
      <c r="Z31" s="784"/>
      <c r="AA31" s="784">
        <v>5</v>
      </c>
      <c r="AB31" s="784"/>
      <c r="AC31" s="784"/>
      <c r="AD31" s="784"/>
      <c r="AE31" s="785"/>
      <c r="AF31" s="786">
        <v>607</v>
      </c>
      <c r="AG31" s="787"/>
      <c r="AH31" s="787"/>
      <c r="AI31" s="787"/>
      <c r="AJ31" s="788"/>
      <c r="AK31" s="834">
        <v>122</v>
      </c>
      <c r="AL31" s="830"/>
      <c r="AM31" s="830"/>
      <c r="AN31" s="830"/>
      <c r="AO31" s="830"/>
      <c r="AP31" s="830">
        <v>689</v>
      </c>
      <c r="AQ31" s="830"/>
      <c r="AR31" s="830"/>
      <c r="AS31" s="830"/>
      <c r="AT31" s="830"/>
      <c r="AU31" s="830">
        <v>46</v>
      </c>
      <c r="AV31" s="830"/>
      <c r="AW31" s="830"/>
      <c r="AX31" s="830"/>
      <c r="AY31" s="830"/>
      <c r="AZ31" s="831"/>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481</v>
      </c>
      <c r="R32" s="784"/>
      <c r="S32" s="784"/>
      <c r="T32" s="784"/>
      <c r="U32" s="784"/>
      <c r="V32" s="784">
        <v>479</v>
      </c>
      <c r="W32" s="784"/>
      <c r="X32" s="784"/>
      <c r="Y32" s="784"/>
      <c r="Z32" s="784"/>
      <c r="AA32" s="784">
        <v>2</v>
      </c>
      <c r="AB32" s="784"/>
      <c r="AC32" s="784"/>
      <c r="AD32" s="784"/>
      <c r="AE32" s="785"/>
      <c r="AF32" s="786">
        <v>204</v>
      </c>
      <c r="AG32" s="787"/>
      <c r="AH32" s="787"/>
      <c r="AI32" s="787"/>
      <c r="AJ32" s="788"/>
      <c r="AK32" s="834">
        <v>500</v>
      </c>
      <c r="AL32" s="830"/>
      <c r="AM32" s="830"/>
      <c r="AN32" s="830"/>
      <c r="AO32" s="830"/>
      <c r="AP32" s="830">
        <v>4514</v>
      </c>
      <c r="AQ32" s="830"/>
      <c r="AR32" s="830"/>
      <c r="AS32" s="830"/>
      <c r="AT32" s="830"/>
      <c r="AU32" s="830">
        <v>4347</v>
      </c>
      <c r="AV32" s="830"/>
      <c r="AW32" s="830"/>
      <c r="AX32" s="830"/>
      <c r="AY32" s="830"/>
      <c r="AZ32" s="831" t="s">
        <v>551</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t="s">
        <v>551</v>
      </c>
      <c r="R33" s="784"/>
      <c r="S33" s="784"/>
      <c r="T33" s="784"/>
      <c r="U33" s="784"/>
      <c r="V33" s="784" t="s">
        <v>551</v>
      </c>
      <c r="W33" s="784"/>
      <c r="X33" s="784"/>
      <c r="Y33" s="784"/>
      <c r="Z33" s="784"/>
      <c r="AA33" s="784" t="s">
        <v>551</v>
      </c>
      <c r="AB33" s="784"/>
      <c r="AC33" s="784"/>
      <c r="AD33" s="784"/>
      <c r="AE33" s="785"/>
      <c r="AF33" s="786" t="s">
        <v>122</v>
      </c>
      <c r="AG33" s="787"/>
      <c r="AH33" s="787"/>
      <c r="AI33" s="787"/>
      <c r="AJ33" s="788"/>
      <c r="AK33" s="834" t="s">
        <v>551</v>
      </c>
      <c r="AL33" s="830"/>
      <c r="AM33" s="830"/>
      <c r="AN33" s="830"/>
      <c r="AO33" s="830"/>
      <c r="AP33" s="830" t="s">
        <v>551</v>
      </c>
      <c r="AQ33" s="830"/>
      <c r="AR33" s="830"/>
      <c r="AS33" s="830"/>
      <c r="AT33" s="830"/>
      <c r="AU33" s="830" t="s">
        <v>551</v>
      </c>
      <c r="AV33" s="830"/>
      <c r="AW33" s="830"/>
      <c r="AX33" s="830"/>
      <c r="AY33" s="830"/>
      <c r="AZ33" s="831" t="s">
        <v>551</v>
      </c>
      <c r="BA33" s="831"/>
      <c r="BB33" s="831"/>
      <c r="BC33" s="831"/>
      <c r="BD33" s="831"/>
      <c r="BE33" s="832" t="s">
        <v>396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397</v>
      </c>
      <c r="C34" s="781"/>
      <c r="D34" s="781"/>
      <c r="E34" s="781"/>
      <c r="F34" s="781"/>
      <c r="G34" s="781"/>
      <c r="H34" s="781"/>
      <c r="I34" s="781"/>
      <c r="J34" s="781"/>
      <c r="K34" s="781"/>
      <c r="L34" s="781"/>
      <c r="M34" s="781"/>
      <c r="N34" s="781"/>
      <c r="O34" s="781"/>
      <c r="P34" s="782"/>
      <c r="Q34" s="783" t="s">
        <v>551</v>
      </c>
      <c r="R34" s="784"/>
      <c r="S34" s="784"/>
      <c r="T34" s="784"/>
      <c r="U34" s="784"/>
      <c r="V34" s="784" t="s">
        <v>551</v>
      </c>
      <c r="W34" s="784"/>
      <c r="X34" s="784"/>
      <c r="Y34" s="784"/>
      <c r="Z34" s="784"/>
      <c r="AA34" s="784" t="s">
        <v>551</v>
      </c>
      <c r="AB34" s="784"/>
      <c r="AC34" s="784"/>
      <c r="AD34" s="784"/>
      <c r="AE34" s="785"/>
      <c r="AF34" s="786" t="s">
        <v>122</v>
      </c>
      <c r="AG34" s="787"/>
      <c r="AH34" s="787"/>
      <c r="AI34" s="787"/>
      <c r="AJ34" s="788"/>
      <c r="AK34" s="834" t="s">
        <v>551</v>
      </c>
      <c r="AL34" s="830"/>
      <c r="AM34" s="830"/>
      <c r="AN34" s="830"/>
      <c r="AO34" s="830"/>
      <c r="AP34" s="830" t="s">
        <v>551</v>
      </c>
      <c r="AQ34" s="830"/>
      <c r="AR34" s="830"/>
      <c r="AS34" s="830"/>
      <c r="AT34" s="830"/>
      <c r="AU34" s="830" t="s">
        <v>551</v>
      </c>
      <c r="AV34" s="830"/>
      <c r="AW34" s="830"/>
      <c r="AX34" s="830"/>
      <c r="AY34" s="830"/>
      <c r="AZ34" s="831" t="s">
        <v>551</v>
      </c>
      <c r="BA34" s="831"/>
      <c r="BB34" s="831"/>
      <c r="BC34" s="831"/>
      <c r="BD34" s="831"/>
      <c r="BE34" s="832" t="s">
        <v>396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890</v>
      </c>
      <c r="AG63" s="844"/>
      <c r="AH63" s="844"/>
      <c r="AI63" s="844"/>
      <c r="AJ63" s="845"/>
      <c r="AK63" s="846"/>
      <c r="AL63" s="841"/>
      <c r="AM63" s="841"/>
      <c r="AN63" s="841"/>
      <c r="AO63" s="841"/>
      <c r="AP63" s="844">
        <v>5203</v>
      </c>
      <c r="AQ63" s="844"/>
      <c r="AR63" s="844"/>
      <c r="AS63" s="844"/>
      <c r="AT63" s="844"/>
      <c r="AU63" s="844">
        <v>4393</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401</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402</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554</v>
      </c>
      <c r="C68" s="870"/>
      <c r="D68" s="870"/>
      <c r="E68" s="870"/>
      <c r="F68" s="870"/>
      <c r="G68" s="870"/>
      <c r="H68" s="870"/>
      <c r="I68" s="870"/>
      <c r="J68" s="870"/>
      <c r="K68" s="870"/>
      <c r="L68" s="870"/>
      <c r="M68" s="870"/>
      <c r="N68" s="870"/>
      <c r="O68" s="870"/>
      <c r="P68" s="871"/>
      <c r="Q68" s="872">
        <v>3843</v>
      </c>
      <c r="R68" s="866"/>
      <c r="S68" s="866"/>
      <c r="T68" s="866"/>
      <c r="U68" s="866"/>
      <c r="V68" s="866">
        <v>3646</v>
      </c>
      <c r="W68" s="866"/>
      <c r="X68" s="866"/>
      <c r="Y68" s="866"/>
      <c r="Z68" s="866"/>
      <c r="AA68" s="866">
        <v>197</v>
      </c>
      <c r="AB68" s="866"/>
      <c r="AC68" s="866"/>
      <c r="AD68" s="866"/>
      <c r="AE68" s="866"/>
      <c r="AF68" s="866">
        <v>197</v>
      </c>
      <c r="AG68" s="866"/>
      <c r="AH68" s="866"/>
      <c r="AI68" s="866"/>
      <c r="AJ68" s="866"/>
      <c r="AK68" s="866">
        <v>6</v>
      </c>
      <c r="AL68" s="866"/>
      <c r="AM68" s="866"/>
      <c r="AN68" s="866"/>
      <c r="AO68" s="866"/>
      <c r="AP68" s="866" t="s">
        <v>551</v>
      </c>
      <c r="AQ68" s="866"/>
      <c r="AR68" s="866"/>
      <c r="AS68" s="866"/>
      <c r="AT68" s="866"/>
      <c r="AU68" s="866" t="s">
        <v>551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552</v>
      </c>
      <c r="C69" s="874"/>
      <c r="D69" s="874"/>
      <c r="E69" s="874"/>
      <c r="F69" s="874"/>
      <c r="G69" s="874"/>
      <c r="H69" s="874"/>
      <c r="I69" s="874"/>
      <c r="J69" s="874"/>
      <c r="K69" s="874"/>
      <c r="L69" s="874"/>
      <c r="M69" s="874"/>
      <c r="N69" s="874"/>
      <c r="O69" s="874"/>
      <c r="P69" s="875"/>
      <c r="Q69" s="876">
        <v>408</v>
      </c>
      <c r="R69" s="830"/>
      <c r="S69" s="830"/>
      <c r="T69" s="830"/>
      <c r="U69" s="830"/>
      <c r="V69" s="830">
        <v>392</v>
      </c>
      <c r="W69" s="830"/>
      <c r="X69" s="830"/>
      <c r="Y69" s="830"/>
      <c r="Z69" s="830"/>
      <c r="AA69" s="830">
        <v>15</v>
      </c>
      <c r="AB69" s="830"/>
      <c r="AC69" s="830"/>
      <c r="AD69" s="830"/>
      <c r="AE69" s="830"/>
      <c r="AF69" s="830">
        <v>15</v>
      </c>
      <c r="AG69" s="830"/>
      <c r="AH69" s="830"/>
      <c r="AI69" s="830"/>
      <c r="AJ69" s="830"/>
      <c r="AK69" s="830">
        <v>27</v>
      </c>
      <c r="AL69" s="830"/>
      <c r="AM69" s="830"/>
      <c r="AN69" s="830"/>
      <c r="AO69" s="830"/>
      <c r="AP69" s="830">
        <v>44</v>
      </c>
      <c r="AQ69" s="830"/>
      <c r="AR69" s="830"/>
      <c r="AS69" s="830"/>
      <c r="AT69" s="830"/>
      <c r="AU69" s="830">
        <v>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553</v>
      </c>
      <c r="C70" s="874"/>
      <c r="D70" s="874"/>
      <c r="E70" s="874"/>
      <c r="F70" s="874"/>
      <c r="G70" s="874"/>
      <c r="H70" s="874"/>
      <c r="I70" s="874"/>
      <c r="J70" s="874"/>
      <c r="K70" s="874"/>
      <c r="L70" s="874"/>
      <c r="M70" s="874"/>
      <c r="N70" s="874"/>
      <c r="O70" s="874"/>
      <c r="P70" s="875"/>
      <c r="Q70" s="876">
        <v>2403</v>
      </c>
      <c r="R70" s="830"/>
      <c r="S70" s="830"/>
      <c r="T70" s="830"/>
      <c r="U70" s="830"/>
      <c r="V70" s="830">
        <v>2271</v>
      </c>
      <c r="W70" s="830"/>
      <c r="X70" s="830"/>
      <c r="Y70" s="830"/>
      <c r="Z70" s="830"/>
      <c r="AA70" s="830">
        <v>131</v>
      </c>
      <c r="AB70" s="830"/>
      <c r="AC70" s="830"/>
      <c r="AD70" s="830"/>
      <c r="AE70" s="830"/>
      <c r="AF70" s="830">
        <v>131</v>
      </c>
      <c r="AG70" s="830"/>
      <c r="AH70" s="830"/>
      <c r="AI70" s="830"/>
      <c r="AJ70" s="830"/>
      <c r="AK70" s="830" t="s">
        <v>551</v>
      </c>
      <c r="AL70" s="830"/>
      <c r="AM70" s="830"/>
      <c r="AN70" s="830"/>
      <c r="AO70" s="830"/>
      <c r="AP70" s="830">
        <v>3395</v>
      </c>
      <c r="AQ70" s="830"/>
      <c r="AR70" s="830"/>
      <c r="AS70" s="830"/>
      <c r="AT70" s="830"/>
      <c r="AU70" s="830">
        <v>279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557</v>
      </c>
      <c r="C71" s="874"/>
      <c r="D71" s="874"/>
      <c r="E71" s="874"/>
      <c r="F71" s="874"/>
      <c r="G71" s="874"/>
      <c r="H71" s="874"/>
      <c r="I71" s="874"/>
      <c r="J71" s="874"/>
      <c r="K71" s="874"/>
      <c r="L71" s="874"/>
      <c r="M71" s="874"/>
      <c r="N71" s="874"/>
      <c r="O71" s="874"/>
      <c r="P71" s="875"/>
      <c r="Q71" s="876">
        <v>932</v>
      </c>
      <c r="R71" s="830"/>
      <c r="S71" s="830"/>
      <c r="T71" s="830"/>
      <c r="U71" s="830"/>
      <c r="V71" s="830">
        <v>921</v>
      </c>
      <c r="W71" s="830"/>
      <c r="X71" s="830"/>
      <c r="Y71" s="830"/>
      <c r="Z71" s="830"/>
      <c r="AA71" s="830">
        <v>11</v>
      </c>
      <c r="AB71" s="830"/>
      <c r="AC71" s="830"/>
      <c r="AD71" s="830"/>
      <c r="AE71" s="830"/>
      <c r="AF71" s="830">
        <v>11</v>
      </c>
      <c r="AG71" s="830"/>
      <c r="AH71" s="830"/>
      <c r="AI71" s="830"/>
      <c r="AJ71" s="830"/>
      <c r="AK71" s="830">
        <v>32</v>
      </c>
      <c r="AL71" s="830"/>
      <c r="AM71" s="830"/>
      <c r="AN71" s="830"/>
      <c r="AO71" s="830"/>
      <c r="AP71" s="830">
        <v>95</v>
      </c>
      <c r="AQ71" s="830"/>
      <c r="AR71" s="830"/>
      <c r="AS71" s="830"/>
      <c r="AT71" s="830"/>
      <c r="AU71" s="830">
        <v>11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556</v>
      </c>
      <c r="C72" s="874"/>
      <c r="D72" s="874"/>
      <c r="E72" s="874"/>
      <c r="F72" s="874"/>
      <c r="G72" s="874"/>
      <c r="H72" s="874"/>
      <c r="I72" s="874"/>
      <c r="J72" s="874"/>
      <c r="K72" s="874"/>
      <c r="L72" s="874"/>
      <c r="M72" s="874"/>
      <c r="N72" s="874"/>
      <c r="O72" s="874"/>
      <c r="P72" s="875"/>
      <c r="Q72" s="876">
        <v>116</v>
      </c>
      <c r="R72" s="830"/>
      <c r="S72" s="830"/>
      <c r="T72" s="830"/>
      <c r="U72" s="830"/>
      <c r="V72" s="830">
        <v>116</v>
      </c>
      <c r="W72" s="830"/>
      <c r="X72" s="830"/>
      <c r="Y72" s="830"/>
      <c r="Z72" s="830"/>
      <c r="AA72" s="830">
        <v>0</v>
      </c>
      <c r="AB72" s="830"/>
      <c r="AC72" s="830"/>
      <c r="AD72" s="830"/>
      <c r="AE72" s="830"/>
      <c r="AF72" s="830">
        <v>0</v>
      </c>
      <c r="AG72" s="830"/>
      <c r="AH72" s="830"/>
      <c r="AI72" s="830"/>
      <c r="AJ72" s="830"/>
      <c r="AK72" s="830" t="s">
        <v>551</v>
      </c>
      <c r="AL72" s="830"/>
      <c r="AM72" s="830"/>
      <c r="AN72" s="830"/>
      <c r="AO72" s="830"/>
      <c r="AP72" s="830" t="s">
        <v>551</v>
      </c>
      <c r="AQ72" s="830"/>
      <c r="AR72" s="830"/>
      <c r="AS72" s="830"/>
      <c r="AT72" s="830"/>
      <c r="AU72" s="830" t="s">
        <v>551</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555</v>
      </c>
      <c r="C73" s="874"/>
      <c r="D73" s="874"/>
      <c r="E73" s="874"/>
      <c r="F73" s="874"/>
      <c r="G73" s="874"/>
      <c r="H73" s="874"/>
      <c r="I73" s="874"/>
      <c r="J73" s="874"/>
      <c r="K73" s="874"/>
      <c r="L73" s="874"/>
      <c r="M73" s="874"/>
      <c r="N73" s="874"/>
      <c r="O73" s="874"/>
      <c r="P73" s="875"/>
      <c r="Q73" s="876">
        <v>110</v>
      </c>
      <c r="R73" s="830"/>
      <c r="S73" s="830"/>
      <c r="T73" s="830"/>
      <c r="U73" s="830"/>
      <c r="V73" s="830">
        <v>102</v>
      </c>
      <c r="W73" s="830"/>
      <c r="X73" s="830"/>
      <c r="Y73" s="830"/>
      <c r="Z73" s="830"/>
      <c r="AA73" s="830">
        <v>8</v>
      </c>
      <c r="AB73" s="830"/>
      <c r="AC73" s="830"/>
      <c r="AD73" s="830"/>
      <c r="AE73" s="830"/>
      <c r="AF73" s="830">
        <v>8</v>
      </c>
      <c r="AG73" s="830"/>
      <c r="AH73" s="830"/>
      <c r="AI73" s="830"/>
      <c r="AJ73" s="830"/>
      <c r="AK73" s="830" t="s">
        <v>551</v>
      </c>
      <c r="AL73" s="830"/>
      <c r="AM73" s="830"/>
      <c r="AN73" s="830"/>
      <c r="AO73" s="830"/>
      <c r="AP73" s="830" t="s">
        <v>551</v>
      </c>
      <c r="AQ73" s="830"/>
      <c r="AR73" s="830"/>
      <c r="AS73" s="830"/>
      <c r="AT73" s="830"/>
      <c r="AU73" s="830" t="s">
        <v>551</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558</v>
      </c>
      <c r="C74" s="874"/>
      <c r="D74" s="874"/>
      <c r="E74" s="874"/>
      <c r="F74" s="874"/>
      <c r="G74" s="874"/>
      <c r="H74" s="874"/>
      <c r="I74" s="874"/>
      <c r="J74" s="874"/>
      <c r="K74" s="874"/>
      <c r="L74" s="874"/>
      <c r="M74" s="874"/>
      <c r="N74" s="874"/>
      <c r="O74" s="874"/>
      <c r="P74" s="875"/>
      <c r="Q74" s="876">
        <v>6620</v>
      </c>
      <c r="R74" s="830"/>
      <c r="S74" s="830"/>
      <c r="T74" s="830"/>
      <c r="U74" s="830"/>
      <c r="V74" s="830">
        <v>7246</v>
      </c>
      <c r="W74" s="830"/>
      <c r="X74" s="830"/>
      <c r="Y74" s="830"/>
      <c r="Z74" s="830"/>
      <c r="AA74" s="830">
        <v>-626</v>
      </c>
      <c r="AB74" s="830"/>
      <c r="AC74" s="830"/>
      <c r="AD74" s="830"/>
      <c r="AE74" s="830"/>
      <c r="AF74" s="830">
        <v>1805</v>
      </c>
      <c r="AG74" s="830"/>
      <c r="AH74" s="830"/>
      <c r="AI74" s="830"/>
      <c r="AJ74" s="830"/>
      <c r="AK74" s="830" t="s">
        <v>551</v>
      </c>
      <c r="AL74" s="830"/>
      <c r="AM74" s="830"/>
      <c r="AN74" s="830"/>
      <c r="AO74" s="830"/>
      <c r="AP74" s="830">
        <v>4365</v>
      </c>
      <c r="AQ74" s="830"/>
      <c r="AR74" s="830"/>
      <c r="AS74" s="830"/>
      <c r="AT74" s="830"/>
      <c r="AU74" s="830">
        <v>394</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559</v>
      </c>
      <c r="C75" s="874"/>
      <c r="D75" s="874"/>
      <c r="E75" s="874"/>
      <c r="F75" s="874"/>
      <c r="G75" s="874"/>
      <c r="H75" s="874"/>
      <c r="I75" s="874"/>
      <c r="J75" s="874"/>
      <c r="K75" s="874"/>
      <c r="L75" s="874"/>
      <c r="M75" s="874"/>
      <c r="N75" s="874"/>
      <c r="O75" s="874"/>
      <c r="P75" s="875"/>
      <c r="Q75" s="877">
        <v>1248</v>
      </c>
      <c r="R75" s="878"/>
      <c r="S75" s="878"/>
      <c r="T75" s="878"/>
      <c r="U75" s="834"/>
      <c r="V75" s="879">
        <v>1239</v>
      </c>
      <c r="W75" s="878"/>
      <c r="X75" s="878"/>
      <c r="Y75" s="878"/>
      <c r="Z75" s="834"/>
      <c r="AA75" s="879">
        <v>38</v>
      </c>
      <c r="AB75" s="878"/>
      <c r="AC75" s="878"/>
      <c r="AD75" s="878"/>
      <c r="AE75" s="834"/>
      <c r="AF75" s="879">
        <v>38</v>
      </c>
      <c r="AG75" s="878"/>
      <c r="AH75" s="878"/>
      <c r="AI75" s="878"/>
      <c r="AJ75" s="834"/>
      <c r="AK75" s="879" t="s">
        <v>551</v>
      </c>
      <c r="AL75" s="878"/>
      <c r="AM75" s="878"/>
      <c r="AN75" s="878"/>
      <c r="AO75" s="834"/>
      <c r="AP75" s="879">
        <v>13</v>
      </c>
      <c r="AQ75" s="878"/>
      <c r="AR75" s="878"/>
      <c r="AS75" s="878"/>
      <c r="AT75" s="834"/>
      <c r="AU75" s="879">
        <v>1</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560</v>
      </c>
      <c r="C76" s="874"/>
      <c r="D76" s="874"/>
      <c r="E76" s="874"/>
      <c r="F76" s="874"/>
      <c r="G76" s="874"/>
      <c r="H76" s="874"/>
      <c r="I76" s="874"/>
      <c r="J76" s="874"/>
      <c r="K76" s="874"/>
      <c r="L76" s="874"/>
      <c r="M76" s="874"/>
      <c r="N76" s="874"/>
      <c r="O76" s="874"/>
      <c r="P76" s="875"/>
      <c r="Q76" s="877">
        <v>158054</v>
      </c>
      <c r="R76" s="878"/>
      <c r="S76" s="878"/>
      <c r="T76" s="878"/>
      <c r="U76" s="834"/>
      <c r="V76" s="879">
        <v>156982</v>
      </c>
      <c r="W76" s="878"/>
      <c r="X76" s="878"/>
      <c r="Y76" s="878"/>
      <c r="Z76" s="834"/>
      <c r="AA76" s="879">
        <v>1071</v>
      </c>
      <c r="AB76" s="878"/>
      <c r="AC76" s="878"/>
      <c r="AD76" s="878"/>
      <c r="AE76" s="834"/>
      <c r="AF76" s="879">
        <v>1071</v>
      </c>
      <c r="AG76" s="878"/>
      <c r="AH76" s="878"/>
      <c r="AI76" s="878"/>
      <c r="AJ76" s="834"/>
      <c r="AK76" s="879" t="s">
        <v>551</v>
      </c>
      <c r="AL76" s="878"/>
      <c r="AM76" s="878"/>
      <c r="AN76" s="878"/>
      <c r="AO76" s="834"/>
      <c r="AP76" s="879" t="s">
        <v>551</v>
      </c>
      <c r="AQ76" s="878"/>
      <c r="AR76" s="878"/>
      <c r="AS76" s="878"/>
      <c r="AT76" s="834"/>
      <c r="AU76" s="879" t="s">
        <v>551</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3276</v>
      </c>
      <c r="AG88" s="844"/>
      <c r="AH88" s="844"/>
      <c r="AI88" s="844"/>
      <c r="AJ88" s="844"/>
      <c r="AK88" s="841"/>
      <c r="AL88" s="841"/>
      <c r="AM88" s="841"/>
      <c r="AN88" s="841"/>
      <c r="AO88" s="841"/>
      <c r="AP88" s="844">
        <v>7912</v>
      </c>
      <c r="AQ88" s="844"/>
      <c r="AR88" s="844"/>
      <c r="AS88" s="844"/>
      <c r="AT88" s="844"/>
      <c r="AU88" s="844">
        <v>689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295</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295</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295</v>
      </c>
      <c r="DR109" s="893"/>
      <c r="DS109" s="893"/>
      <c r="DT109" s="893"/>
      <c r="DU109" s="894"/>
      <c r="DV109" s="892" t="s">
        <v>414</v>
      </c>
      <c r="DW109" s="893"/>
      <c r="DX109" s="893"/>
      <c r="DY109" s="893"/>
      <c r="DZ109" s="895"/>
    </row>
    <row r="110" spans="1:131" s="230" customFormat="1" ht="26.25" customHeight="1" x14ac:dyDescent="0.15">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446240</v>
      </c>
      <c r="AB110" s="900"/>
      <c r="AC110" s="900"/>
      <c r="AD110" s="900"/>
      <c r="AE110" s="901"/>
      <c r="AF110" s="902">
        <v>480934</v>
      </c>
      <c r="AG110" s="900"/>
      <c r="AH110" s="900"/>
      <c r="AI110" s="900"/>
      <c r="AJ110" s="901"/>
      <c r="AK110" s="902">
        <v>486707</v>
      </c>
      <c r="AL110" s="900"/>
      <c r="AM110" s="900"/>
      <c r="AN110" s="900"/>
      <c r="AO110" s="901"/>
      <c r="AP110" s="903">
        <v>21.2</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4412174</v>
      </c>
      <c r="BR110" s="931"/>
      <c r="BS110" s="931"/>
      <c r="BT110" s="931"/>
      <c r="BU110" s="931"/>
      <c r="BV110" s="931">
        <v>4274969</v>
      </c>
      <c r="BW110" s="931"/>
      <c r="BX110" s="931"/>
      <c r="BY110" s="931"/>
      <c r="BZ110" s="931"/>
      <c r="CA110" s="931">
        <v>4134555</v>
      </c>
      <c r="CB110" s="931"/>
      <c r="CC110" s="931"/>
      <c r="CD110" s="931"/>
      <c r="CE110" s="931"/>
      <c r="CF110" s="944">
        <v>180.1</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4675836</v>
      </c>
      <c r="BR112" s="926"/>
      <c r="BS112" s="926"/>
      <c r="BT112" s="926"/>
      <c r="BU112" s="926"/>
      <c r="BV112" s="926">
        <v>4625003</v>
      </c>
      <c r="BW112" s="926"/>
      <c r="BX112" s="926"/>
      <c r="BY112" s="926"/>
      <c r="BZ112" s="926"/>
      <c r="CA112" s="926">
        <v>4392778</v>
      </c>
      <c r="CB112" s="926"/>
      <c r="CC112" s="926"/>
      <c r="CD112" s="926"/>
      <c r="CE112" s="926"/>
      <c r="CF112" s="920">
        <v>191.3</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284168</v>
      </c>
      <c r="AB113" s="938"/>
      <c r="AC113" s="938"/>
      <c r="AD113" s="938"/>
      <c r="AE113" s="939"/>
      <c r="AF113" s="940">
        <v>307430</v>
      </c>
      <c r="AG113" s="938"/>
      <c r="AH113" s="938"/>
      <c r="AI113" s="938"/>
      <c r="AJ113" s="939"/>
      <c r="AK113" s="940">
        <v>281723</v>
      </c>
      <c r="AL113" s="938"/>
      <c r="AM113" s="938"/>
      <c r="AN113" s="938"/>
      <c r="AO113" s="939"/>
      <c r="AP113" s="941">
        <v>12.3</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v>590493</v>
      </c>
      <c r="BR113" s="926"/>
      <c r="BS113" s="926"/>
      <c r="BT113" s="926"/>
      <c r="BU113" s="926"/>
      <c r="BV113" s="926">
        <v>658686</v>
      </c>
      <c r="BW113" s="926"/>
      <c r="BX113" s="926"/>
      <c r="BY113" s="926"/>
      <c r="BZ113" s="926"/>
      <c r="CA113" s="926">
        <v>688678</v>
      </c>
      <c r="CB113" s="926"/>
      <c r="CC113" s="926"/>
      <c r="CD113" s="926"/>
      <c r="CE113" s="926"/>
      <c r="CF113" s="920">
        <v>30</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28129</v>
      </c>
      <c r="AB114" s="959"/>
      <c r="AC114" s="959"/>
      <c r="AD114" s="959"/>
      <c r="AE114" s="960"/>
      <c r="AF114" s="961">
        <v>31518</v>
      </c>
      <c r="AG114" s="959"/>
      <c r="AH114" s="959"/>
      <c r="AI114" s="959"/>
      <c r="AJ114" s="960"/>
      <c r="AK114" s="961">
        <v>45373</v>
      </c>
      <c r="AL114" s="959"/>
      <c r="AM114" s="959"/>
      <c r="AN114" s="959"/>
      <c r="AO114" s="960"/>
      <c r="AP114" s="962">
        <v>2</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517043</v>
      </c>
      <c r="BR114" s="926"/>
      <c r="BS114" s="926"/>
      <c r="BT114" s="926"/>
      <c r="BU114" s="926"/>
      <c r="BV114" s="926">
        <v>512281</v>
      </c>
      <c r="BW114" s="926"/>
      <c r="BX114" s="926"/>
      <c r="BY114" s="926"/>
      <c r="BZ114" s="926"/>
      <c r="CA114" s="926">
        <v>514256</v>
      </c>
      <c r="CB114" s="926"/>
      <c r="CC114" s="926"/>
      <c r="CD114" s="926"/>
      <c r="CE114" s="926"/>
      <c r="CF114" s="920">
        <v>22.4</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758537</v>
      </c>
      <c r="AB117" s="979"/>
      <c r="AC117" s="979"/>
      <c r="AD117" s="979"/>
      <c r="AE117" s="980"/>
      <c r="AF117" s="981">
        <v>819882</v>
      </c>
      <c r="AG117" s="979"/>
      <c r="AH117" s="979"/>
      <c r="AI117" s="979"/>
      <c r="AJ117" s="980"/>
      <c r="AK117" s="981">
        <v>813803</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295</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444</v>
      </c>
      <c r="BP119" s="1005"/>
      <c r="BQ119" s="999">
        <v>10195546</v>
      </c>
      <c r="BR119" s="1000"/>
      <c r="BS119" s="1000"/>
      <c r="BT119" s="1000"/>
      <c r="BU119" s="1000"/>
      <c r="BV119" s="1000">
        <v>10070939</v>
      </c>
      <c r="BW119" s="1000"/>
      <c r="BX119" s="1000"/>
      <c r="BY119" s="1000"/>
      <c r="BZ119" s="1000"/>
      <c r="CA119" s="1000">
        <v>9730267</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1487462</v>
      </c>
      <c r="BR120" s="931"/>
      <c r="BS120" s="931"/>
      <c r="BT120" s="931"/>
      <c r="BU120" s="931"/>
      <c r="BV120" s="931">
        <v>1716228</v>
      </c>
      <c r="BW120" s="931"/>
      <c r="BX120" s="931"/>
      <c r="BY120" s="931"/>
      <c r="BZ120" s="931"/>
      <c r="CA120" s="931">
        <v>1836289</v>
      </c>
      <c r="CB120" s="931"/>
      <c r="CC120" s="931"/>
      <c r="CD120" s="931"/>
      <c r="CE120" s="931"/>
      <c r="CF120" s="944">
        <v>80</v>
      </c>
      <c r="CG120" s="945"/>
      <c r="CH120" s="945"/>
      <c r="CI120" s="945"/>
      <c r="CJ120" s="945"/>
      <c r="CK120" s="1006" t="s">
        <v>448</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t="s">
        <v>122</v>
      </c>
      <c r="DH120" s="931"/>
      <c r="DI120" s="931"/>
      <c r="DJ120" s="931"/>
      <c r="DK120" s="931"/>
      <c r="DL120" s="931" t="s">
        <v>122</v>
      </c>
      <c r="DM120" s="931"/>
      <c r="DN120" s="931"/>
      <c r="DO120" s="931"/>
      <c r="DP120" s="931"/>
      <c r="DQ120" s="931">
        <v>4347276</v>
      </c>
      <c r="DR120" s="931"/>
      <c r="DS120" s="931"/>
      <c r="DT120" s="931"/>
      <c r="DU120" s="931"/>
      <c r="DV120" s="932">
        <v>189.3</v>
      </c>
      <c r="DW120" s="932"/>
      <c r="DX120" s="932"/>
      <c r="DY120" s="932"/>
      <c r="DZ120" s="933"/>
    </row>
    <row r="121" spans="1:130" s="230" customFormat="1" ht="26.25" customHeight="1" x14ac:dyDescent="0.15">
      <c r="A121" s="1057"/>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5502</v>
      </c>
      <c r="DH121" s="926"/>
      <c r="DI121" s="926"/>
      <c r="DJ121" s="926"/>
      <c r="DK121" s="926"/>
      <c r="DL121" s="926">
        <v>10187</v>
      </c>
      <c r="DM121" s="926"/>
      <c r="DN121" s="926"/>
      <c r="DO121" s="926"/>
      <c r="DP121" s="926"/>
      <c r="DQ121" s="926">
        <v>45502</v>
      </c>
      <c r="DR121" s="926"/>
      <c r="DS121" s="926"/>
      <c r="DT121" s="926"/>
      <c r="DU121" s="926"/>
      <c r="DV121" s="927">
        <v>2</v>
      </c>
      <c r="DW121" s="927"/>
      <c r="DX121" s="927"/>
      <c r="DY121" s="927"/>
      <c r="DZ121" s="928"/>
    </row>
    <row r="122" spans="1:130" s="230" customFormat="1" ht="26.25" customHeight="1" x14ac:dyDescent="0.15">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5195444</v>
      </c>
      <c r="BR122" s="1000"/>
      <c r="BS122" s="1000"/>
      <c r="BT122" s="1000"/>
      <c r="BU122" s="1000"/>
      <c r="BV122" s="1000">
        <v>5052982</v>
      </c>
      <c r="BW122" s="1000"/>
      <c r="BX122" s="1000"/>
      <c r="BY122" s="1000"/>
      <c r="BZ122" s="1000"/>
      <c r="CA122" s="1000">
        <v>4855045</v>
      </c>
      <c r="CB122" s="1000"/>
      <c r="CC122" s="1000"/>
      <c r="CD122" s="1000"/>
      <c r="CE122" s="1000"/>
      <c r="CF122" s="1017">
        <v>211.4</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452</v>
      </c>
      <c r="BP123" s="1005"/>
      <c r="BQ123" s="1063">
        <v>6682906</v>
      </c>
      <c r="BR123" s="1064"/>
      <c r="BS123" s="1064"/>
      <c r="BT123" s="1064"/>
      <c r="BU123" s="1064"/>
      <c r="BV123" s="1064">
        <v>6769210</v>
      </c>
      <c r="BW123" s="1064"/>
      <c r="BX123" s="1064"/>
      <c r="BY123" s="1064"/>
      <c r="BZ123" s="1064"/>
      <c r="CA123" s="1064">
        <v>6691334</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150.1</v>
      </c>
      <c r="BR124" s="1027"/>
      <c r="BS124" s="1027"/>
      <c r="BT124" s="1027"/>
      <c r="BU124" s="1027"/>
      <c r="BV124" s="1027">
        <v>145.9</v>
      </c>
      <c r="BW124" s="1027"/>
      <c r="BX124" s="1027"/>
      <c r="BY124" s="1027"/>
      <c r="BZ124" s="1027"/>
      <c r="CA124" s="1027">
        <v>132.30000000000001</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v>4670334</v>
      </c>
      <c r="DH124" s="986"/>
      <c r="DI124" s="986"/>
      <c r="DJ124" s="986"/>
      <c r="DK124" s="987"/>
      <c r="DL124" s="985">
        <v>4614816</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459</v>
      </c>
      <c r="AY127" s="1032"/>
      <c r="AZ127" s="1032"/>
      <c r="BA127" s="1032"/>
      <c r="BB127" s="1032"/>
      <c r="BC127" s="1032"/>
      <c r="BD127" s="1032"/>
      <c r="BE127" s="1033"/>
      <c r="BF127" s="1034" t="s">
        <v>460</v>
      </c>
      <c r="BG127" s="1032"/>
      <c r="BH127" s="1032"/>
      <c r="BI127" s="1032"/>
      <c r="BJ127" s="1032"/>
      <c r="BK127" s="1032"/>
      <c r="BL127" s="1033"/>
      <c r="BM127" s="1034" t="s">
        <v>461</v>
      </c>
      <c r="BN127" s="1032"/>
      <c r="BO127" s="1032"/>
      <c r="BP127" s="1032"/>
      <c r="BQ127" s="1032"/>
      <c r="BR127" s="1032"/>
      <c r="BS127" s="1033"/>
      <c r="BT127" s="1034" t="s">
        <v>462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465</v>
      </c>
      <c r="X128" s="1043"/>
      <c r="Y128" s="1043"/>
      <c r="Z128" s="1044"/>
      <c r="AA128" s="1045" t="s">
        <v>122</v>
      </c>
      <c r="AB128" s="1046"/>
      <c r="AC128" s="1046"/>
      <c r="AD128" s="1046"/>
      <c r="AE128" s="1047"/>
      <c r="AF128" s="1048" t="s">
        <v>122</v>
      </c>
      <c r="AG128" s="1046"/>
      <c r="AH128" s="1046"/>
      <c r="AI128" s="1046"/>
      <c r="AJ128" s="1047"/>
      <c r="AK128" s="1048" t="s">
        <v>122</v>
      </c>
      <c r="AL128" s="1046"/>
      <c r="AM128" s="1046"/>
      <c r="AN128" s="1046"/>
      <c r="AO128" s="1047"/>
      <c r="AP128" s="1049"/>
      <c r="AQ128" s="1050"/>
      <c r="AR128" s="1050"/>
      <c r="AS128" s="1050"/>
      <c r="AT128" s="1051"/>
      <c r="AU128" s="232"/>
      <c r="AV128" s="232"/>
      <c r="AW128" s="232"/>
      <c r="AX128" s="896" t="s">
        <v>466</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467</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2818618</v>
      </c>
      <c r="AB129" s="959"/>
      <c r="AC129" s="959"/>
      <c r="AD129" s="959"/>
      <c r="AE129" s="960"/>
      <c r="AF129" s="961">
        <v>2766908</v>
      </c>
      <c r="AG129" s="959"/>
      <c r="AH129" s="959"/>
      <c r="AI129" s="959"/>
      <c r="AJ129" s="960"/>
      <c r="AK129" s="961">
        <v>2793414</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478486</v>
      </c>
      <c r="AB130" s="959"/>
      <c r="AC130" s="959"/>
      <c r="AD130" s="959"/>
      <c r="AE130" s="960"/>
      <c r="AF130" s="961">
        <v>505005</v>
      </c>
      <c r="AG130" s="959"/>
      <c r="AH130" s="959"/>
      <c r="AI130" s="959"/>
      <c r="AJ130" s="960"/>
      <c r="AK130" s="961">
        <v>497265</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13.2</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2340132</v>
      </c>
      <c r="AB131" s="986"/>
      <c r="AC131" s="986"/>
      <c r="AD131" s="986"/>
      <c r="AE131" s="987"/>
      <c r="AF131" s="985">
        <v>2261903</v>
      </c>
      <c r="AG131" s="986"/>
      <c r="AH131" s="986"/>
      <c r="AI131" s="986"/>
      <c r="AJ131" s="987"/>
      <c r="AK131" s="985">
        <v>2296149</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6"/>
      <c r="BF131" s="1084">
        <v>132.30000000000001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11.967316370000001</v>
      </c>
      <c r="AB132" s="1097"/>
      <c r="AC132" s="1097"/>
      <c r="AD132" s="1097"/>
      <c r="AE132" s="1098"/>
      <c r="AF132" s="1099">
        <v>13.920888740000001</v>
      </c>
      <c r="AG132" s="1097"/>
      <c r="AH132" s="1097"/>
      <c r="AI132" s="1097"/>
      <c r="AJ132" s="1098"/>
      <c r="AK132" s="1099">
        <v>13.785603630000001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12.1</v>
      </c>
      <c r="AB133" s="1080"/>
      <c r="AC133" s="1080"/>
      <c r="AD133" s="1080"/>
      <c r="AE133" s="1081"/>
      <c r="AF133" s="1079">
        <v>12.6</v>
      </c>
      <c r="AG133" s="1080"/>
      <c r="AH133" s="1080"/>
      <c r="AI133" s="1080"/>
      <c r="AJ133" s="1081"/>
      <c r="AK133" s="1079">
        <v>13.2</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gL/bZiftPoWnIAQaTY8zOmnG8nZ0MqK9lTGWFOTTl/f5y0ir3P+BWxS/y3DUIVqrnAOTEw/pxAuJe6DcDS5MQ==" saltValue="h7kJfHIGBr2vXSObMf/Eq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T2TtE3cmdEdkEq5hjDi/z23RLf/kupbhdlyk4H57bw9Za7JS7Sq/BpSoebTbh5skZYH9OtoOVPFEn9iL9sZ7A==" saltValue="QJE6WAe385uOHruGxCEy/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JMNjpaGS46h5BTNM4PvFtQVhOPsgoNcedxkt9wh/WigfV6q2T8ns//kGtO7KhundqjPhzB+W0ZNDyDm7KTzEw==" saltValue="3B4uClh3jgIlsh0kq5ECU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549394</v>
      </c>
      <c r="AP9" s="281">
        <v>105999</v>
      </c>
      <c r="AQ9" s="282">
        <v>143042</v>
      </c>
      <c r="AR9" s="283">
        <v>-25.9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109505</v>
      </c>
      <c r="AP10" s="284">
        <v>21128</v>
      </c>
      <c r="AQ10" s="285">
        <v>17233</v>
      </c>
      <c r="AR10" s="286">
        <v>22.6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v>46151</v>
      </c>
      <c r="AP11" s="284">
        <v>8904</v>
      </c>
      <c r="AQ11" s="285">
        <v>1297</v>
      </c>
      <c r="AR11" s="286">
        <v>586.5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490</v>
      </c>
      <c r="AP12" s="284" t="s">
        <v>490</v>
      </c>
      <c r="AQ12" s="285" t="s">
        <v>490</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v>22951</v>
      </c>
      <c r="AP13" s="284">
        <v>4428</v>
      </c>
      <c r="AQ13" s="285">
        <v>5542</v>
      </c>
      <c r="AR13" s="286">
        <v>-20.100000000000001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v>20132</v>
      </c>
      <c r="AP14" s="284">
        <v>3884</v>
      </c>
      <c r="AQ14" s="285">
        <v>2886</v>
      </c>
      <c r="AR14" s="286">
        <v>34.6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-29436</v>
      </c>
      <c r="AP15" s="284">
        <v>-5679</v>
      </c>
      <c r="AQ15" s="285">
        <v>-8856</v>
      </c>
      <c r="AR15" s="286">
        <v>-35.9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718697</v>
      </c>
      <c r="AP16" s="284">
        <v>138664</v>
      </c>
      <c r="AQ16" s="285">
        <v>161143</v>
      </c>
      <c r="AR16" s="286">
        <v>-13.9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11.38</v>
      </c>
      <c r="AP21" s="298">
        <v>14.02</v>
      </c>
      <c r="AQ21" s="299">
        <v>-2.64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95</v>
      </c>
      <c r="AP22" s="303">
        <v>96.2</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486707</v>
      </c>
      <c r="AP32" s="312">
        <v>93904</v>
      </c>
      <c r="AQ32" s="313">
        <v>81691</v>
      </c>
      <c r="AR32" s="314">
        <v>15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490</v>
      </c>
      <c r="AP34" s="312" t="s">
        <v>490</v>
      </c>
      <c r="AQ34" s="313" t="s">
        <v>490</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281723</v>
      </c>
      <c r="AP35" s="312">
        <v>54355</v>
      </c>
      <c r="AQ35" s="313">
        <v>27672</v>
      </c>
      <c r="AR35" s="314">
        <v>96.4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v>45373</v>
      </c>
      <c r="AP36" s="312">
        <v>8754</v>
      </c>
      <c r="AQ36" s="313">
        <v>4845</v>
      </c>
      <c r="AR36" s="314">
        <v>80.7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t="s">
        <v>490</v>
      </c>
      <c r="AP37" s="312" t="s">
        <v>490</v>
      </c>
      <c r="AQ37" s="313">
        <v>448</v>
      </c>
      <c r="AR37" s="314" t="s">
        <v>490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t="s">
        <v>490</v>
      </c>
      <c r="AP38" s="315" t="s">
        <v>490</v>
      </c>
      <c r="AQ38" s="316">
        <v>4</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t="s">
        <v>490</v>
      </c>
      <c r="AP39" s="312" t="s">
        <v>490</v>
      </c>
      <c r="AQ39" s="313">
        <v>-1961</v>
      </c>
      <c r="AR39" s="314" t="s">
        <v>490</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-497265</v>
      </c>
      <c r="AP40" s="312">
        <v>-95942</v>
      </c>
      <c r="AQ40" s="313">
        <v>-75713</v>
      </c>
      <c r="AR40" s="314">
        <v>26.7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316538</v>
      </c>
      <c r="AP41" s="312">
        <v>61072</v>
      </c>
      <c r="AQ41" s="313">
        <v>36985</v>
      </c>
      <c r="AR41" s="314">
        <v>65.099999999999994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653985</v>
      </c>
      <c r="AN51" s="334">
        <v>115179</v>
      </c>
      <c r="AO51" s="335">
        <v>51.4</v>
      </c>
      <c r="AP51" s="336">
        <v>126262</v>
      </c>
      <c r="AQ51" s="337">
        <v>10</v>
      </c>
      <c r="AR51" s="338">
        <v>41.4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476426</v>
      </c>
      <c r="AN52" s="342">
        <v>83907</v>
      </c>
      <c r="AO52" s="343">
        <v>71.099999999999994</v>
      </c>
      <c r="AP52" s="344">
        <v>56769</v>
      </c>
      <c r="AQ52" s="345">
        <v>2.1</v>
      </c>
      <c r="AR52" s="346">
        <v>69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548898</v>
      </c>
      <c r="AN53" s="334">
        <v>99204</v>
      </c>
      <c r="AO53" s="335">
        <v>-13.9</v>
      </c>
      <c r="AP53" s="336">
        <v>126525</v>
      </c>
      <c r="AQ53" s="337">
        <v>0.2</v>
      </c>
      <c r="AR53" s="338">
        <v>-14.1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144204</v>
      </c>
      <c r="AN54" s="342">
        <v>26063</v>
      </c>
      <c r="AO54" s="343">
        <v>-68.900000000000006</v>
      </c>
      <c r="AP54" s="344">
        <v>67052</v>
      </c>
      <c r="AQ54" s="345">
        <v>18.100000000000001</v>
      </c>
      <c r="AR54" s="346">
        <v>-87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335226</v>
      </c>
      <c r="AN55" s="334">
        <v>61736</v>
      </c>
      <c r="AO55" s="335">
        <v>-37.799999999999997</v>
      </c>
      <c r="AP55" s="336">
        <v>122054</v>
      </c>
      <c r="AQ55" s="337">
        <v>-3.5</v>
      </c>
      <c r="AR55" s="338">
        <v>-34.299999999999997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152054</v>
      </c>
      <c r="AN56" s="342">
        <v>28003</v>
      </c>
      <c r="AO56" s="343">
        <v>7.4</v>
      </c>
      <c r="AP56" s="344">
        <v>68298</v>
      </c>
      <c r="AQ56" s="345">
        <v>1.9</v>
      </c>
      <c r="AR56" s="346">
        <v>5.5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531795</v>
      </c>
      <c r="AN57" s="334">
        <v>100681</v>
      </c>
      <c r="AO57" s="335">
        <v>63.1</v>
      </c>
      <c r="AP57" s="336">
        <v>111644</v>
      </c>
      <c r="AQ57" s="337">
        <v>-8.5</v>
      </c>
      <c r="AR57" s="338">
        <v>71.599999999999994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276713</v>
      </c>
      <c r="AN58" s="342">
        <v>52388</v>
      </c>
      <c r="AO58" s="343">
        <v>87.1</v>
      </c>
      <c r="AP58" s="344">
        <v>66606</v>
      </c>
      <c r="AQ58" s="345">
        <v>-2.5</v>
      </c>
      <c r="AR58" s="346">
        <v>89.6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415909</v>
      </c>
      <c r="AN59" s="334">
        <v>80245</v>
      </c>
      <c r="AO59" s="335">
        <v>-20.3</v>
      </c>
      <c r="AP59" s="336">
        <v>127917</v>
      </c>
      <c r="AQ59" s="337">
        <v>14.6</v>
      </c>
      <c r="AR59" s="338">
        <v>-34.9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171050</v>
      </c>
      <c r="AN60" s="342">
        <v>33002</v>
      </c>
      <c r="AO60" s="343">
        <v>-37</v>
      </c>
      <c r="AP60" s="344">
        <v>69746</v>
      </c>
      <c r="AQ60" s="345">
        <v>4.7</v>
      </c>
      <c r="AR60" s="346">
        <v>-41.7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497163</v>
      </c>
      <c r="AN61" s="349">
        <v>91409</v>
      </c>
      <c r="AO61" s="350">
        <v>8.5</v>
      </c>
      <c r="AP61" s="351">
        <v>122880</v>
      </c>
      <c r="AQ61" s="352">
        <v>2.6</v>
      </c>
      <c r="AR61" s="338">
        <v>5.9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244089</v>
      </c>
      <c r="AN62" s="342">
        <v>44673</v>
      </c>
      <c r="AO62" s="343">
        <v>11.9</v>
      </c>
      <c r="AP62" s="344">
        <v>65694</v>
      </c>
      <c r="AQ62" s="345">
        <v>4.9000000000000004</v>
      </c>
      <c r="AR62" s="346">
        <v>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4iRVLJTB2idHXW8bEAfg9tqkEapAzMatB/wIIyFXwfjsOOm3pF0Retc6C2YR0WaEa/NbPROIpSlOsnycRfRpg==" saltValue="SYoTElAydMLUfr2zsEAf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KbUZ5PwGHjTSIZB9aFOj4bhJIPQqSZFcyROQfMtU4AjqoqJoYXzl1KlACjWn3WOpufCmC0v8WnJS34+jne/PQ==" saltValue="BSfP1GnxX3zjMu0p7rew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4Fh/N7iHU1KtI7MK3gT4UAvMCkCiMbxVzvslBXtoDN3cBfjgKPiY7yyL0YHJH7NZJFsHOmROnGs5I7tAb2wIjg==" saltValue="zVevVpQ5Er+m8sJA9HVN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32.9</v>
      </c>
      <c r="G47" s="12">
        <v>36.880000000000003</v>
      </c>
      <c r="H47" s="12">
        <v>47.41</v>
      </c>
      <c r="I47" s="12">
        <v>56.68</v>
      </c>
      <c r="J47" s="13">
        <v>59.75</v>
      </c>
    </row>
    <row r="48" spans="2:10" ht="57.75" customHeight="1" x14ac:dyDescent="0.15">
      <c r="B48" s="14"/>
      <c r="C48" s="1141" t="s">
        <v>4</v>
      </c>
      <c r="D48" s="1141"/>
      <c r="E48" s="1142"/>
      <c r="F48" s="15">
        <v>2.69</v>
      </c>
      <c r="G48" s="16">
        <v>7.26</v>
      </c>
      <c r="H48" s="16">
        <v>10.37</v>
      </c>
      <c r="I48" s="16">
        <v>6.97</v>
      </c>
      <c r="J48" s="17">
        <v>4.1399999999999997</v>
      </c>
    </row>
    <row r="49" spans="2:10" ht="57.75" customHeight="1" thickBot="1" x14ac:dyDescent="0.2">
      <c r="B49" s="18"/>
      <c r="C49" s="1143" t="s">
        <v>5</v>
      </c>
      <c r="D49" s="1143"/>
      <c r="E49" s="1144"/>
      <c r="F49" s="19" t="s">
        <v>533</v>
      </c>
      <c r="G49" s="20">
        <v>9.36</v>
      </c>
      <c r="H49" s="20">
        <v>13.71</v>
      </c>
      <c r="I49" s="20" t="s">
        <v>534</v>
      </c>
      <c r="J49" s="21" t="s">
        <v>535</v>
      </c>
    </row>
    <row r="50" spans="2:10" x14ac:dyDescent="0.15"/>
  </sheetData>
  <sheetProtection algorithmName="SHA-512" hashValue="3y0JjMOU9oVk6Zrst/MVOia8zk63GYCtfOx9qcl8XwVAnqeNBtMPgcIDQByp/IZCtltzO1JWC1HChBBrER9FDw==" saltValue="q8wGXsuMG1BPLiK/FiCb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536</v>
      </c>
      <c r="D34" s="1151"/>
      <c r="E34" s="1152"/>
      <c r="F34" s="32">
        <v>23.23</v>
      </c>
      <c r="G34" s="33">
        <v>19.059999999999999</v>
      </c>
      <c r="H34" s="33">
        <v>17.16</v>
      </c>
      <c r="I34" s="33">
        <v>18.829999999999998</v>
      </c>
      <c r="J34" s="34">
        <v>21.71</v>
      </c>
      <c r="K34" s="22"/>
      <c r="L34" s="22"/>
      <c r="M34" s="22"/>
      <c r="N34" s="22"/>
      <c r="O34" s="22"/>
      <c r="P34" s="22"/>
    </row>
    <row r="35" spans="1:16" ht="39" customHeight="1" x14ac:dyDescent="0.15">
      <c r="A35" s="22"/>
      <c r="B35" s="35"/>
      <c r="C35" s="1145" t="s">
        <v>537</v>
      </c>
      <c r="D35" s="1146"/>
      <c r="E35" s="1147"/>
      <c r="F35" s="36" t="s">
        <v>490</v>
      </c>
      <c r="G35" s="37" t="s">
        <v>490</v>
      </c>
      <c r="H35" s="37" t="s">
        <v>490</v>
      </c>
      <c r="I35" s="37" t="s">
        <v>490</v>
      </c>
      <c r="J35" s="38">
        <v>7.3</v>
      </c>
      <c r="K35" s="22"/>
      <c r="L35" s="22"/>
      <c r="M35" s="22"/>
      <c r="N35" s="22"/>
      <c r="O35" s="22"/>
      <c r="P35" s="22"/>
    </row>
    <row r="36" spans="1:16" ht="39" customHeight="1" x14ac:dyDescent="0.15">
      <c r="A36" s="22"/>
      <c r="B36" s="35"/>
      <c r="C36" s="1145" t="s">
        <v>538</v>
      </c>
      <c r="D36" s="1146"/>
      <c r="E36" s="1147"/>
      <c r="F36" s="36">
        <v>2.69</v>
      </c>
      <c r="G36" s="37">
        <v>7.26</v>
      </c>
      <c r="H36" s="37">
        <v>10.37</v>
      </c>
      <c r="I36" s="37">
        <v>6.96</v>
      </c>
      <c r="J36" s="38">
        <v>4.0999999999999996</v>
      </c>
      <c r="K36" s="22"/>
      <c r="L36" s="22"/>
      <c r="M36" s="22"/>
      <c r="N36" s="22"/>
      <c r="O36" s="22"/>
      <c r="P36" s="22"/>
    </row>
    <row r="37" spans="1:16" ht="39" customHeight="1" x14ac:dyDescent="0.15">
      <c r="A37" s="22"/>
      <c r="B37" s="35"/>
      <c r="C37" s="1145" t="s">
        <v>539</v>
      </c>
      <c r="D37" s="1146"/>
      <c r="E37" s="1147"/>
      <c r="F37" s="36">
        <v>0.05</v>
      </c>
      <c r="G37" s="37">
        <v>0.03</v>
      </c>
      <c r="H37" s="37">
        <v>0.02</v>
      </c>
      <c r="I37" s="37">
        <v>0.05</v>
      </c>
      <c r="J37" s="38">
        <v>1.87</v>
      </c>
      <c r="K37" s="22"/>
      <c r="L37" s="22"/>
      <c r="M37" s="22"/>
      <c r="N37" s="22"/>
      <c r="O37" s="22"/>
      <c r="P37" s="22"/>
    </row>
    <row r="38" spans="1:16" ht="39" customHeight="1" x14ac:dyDescent="0.15">
      <c r="A38" s="22"/>
      <c r="B38" s="35"/>
      <c r="C38" s="1145" t="s">
        <v>540</v>
      </c>
      <c r="D38" s="1146"/>
      <c r="E38" s="1147"/>
      <c r="F38" s="36">
        <v>1.8</v>
      </c>
      <c r="G38" s="37">
        <v>2.13</v>
      </c>
      <c r="H38" s="37">
        <v>1.84</v>
      </c>
      <c r="I38" s="37">
        <v>1.55</v>
      </c>
      <c r="J38" s="38">
        <v>0.93</v>
      </c>
      <c r="K38" s="22"/>
      <c r="L38" s="22"/>
      <c r="M38" s="22"/>
      <c r="N38" s="22"/>
      <c r="O38" s="22"/>
      <c r="P38" s="22"/>
    </row>
    <row r="39" spans="1:16" ht="39" customHeight="1" x14ac:dyDescent="0.15">
      <c r="A39" s="22"/>
      <c r="B39" s="35"/>
      <c r="C39" s="1145" t="s">
        <v>541</v>
      </c>
      <c r="D39" s="1146"/>
      <c r="E39" s="1147"/>
      <c r="F39" s="36">
        <v>0.81</v>
      </c>
      <c r="G39" s="37">
        <v>0.59</v>
      </c>
      <c r="H39" s="37">
        <v>1.26</v>
      </c>
      <c r="I39" s="37">
        <v>3.07</v>
      </c>
      <c r="J39" s="38">
        <v>0.01</v>
      </c>
      <c r="K39" s="22"/>
      <c r="L39" s="22"/>
      <c r="M39" s="22"/>
      <c r="N39" s="22"/>
      <c r="O39" s="22"/>
      <c r="P39" s="22"/>
    </row>
    <row r="40" spans="1:16" ht="39" customHeight="1" x14ac:dyDescent="0.15">
      <c r="A40" s="22"/>
      <c r="B40" s="35"/>
      <c r="C40" s="1145" t="s">
        <v>542</v>
      </c>
      <c r="D40" s="1146"/>
      <c r="E40" s="1147"/>
      <c r="F40" s="36">
        <v>0.04</v>
      </c>
      <c r="G40" s="37">
        <v>0.01</v>
      </c>
      <c r="H40" s="37">
        <v>0.02</v>
      </c>
      <c r="I40" s="37">
        <v>1.81</v>
      </c>
      <c r="J40" s="38">
        <v>0</v>
      </c>
      <c r="K40" s="22"/>
      <c r="L40" s="22"/>
      <c r="M40" s="22"/>
      <c r="N40" s="22"/>
      <c r="O40" s="22"/>
      <c r="P40" s="22"/>
    </row>
    <row r="41" spans="1:16" ht="39" customHeight="1" x14ac:dyDescent="0.15">
      <c r="A41" s="22"/>
      <c r="B41" s="35"/>
      <c r="C41" s="1145" t="s">
        <v>543</v>
      </c>
      <c r="D41" s="1146"/>
      <c r="E41" s="1147"/>
      <c r="F41" s="36">
        <v>0.03</v>
      </c>
      <c r="G41" s="37">
        <v>0.03</v>
      </c>
      <c r="H41" s="37">
        <v>0.01</v>
      </c>
      <c r="I41" s="37">
        <v>1.04</v>
      </c>
      <c r="J41" s="38">
        <v>0</v>
      </c>
      <c r="K41" s="22"/>
      <c r="L41" s="22"/>
      <c r="M41" s="22"/>
      <c r="N41" s="22"/>
      <c r="O41" s="22"/>
      <c r="P41" s="22"/>
    </row>
    <row r="42" spans="1:16" ht="39" customHeight="1" x14ac:dyDescent="0.15">
      <c r="A42" s="22"/>
      <c r="B42" s="39"/>
      <c r="C42" s="1145" t="s">
        <v>544</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545</v>
      </c>
      <c r="D43" s="1149"/>
      <c r="E43" s="1150"/>
      <c r="F43" s="41" t="s">
        <v>490</v>
      </c>
      <c r="G43" s="42" t="s">
        <v>490</v>
      </c>
      <c r="H43" s="42" t="s">
        <v>490</v>
      </c>
      <c r="I43" s="42" t="s">
        <v>490</v>
      </c>
      <c r="J43" s="43" t="s">
        <v>490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fV0srUtQcgKTjcSFrLAovEo6qonVSH3E33R6eZkJscLZFfBnwhgSzg7R7HcIr2nTqiOj6pjHk9/r6VaaEnrvw==" saltValue="pXMlA8yjPFVAMPeTXIHJ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406</v>
      </c>
      <c r="L45" s="60">
        <v>429</v>
      </c>
      <c r="M45" s="60">
        <v>446</v>
      </c>
      <c r="N45" s="60">
        <v>481</v>
      </c>
      <c r="O45" s="61">
        <v>487</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490</v>
      </c>
      <c r="L46" s="64" t="s">
        <v>490</v>
      </c>
      <c r="M46" s="64" t="s">
        <v>490</v>
      </c>
      <c r="N46" s="64" t="s">
        <v>490</v>
      </c>
      <c r="O46" s="65" t="s">
        <v>490</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490</v>
      </c>
      <c r="L47" s="64" t="s">
        <v>490</v>
      </c>
      <c r="M47" s="64" t="s">
        <v>490</v>
      </c>
      <c r="N47" s="64" t="s">
        <v>490</v>
      </c>
      <c r="O47" s="65" t="s">
        <v>490</v>
      </c>
      <c r="P47" s="48"/>
      <c r="Q47" s="48"/>
      <c r="R47" s="48"/>
      <c r="S47" s="48"/>
      <c r="T47" s="48"/>
      <c r="U47" s="48"/>
    </row>
    <row r="48" spans="1:21" ht="30.75" customHeight="1" x14ac:dyDescent="0.15">
      <c r="A48" s="48"/>
      <c r="B48" s="1155"/>
      <c r="C48" s="1156"/>
      <c r="D48" s="62"/>
      <c r="E48" s="1161" t="s">
        <v>13</v>
      </c>
      <c r="F48" s="1161"/>
      <c r="G48" s="1161"/>
      <c r="H48" s="1161"/>
      <c r="I48" s="1161"/>
      <c r="J48" s="1162"/>
      <c r="K48" s="63">
        <v>266</v>
      </c>
      <c r="L48" s="64">
        <v>263</v>
      </c>
      <c r="M48" s="64">
        <v>284</v>
      </c>
      <c r="N48" s="64">
        <v>307</v>
      </c>
      <c r="O48" s="65">
        <v>282</v>
      </c>
      <c r="P48" s="48"/>
      <c r="Q48" s="48"/>
      <c r="R48" s="48"/>
      <c r="S48" s="48"/>
      <c r="T48" s="48"/>
      <c r="U48" s="48"/>
    </row>
    <row r="49" spans="1:21" ht="30.75" customHeight="1" x14ac:dyDescent="0.15">
      <c r="A49" s="48"/>
      <c r="B49" s="1155"/>
      <c r="C49" s="1156"/>
      <c r="D49" s="62"/>
      <c r="E49" s="1161" t="s">
        <v>14</v>
      </c>
      <c r="F49" s="1161"/>
      <c r="G49" s="1161"/>
      <c r="H49" s="1161"/>
      <c r="I49" s="1161"/>
      <c r="J49" s="1162"/>
      <c r="K49" s="63">
        <v>43</v>
      </c>
      <c r="L49" s="64">
        <v>40</v>
      </c>
      <c r="M49" s="64">
        <v>28</v>
      </c>
      <c r="N49" s="64">
        <v>32</v>
      </c>
      <c r="O49" s="65">
        <v>45</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490</v>
      </c>
      <c r="L50" s="64" t="s">
        <v>490</v>
      </c>
      <c r="M50" s="64" t="s">
        <v>490</v>
      </c>
      <c r="N50" s="64" t="s">
        <v>490</v>
      </c>
      <c r="O50" s="65" t="s">
        <v>490</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490</v>
      </c>
      <c r="L51" s="64" t="s">
        <v>490</v>
      </c>
      <c r="M51" s="64" t="s">
        <v>490</v>
      </c>
      <c r="N51" s="64" t="s">
        <v>490</v>
      </c>
      <c r="O51" s="65" t="s">
        <v>490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467</v>
      </c>
      <c r="L52" s="64">
        <v>476</v>
      </c>
      <c r="M52" s="64">
        <v>478</v>
      </c>
      <c r="N52" s="64">
        <v>505</v>
      </c>
      <c r="O52" s="65">
        <v>498</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248</v>
      </c>
      <c r="L53" s="69">
        <v>256</v>
      </c>
      <c r="M53" s="69">
        <v>280</v>
      </c>
      <c r="N53" s="69">
        <v>315</v>
      </c>
      <c r="O53" s="70">
        <v>316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CtUF26bYV2mTEvyL5BwK2uyuVBetb2di3+LX5ewHo8t0saBluNADXHnoirBkL+94PpvTCvmD8CcEFhEnXcp8Q==" saltValue="VYmG96xfWCzwXnU+AInp3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84" t="s">
        <v>30</v>
      </c>
      <c r="C41" s="1185"/>
      <c r="D41" s="105"/>
      <c r="E41" s="1190" t="s">
        <v>31</v>
      </c>
      <c r="F41" s="1190"/>
      <c r="G41" s="1190"/>
      <c r="H41" s="1191"/>
      <c r="I41" s="355">
        <v>4638</v>
      </c>
      <c r="J41" s="356">
        <v>4570</v>
      </c>
      <c r="K41" s="356">
        <v>4412</v>
      </c>
      <c r="L41" s="356">
        <v>4275</v>
      </c>
      <c r="M41" s="357">
        <v>4135</v>
      </c>
    </row>
    <row r="42" spans="2:13" ht="27.75" customHeight="1" x14ac:dyDescent="0.15">
      <c r="B42" s="1186"/>
      <c r="C42" s="1187"/>
      <c r="D42" s="106"/>
      <c r="E42" s="1192" t="s">
        <v>32</v>
      </c>
      <c r="F42" s="1192"/>
      <c r="G42" s="1192"/>
      <c r="H42" s="1193"/>
      <c r="I42" s="358" t="s">
        <v>490</v>
      </c>
      <c r="J42" s="359" t="s">
        <v>490</v>
      </c>
      <c r="K42" s="359" t="s">
        <v>490</v>
      </c>
      <c r="L42" s="359" t="s">
        <v>490</v>
      </c>
      <c r="M42" s="360" t="s">
        <v>490</v>
      </c>
    </row>
    <row r="43" spans="2:13" ht="27.75" customHeight="1" x14ac:dyDescent="0.15">
      <c r="B43" s="1186"/>
      <c r="C43" s="1187"/>
      <c r="D43" s="106"/>
      <c r="E43" s="1192" t="s">
        <v>33</v>
      </c>
      <c r="F43" s="1192"/>
      <c r="G43" s="1192"/>
      <c r="H43" s="1193"/>
      <c r="I43" s="358">
        <v>4695</v>
      </c>
      <c r="J43" s="359">
        <v>4689</v>
      </c>
      <c r="K43" s="359">
        <v>4676</v>
      </c>
      <c r="L43" s="359">
        <v>4625</v>
      </c>
      <c r="M43" s="360">
        <v>4393</v>
      </c>
    </row>
    <row r="44" spans="2:13" ht="27.75" customHeight="1" x14ac:dyDescent="0.15">
      <c r="B44" s="1186"/>
      <c r="C44" s="1187"/>
      <c r="D44" s="106"/>
      <c r="E44" s="1192" t="s">
        <v>34</v>
      </c>
      <c r="F44" s="1192"/>
      <c r="G44" s="1192"/>
      <c r="H44" s="1193"/>
      <c r="I44" s="358">
        <v>428</v>
      </c>
      <c r="J44" s="359">
        <v>418</v>
      </c>
      <c r="K44" s="359">
        <v>590</v>
      </c>
      <c r="L44" s="359">
        <v>659</v>
      </c>
      <c r="M44" s="360">
        <v>689</v>
      </c>
    </row>
    <row r="45" spans="2:13" ht="27.75" customHeight="1" x14ac:dyDescent="0.15">
      <c r="B45" s="1186"/>
      <c r="C45" s="1187"/>
      <c r="D45" s="106"/>
      <c r="E45" s="1192" t="s">
        <v>35</v>
      </c>
      <c r="F45" s="1192"/>
      <c r="G45" s="1192"/>
      <c r="H45" s="1193"/>
      <c r="I45" s="358">
        <v>536</v>
      </c>
      <c r="J45" s="359">
        <v>544</v>
      </c>
      <c r="K45" s="359">
        <v>517</v>
      </c>
      <c r="L45" s="359">
        <v>512</v>
      </c>
      <c r="M45" s="360">
        <v>514</v>
      </c>
    </row>
    <row r="46" spans="2:13" ht="27.75" customHeight="1" x14ac:dyDescent="0.15">
      <c r="B46" s="1186"/>
      <c r="C46" s="1187"/>
      <c r="D46" s="107"/>
      <c r="E46" s="1192" t="s">
        <v>36</v>
      </c>
      <c r="F46" s="1192"/>
      <c r="G46" s="1192"/>
      <c r="H46" s="1193"/>
      <c r="I46" s="358" t="s">
        <v>490</v>
      </c>
      <c r="J46" s="359" t="s">
        <v>490</v>
      </c>
      <c r="K46" s="359" t="s">
        <v>490</v>
      </c>
      <c r="L46" s="359" t="s">
        <v>490</v>
      </c>
      <c r="M46" s="360" t="s">
        <v>490</v>
      </c>
    </row>
    <row r="47" spans="2:13" ht="27.75" customHeight="1" x14ac:dyDescent="0.15">
      <c r="B47" s="1186"/>
      <c r="C47" s="1187"/>
      <c r="D47" s="108"/>
      <c r="E47" s="1194" t="s">
        <v>37</v>
      </c>
      <c r="F47" s="1195"/>
      <c r="G47" s="1195"/>
      <c r="H47" s="1196"/>
      <c r="I47" s="358" t="s">
        <v>490</v>
      </c>
      <c r="J47" s="359" t="s">
        <v>490</v>
      </c>
      <c r="K47" s="359" t="s">
        <v>490</v>
      </c>
      <c r="L47" s="359" t="s">
        <v>490</v>
      </c>
      <c r="M47" s="360" t="s">
        <v>490</v>
      </c>
    </row>
    <row r="48" spans="2:13" ht="27.75" customHeight="1" x14ac:dyDescent="0.15">
      <c r="B48" s="1186"/>
      <c r="C48" s="1187"/>
      <c r="D48" s="106"/>
      <c r="E48" s="1192" t="s">
        <v>38</v>
      </c>
      <c r="F48" s="1192"/>
      <c r="G48" s="1192"/>
      <c r="H48" s="1193"/>
      <c r="I48" s="358" t="s">
        <v>490</v>
      </c>
      <c r="J48" s="359" t="s">
        <v>490</v>
      </c>
      <c r="K48" s="359" t="s">
        <v>490</v>
      </c>
      <c r="L48" s="359" t="s">
        <v>490</v>
      </c>
      <c r="M48" s="360" t="s">
        <v>490</v>
      </c>
    </row>
    <row r="49" spans="2:13" ht="27.75" customHeight="1" x14ac:dyDescent="0.15">
      <c r="B49" s="1188"/>
      <c r="C49" s="1189"/>
      <c r="D49" s="106"/>
      <c r="E49" s="1192" t="s">
        <v>39</v>
      </c>
      <c r="F49" s="1192"/>
      <c r="G49" s="1192"/>
      <c r="H49" s="1193"/>
      <c r="I49" s="358">
        <v>50</v>
      </c>
      <c r="J49" s="359" t="s">
        <v>490</v>
      </c>
      <c r="K49" s="359" t="s">
        <v>490</v>
      </c>
      <c r="L49" s="359" t="s">
        <v>490</v>
      </c>
      <c r="M49" s="360" t="s">
        <v>490</v>
      </c>
    </row>
    <row r="50" spans="2:13" ht="27.75" customHeight="1" x14ac:dyDescent="0.15">
      <c r="B50" s="1197" t="s">
        <v>40</v>
      </c>
      <c r="C50" s="1198"/>
      <c r="D50" s="109"/>
      <c r="E50" s="1192" t="s">
        <v>41</v>
      </c>
      <c r="F50" s="1192"/>
      <c r="G50" s="1192"/>
      <c r="H50" s="1193"/>
      <c r="I50" s="358">
        <v>915</v>
      </c>
      <c r="J50" s="359">
        <v>1096</v>
      </c>
      <c r="K50" s="359">
        <v>1487</v>
      </c>
      <c r="L50" s="359">
        <v>1716</v>
      </c>
      <c r="M50" s="360">
        <v>1836</v>
      </c>
    </row>
    <row r="51" spans="2:13" ht="27.75" customHeight="1" x14ac:dyDescent="0.15">
      <c r="B51" s="1186"/>
      <c r="C51" s="1187"/>
      <c r="D51" s="106"/>
      <c r="E51" s="1192" t="s">
        <v>42</v>
      </c>
      <c r="F51" s="1192"/>
      <c r="G51" s="1192"/>
      <c r="H51" s="1193"/>
      <c r="I51" s="358" t="s">
        <v>490</v>
      </c>
      <c r="J51" s="359" t="s">
        <v>490</v>
      </c>
      <c r="K51" s="359" t="s">
        <v>490</v>
      </c>
      <c r="L51" s="359" t="s">
        <v>490</v>
      </c>
      <c r="M51" s="360" t="s">
        <v>490</v>
      </c>
    </row>
    <row r="52" spans="2:13" ht="27.75" customHeight="1" x14ac:dyDescent="0.15">
      <c r="B52" s="1188"/>
      <c r="C52" s="1189"/>
      <c r="D52" s="106"/>
      <c r="E52" s="1192" t="s">
        <v>43</v>
      </c>
      <c r="F52" s="1192"/>
      <c r="G52" s="1192"/>
      <c r="H52" s="1193"/>
      <c r="I52" s="358">
        <v>5392</v>
      </c>
      <c r="J52" s="359">
        <v>5316</v>
      </c>
      <c r="K52" s="359">
        <v>5195</v>
      </c>
      <c r="L52" s="359">
        <v>5053</v>
      </c>
      <c r="M52" s="360">
        <v>4855</v>
      </c>
    </row>
    <row r="53" spans="2:13" ht="27.75" customHeight="1" thickBot="1" x14ac:dyDescent="0.2">
      <c r="B53" s="1199" t="s">
        <v>19</v>
      </c>
      <c r="C53" s="1200"/>
      <c r="D53" s="110"/>
      <c r="E53" s="1201" t="s">
        <v>44</v>
      </c>
      <c r="F53" s="1201"/>
      <c r="G53" s="1201"/>
      <c r="H53" s="1202"/>
      <c r="I53" s="361">
        <v>4040</v>
      </c>
      <c r="J53" s="362">
        <v>3808</v>
      </c>
      <c r="K53" s="362">
        <v>3513</v>
      </c>
      <c r="L53" s="362">
        <v>3302</v>
      </c>
      <c r="M53" s="363">
        <v>3039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izPayFHAwrRnRhk+aoCphvG06+LbuO1PmL3QYX19V5dedfM/A0g+t1i3HwWuhTwcPLcnWG2uBC1ZSsC2cKas4A==" saltValue="6PDXehJdfkk/Z/WVUnuv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1336</v>
      </c>
      <c r="G55" s="122">
        <v>1568</v>
      </c>
      <c r="H55" s="123">
        <v>1669</v>
      </c>
    </row>
    <row r="56" spans="2:8" ht="52.5" customHeight="1" x14ac:dyDescent="0.15">
      <c r="B56" s="124"/>
      <c r="C56" s="1213" t="s">
        <v>47</v>
      </c>
      <c r="D56" s="1213"/>
      <c r="E56" s="1214"/>
      <c r="F56" s="125">
        <v>1</v>
      </c>
      <c r="G56" s="125">
        <v>1</v>
      </c>
      <c r="H56" s="126">
        <v>12</v>
      </c>
    </row>
    <row r="57" spans="2:8" ht="53.25" customHeight="1" x14ac:dyDescent="0.15">
      <c r="B57" s="124"/>
      <c r="C57" s="1215" t="s">
        <v>48</v>
      </c>
      <c r="D57" s="1215"/>
      <c r="E57" s="1216"/>
      <c r="F57" s="127">
        <v>62</v>
      </c>
      <c r="G57" s="127">
        <v>58</v>
      </c>
      <c r="H57" s="128">
        <v>73</v>
      </c>
    </row>
    <row r="58" spans="2:8" ht="45.75" customHeight="1" x14ac:dyDescent="0.15">
      <c r="B58" s="129"/>
      <c r="C58" s="1203" t="s">
        <v>561</v>
      </c>
      <c r="D58" s="1204"/>
      <c r="E58" s="1205"/>
      <c r="F58" s="130">
        <v>36</v>
      </c>
      <c r="G58" s="130">
        <v>43</v>
      </c>
      <c r="H58" s="131">
        <v>58</v>
      </c>
    </row>
    <row r="59" spans="2:8" ht="45.75" customHeight="1" x14ac:dyDescent="0.15">
      <c r="B59" s="129"/>
      <c r="C59" s="1203" t="s">
        <v>562</v>
      </c>
      <c r="D59" s="1204"/>
      <c r="E59" s="1205"/>
      <c r="F59" s="130">
        <v>13</v>
      </c>
      <c r="G59" s="130">
        <v>11</v>
      </c>
      <c r="H59" s="131">
        <v>9</v>
      </c>
    </row>
    <row r="60" spans="2:8" ht="45.75" customHeight="1" x14ac:dyDescent="0.15">
      <c r="B60" s="129"/>
      <c r="C60" s="1203" t="s">
        <v>563</v>
      </c>
      <c r="D60" s="1204"/>
      <c r="E60" s="1205"/>
      <c r="F60" s="130">
        <v>3</v>
      </c>
      <c r="G60" s="130">
        <v>4</v>
      </c>
      <c r="H60" s="131">
        <v>6</v>
      </c>
    </row>
    <row r="61" spans="2:8" ht="45.75" customHeight="1" x14ac:dyDescent="0.15">
      <c r="B61" s="129"/>
      <c r="C61" s="1203" t="s">
        <v>564</v>
      </c>
      <c r="D61" s="1204"/>
      <c r="E61" s="1205"/>
      <c r="F61" s="130">
        <v>10</v>
      </c>
      <c r="G61" s="130">
        <v>0</v>
      </c>
      <c r="H61" s="131">
        <v>1</v>
      </c>
    </row>
    <row r="62" spans="2:8" ht="45.75" customHeight="1" thickBot="1" x14ac:dyDescent="0.2">
      <c r="B62" s="132"/>
      <c r="C62" s="1206"/>
      <c r="D62" s="1207"/>
      <c r="E62" s="1208"/>
      <c r="F62" s="133"/>
      <c r="G62" s="133"/>
      <c r="H62" s="134"/>
    </row>
    <row r="63" spans="2:8" ht="52.5" customHeight="1" thickBot="1" x14ac:dyDescent="0.2">
      <c r="B63" s="135"/>
      <c r="C63" s="1209" t="s">
        <v>49</v>
      </c>
      <c r="D63" s="1209"/>
      <c r="E63" s="1210"/>
      <c r="F63" s="136">
        <v>1398</v>
      </c>
      <c r="G63" s="136">
        <v>1627</v>
      </c>
      <c r="H63" s="137">
        <v>1754</v>
      </c>
    </row>
    <row r="64" spans="2:8" x14ac:dyDescent="0.15"/>
  </sheetData>
  <sheetProtection algorithmName="SHA-512" hashValue="0Wa7ecmvO/C6UR445r74eadgXVGh3d69CxoZCt3OlkK6ivn0x+PfRW/y94v/cBR14MSszWL1e68fTEfQbfnnhA==" saltValue="YmHnZ9LzKoVF5qxV1/A7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115179</v>
      </c>
      <c r="E3" s="156"/>
      <c r="F3" s="157">
        <v>126262</v>
      </c>
      <c r="G3" s="158"/>
      <c r="H3" s="159"/>
    </row>
    <row r="4" spans="1:8" x14ac:dyDescent="0.15">
      <c r="A4" s="160"/>
      <c r="B4" s="161"/>
      <c r="C4" s="162"/>
      <c r="D4" s="163">
        <v>83907</v>
      </c>
      <c r="E4" s="164"/>
      <c r="F4" s="165">
        <v>56769</v>
      </c>
      <c r="G4" s="166"/>
      <c r="H4" s="167"/>
    </row>
    <row r="5" spans="1:8" x14ac:dyDescent="0.15">
      <c r="A5" s="148" t="s">
        <v>522</v>
      </c>
      <c r="B5" s="153"/>
      <c r="C5" s="154"/>
      <c r="D5" s="155">
        <v>99204</v>
      </c>
      <c r="E5" s="156"/>
      <c r="F5" s="157">
        <v>126525</v>
      </c>
      <c r="G5" s="158"/>
      <c r="H5" s="159"/>
    </row>
    <row r="6" spans="1:8" x14ac:dyDescent="0.15">
      <c r="A6" s="160"/>
      <c r="B6" s="161"/>
      <c r="C6" s="162"/>
      <c r="D6" s="163">
        <v>26063</v>
      </c>
      <c r="E6" s="164"/>
      <c r="F6" s="165">
        <v>67052</v>
      </c>
      <c r="G6" s="166"/>
      <c r="H6" s="167"/>
    </row>
    <row r="7" spans="1:8" x14ac:dyDescent="0.15">
      <c r="A7" s="148" t="s">
        <v>523</v>
      </c>
      <c r="B7" s="153"/>
      <c r="C7" s="154"/>
      <c r="D7" s="155">
        <v>61736</v>
      </c>
      <c r="E7" s="156"/>
      <c r="F7" s="157">
        <v>122054</v>
      </c>
      <c r="G7" s="158"/>
      <c r="H7" s="159"/>
    </row>
    <row r="8" spans="1:8" x14ac:dyDescent="0.15">
      <c r="A8" s="160"/>
      <c r="B8" s="161"/>
      <c r="C8" s="162"/>
      <c r="D8" s="163">
        <v>28003</v>
      </c>
      <c r="E8" s="164"/>
      <c r="F8" s="165">
        <v>68298</v>
      </c>
      <c r="G8" s="166"/>
      <c r="H8" s="167"/>
    </row>
    <row r="9" spans="1:8" x14ac:dyDescent="0.15">
      <c r="A9" s="148" t="s">
        <v>524</v>
      </c>
      <c r="B9" s="153"/>
      <c r="C9" s="154"/>
      <c r="D9" s="155">
        <v>100681</v>
      </c>
      <c r="E9" s="156"/>
      <c r="F9" s="157">
        <v>111644</v>
      </c>
      <c r="G9" s="158"/>
      <c r="H9" s="159"/>
    </row>
    <row r="10" spans="1:8" x14ac:dyDescent="0.15">
      <c r="A10" s="160"/>
      <c r="B10" s="161"/>
      <c r="C10" s="162"/>
      <c r="D10" s="163">
        <v>52388</v>
      </c>
      <c r="E10" s="164"/>
      <c r="F10" s="165">
        <v>66606</v>
      </c>
      <c r="G10" s="166"/>
      <c r="H10" s="167"/>
    </row>
    <row r="11" spans="1:8" x14ac:dyDescent="0.15">
      <c r="A11" s="148" t="s">
        <v>525</v>
      </c>
      <c r="B11" s="153"/>
      <c r="C11" s="154"/>
      <c r="D11" s="155">
        <v>80245</v>
      </c>
      <c r="E11" s="156"/>
      <c r="F11" s="157">
        <v>127917</v>
      </c>
      <c r="G11" s="158"/>
      <c r="H11" s="159"/>
    </row>
    <row r="12" spans="1:8" x14ac:dyDescent="0.15">
      <c r="A12" s="160"/>
      <c r="B12" s="161"/>
      <c r="C12" s="168"/>
      <c r="D12" s="163">
        <v>33002</v>
      </c>
      <c r="E12" s="164"/>
      <c r="F12" s="165">
        <v>69746</v>
      </c>
      <c r="G12" s="166"/>
      <c r="H12" s="167"/>
    </row>
    <row r="13" spans="1:8" x14ac:dyDescent="0.15">
      <c r="A13" s="148"/>
      <c r="B13" s="153"/>
      <c r="C13" s="169"/>
      <c r="D13" s="170">
        <v>91409</v>
      </c>
      <c r="E13" s="171"/>
      <c r="F13" s="172">
        <v>122880</v>
      </c>
      <c r="G13" s="173"/>
      <c r="H13" s="159"/>
    </row>
    <row r="14" spans="1:8" x14ac:dyDescent="0.15">
      <c r="A14" s="160"/>
      <c r="B14" s="161"/>
      <c r="C14" s="162"/>
      <c r="D14" s="163">
        <v>44673</v>
      </c>
      <c r="E14" s="164"/>
      <c r="F14" s="165">
        <v>65694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2.69</v>
      </c>
      <c r="C19" s="174">
        <f>ROUND(VALUE(SUBSTITUTE(実質収支比率等に係る経年分析!G$48,"▲","-")),2)</f>
        <v>7.26</v>
      </c>
      <c r="D19" s="174">
        <f>ROUND(VALUE(SUBSTITUTE(実質収支比率等に係る経年分析!H$48,"▲","-")),2)</f>
        <v>10.37</v>
      </c>
      <c r="E19" s="174">
        <f>ROUND(VALUE(SUBSTITUTE(実質収支比率等に係る経年分析!I$48,"▲","-")),2)</f>
        <v>6.97</v>
      </c>
      <c r="F19" s="174">
        <f>ROUND(VALUE(SUBSTITUTE(実質収支比率等に係る経年分析!J$48,"▲","-")),2)</f>
        <v>4.1399999999999997</v>
      </c>
    </row>
    <row r="20" spans="1:11" x14ac:dyDescent="0.15">
      <c r="A20" s="174" t="s">
        <v>53</v>
      </c>
      <c r="B20" s="174">
        <f>ROUND(VALUE(SUBSTITUTE(実質収支比率等に係る経年分析!F$47,"▲","-")),2)</f>
        <v>32.9</v>
      </c>
      <c r="C20" s="174">
        <f>ROUND(VALUE(SUBSTITUTE(実質収支比率等に係る経年分析!G$47,"▲","-")),2)</f>
        <v>36.880000000000003</v>
      </c>
      <c r="D20" s="174">
        <f>ROUND(VALUE(SUBSTITUTE(実質収支比率等に係る経年分析!H$47,"▲","-")),2)</f>
        <v>47.41</v>
      </c>
      <c r="E20" s="174">
        <f>ROUND(VALUE(SUBSTITUTE(実質収支比率等に係る経年分析!I$47,"▲","-")),2)</f>
        <v>56.68</v>
      </c>
      <c r="F20" s="174">
        <f>ROUND(VALUE(SUBSTITUTE(実質収支比率等に係る経年分析!J$47,"▲","-")),2)</f>
        <v>59.75</v>
      </c>
    </row>
    <row r="21" spans="1:11" x14ac:dyDescent="0.15">
      <c r="A21" s="174" t="s">
        <v>54</v>
      </c>
      <c r="B21" s="174">
        <f>IF(ISNUMBER(VALUE(SUBSTITUTE(実質収支比率等に係る経年分析!F$49,"▲","-"))),ROUND(VALUE(SUBSTITUTE(実質収支比率等に係る経年分析!F$49,"▲","-")),2),NA())</f>
        <v>-3.93</v>
      </c>
      <c r="C21" s="174">
        <f>IF(ISNUMBER(VALUE(SUBSTITUTE(実質収支比率等に係る経年分析!G$49,"▲","-"))),ROUND(VALUE(SUBSTITUTE(実質収支比率等に係る経年分析!G$49,"▲","-")),2),NA())</f>
        <v>9.36</v>
      </c>
      <c r="D21" s="174">
        <f>IF(ISNUMBER(VALUE(SUBSTITUTE(実質収支比率等に係る経年分析!H$49,"▲","-"))),ROUND(VALUE(SUBSTITUTE(実質収支比率等に係る経年分析!H$49,"▲","-")),2),NA())</f>
        <v>13.71</v>
      </c>
      <c r="E21" s="174">
        <f>IF(ISNUMBER(VALUE(SUBSTITUTE(実質収支比率等に係る経年分析!I$49,"▲","-"))),ROUND(VALUE(SUBSTITUTE(実質収支比率等に係る経年分析!I$49,"▲","-")),2),NA())</f>
        <v>-0.63</v>
      </c>
      <c r="F21" s="174">
        <f>IF(ISNUMBER(VALUE(SUBSTITUTE(実質収支比率等に係る経年分析!J$49,"▲","-"))),ROUND(VALUE(SUBSTITUTE(実質収支比率等に係る経年分析!J$49,"▲","-")),2),NA())</f>
        <v>-2.74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漁業集落環境整備事業特別会計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1.04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公共下水道事業特別会計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1.81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1.26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3.07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2.13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1.84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0.93</v>
      </c>
    </row>
    <row r="33" spans="1:16" x14ac:dyDescent="0.15">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1.87</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2.69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7.26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10.37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4.0999999999999996</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#VALUE!</v>
      </c>
      <c r="G35" s="175" t="e">
        <f>IF(ROUND(VALUE(SUBSTITUTE(連結実質赤字比率に係る赤字・黒字の構成分析!H$35,"▲", "-")), 2) &gt;= 0, ABS(ROUND(VALUE(SUBSTITUTE(連結実質赤字比率に係る赤字・黒字の構成分析!H$35,"▲", "-")), 2)), NA())</f>
        <v>#VALUE!</v>
      </c>
      <c r="H35" s="175" t="e">
        <f>IF(ROUND(VALUE(SUBSTITUTE(連結実質赤字比率に係る赤字・黒字の構成分析!I$35,"▲", "-")), 2) &lt; 0, ABS(ROUND(VALUE(SUBSTITUTE(連結実質赤字比率に係る赤字・黒字の構成分析!I$35,"▲", "-")), 2)), NA())</f>
        <v>#VALUE!</v>
      </c>
      <c r="I35" s="175" t="e">
        <f>IF(ROUND(VALUE(SUBSTITUTE(連結実質赤字比率に係る赤字・黒字の構成分析!I$35,"▲", "-")), 2) &gt;= 0, ABS(ROUND(VALUE(SUBSTITUTE(連結実質赤字比率に係る赤字・黒字の構成分析!I$35,"▲", "-")), 2)), NA())</f>
        <v>#VALUE!</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23.23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19.059999999999999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17.16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18.829999999999998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21.71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467</v>
      </c>
      <c r="E42" s="176"/>
      <c r="F42" s="176"/>
      <c r="G42" s="176">
        <f>'実質公債費比率（分子）の構造'!L$52</f>
        <v>476</v>
      </c>
      <c r="H42" s="176"/>
      <c r="I42" s="176"/>
      <c r="J42" s="176">
        <f>'実質公債費比率（分子）の構造'!M$52</f>
        <v>478</v>
      </c>
      <c r="K42" s="176"/>
      <c r="L42" s="176"/>
      <c r="M42" s="176">
        <f>'実質公債費比率（分子）の構造'!N$52</f>
        <v>505</v>
      </c>
      <c r="N42" s="176"/>
      <c r="O42" s="176"/>
      <c r="P42" s="176">
        <f>'実質公債費比率（分子）の構造'!O$52</f>
        <v>498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43</v>
      </c>
      <c r="C45" s="176"/>
      <c r="D45" s="176"/>
      <c r="E45" s="176">
        <f>'実質公債費比率（分子）の構造'!L$49</f>
        <v>40</v>
      </c>
      <c r="F45" s="176"/>
      <c r="G45" s="176"/>
      <c r="H45" s="176">
        <f>'実質公債費比率（分子）の構造'!M$49</f>
        <v>28</v>
      </c>
      <c r="I45" s="176"/>
      <c r="J45" s="176"/>
      <c r="K45" s="176">
        <f>'実質公債費比率（分子）の構造'!N$49</f>
        <v>32</v>
      </c>
      <c r="L45" s="176"/>
      <c r="M45" s="176"/>
      <c r="N45" s="176">
        <f>'実質公債費比率（分子）の構造'!O$49</f>
        <v>45</v>
      </c>
      <c r="O45" s="176"/>
      <c r="P45" s="176"/>
    </row>
    <row r="46" spans="1:16" x14ac:dyDescent="0.15">
      <c r="A46" s="176" t="s">
        <v>64</v>
      </c>
      <c r="B46" s="176">
        <f>'実質公債費比率（分子）の構造'!K$48</f>
        <v>266</v>
      </c>
      <c r="C46" s="176"/>
      <c r="D46" s="176"/>
      <c r="E46" s="176">
        <f>'実質公債費比率（分子）の構造'!L$48</f>
        <v>263</v>
      </c>
      <c r="F46" s="176"/>
      <c r="G46" s="176"/>
      <c r="H46" s="176">
        <f>'実質公債費比率（分子）の構造'!M$48</f>
        <v>284</v>
      </c>
      <c r="I46" s="176"/>
      <c r="J46" s="176"/>
      <c r="K46" s="176">
        <f>'実質公債費比率（分子）の構造'!N$48</f>
        <v>307</v>
      </c>
      <c r="L46" s="176"/>
      <c r="M46" s="176"/>
      <c r="N46" s="176">
        <f>'実質公債費比率（分子）の構造'!O$48</f>
        <v>282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406</v>
      </c>
      <c r="C49" s="176"/>
      <c r="D49" s="176"/>
      <c r="E49" s="176">
        <f>'実質公債費比率（分子）の構造'!L$45</f>
        <v>429</v>
      </c>
      <c r="F49" s="176"/>
      <c r="G49" s="176"/>
      <c r="H49" s="176">
        <f>'実質公債費比率（分子）の構造'!M$45</f>
        <v>446</v>
      </c>
      <c r="I49" s="176"/>
      <c r="J49" s="176"/>
      <c r="K49" s="176">
        <f>'実質公債費比率（分子）の構造'!N$45</f>
        <v>481</v>
      </c>
      <c r="L49" s="176"/>
      <c r="M49" s="176"/>
      <c r="N49" s="176">
        <f>'実質公債費比率（分子）の構造'!O$45</f>
        <v>487</v>
      </c>
      <c r="O49" s="176"/>
      <c r="P49" s="176"/>
    </row>
    <row r="50" spans="1:16" x14ac:dyDescent="0.15">
      <c r="A50" s="176" t="s">
        <v>67</v>
      </c>
      <c r="B50" s="176" t="e">
        <f>NA()</f>
        <v>#N/A</v>
      </c>
      <c r="C50" s="176">
        <f>IF(ISNUMBER('実質公債費比率（分子）の構造'!K$53),'実質公債費比率（分子）の構造'!K$53,NA())</f>
        <v>248</v>
      </c>
      <c r="D50" s="176" t="e">
        <f>NA()</f>
        <v>#N/A</v>
      </c>
      <c r="E50" s="176" t="e">
        <f>NA()</f>
        <v>#N/A</v>
      </c>
      <c r="F50" s="176">
        <f>IF(ISNUMBER('実質公債費比率（分子）の構造'!L$53),'実質公債費比率（分子）の構造'!L$53,NA())</f>
        <v>256</v>
      </c>
      <c r="G50" s="176" t="e">
        <f>NA()</f>
        <v>#N/A</v>
      </c>
      <c r="H50" s="176" t="e">
        <f>NA()</f>
        <v>#N/A</v>
      </c>
      <c r="I50" s="176">
        <f>IF(ISNUMBER('実質公債費比率（分子）の構造'!M$53),'実質公債費比率（分子）の構造'!M$53,NA())</f>
        <v>280</v>
      </c>
      <c r="J50" s="176" t="e">
        <f>NA()</f>
        <v>#N/A</v>
      </c>
      <c r="K50" s="176" t="e">
        <f>NA()</f>
        <v>#N/A</v>
      </c>
      <c r="L50" s="176">
        <f>IF(ISNUMBER('実質公債費比率（分子）の構造'!N$53),'実質公債費比率（分子）の構造'!N$53,NA())</f>
        <v>315</v>
      </c>
      <c r="M50" s="176" t="e">
        <f>NA()</f>
        <v>#N/A</v>
      </c>
      <c r="N50" s="176" t="e">
        <f>NA()</f>
        <v>#N/A</v>
      </c>
      <c r="O50" s="176">
        <f>IF(ISNUMBER('実質公債費比率（分子）の構造'!O$53),'実質公債費比率（分子）の構造'!O$53,NA())</f>
        <v>316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5392</v>
      </c>
      <c r="E56" s="175"/>
      <c r="F56" s="175"/>
      <c r="G56" s="175">
        <f>'将来負担比率（分子）の構造'!J$52</f>
        <v>5316</v>
      </c>
      <c r="H56" s="175"/>
      <c r="I56" s="175"/>
      <c r="J56" s="175">
        <f>'将来負担比率（分子）の構造'!K$52</f>
        <v>5195</v>
      </c>
      <c r="K56" s="175"/>
      <c r="L56" s="175"/>
      <c r="M56" s="175">
        <f>'将来負担比率（分子）の構造'!L$52</f>
        <v>5053</v>
      </c>
      <c r="N56" s="175"/>
      <c r="O56" s="175"/>
      <c r="P56" s="175">
        <f>'将来負担比率（分子）の構造'!M$52</f>
        <v>4855</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915</v>
      </c>
      <c r="E58" s="175"/>
      <c r="F58" s="175"/>
      <c r="G58" s="175">
        <f>'将来負担比率（分子）の構造'!J$50</f>
        <v>1096</v>
      </c>
      <c r="H58" s="175"/>
      <c r="I58" s="175"/>
      <c r="J58" s="175">
        <f>'将来負担比率（分子）の構造'!K$50</f>
        <v>1487</v>
      </c>
      <c r="K58" s="175"/>
      <c r="L58" s="175"/>
      <c r="M58" s="175">
        <f>'将来負担比率（分子）の構造'!L$50</f>
        <v>1716</v>
      </c>
      <c r="N58" s="175"/>
      <c r="O58" s="175"/>
      <c r="P58" s="175">
        <f>'将来負担比率（分子）の構造'!M$50</f>
        <v>1836</v>
      </c>
    </row>
    <row r="59" spans="1:16" x14ac:dyDescent="0.15">
      <c r="A59" s="175" t="s">
        <v>39</v>
      </c>
      <c r="B59" s="175">
        <f>'将来負担比率（分子）の構造'!I$49</f>
        <v>50</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536</v>
      </c>
      <c r="C62" s="175"/>
      <c r="D62" s="175"/>
      <c r="E62" s="175">
        <f>'将来負担比率（分子）の構造'!J$45</f>
        <v>544</v>
      </c>
      <c r="F62" s="175"/>
      <c r="G62" s="175"/>
      <c r="H62" s="175">
        <f>'将来負担比率（分子）の構造'!K$45</f>
        <v>517</v>
      </c>
      <c r="I62" s="175"/>
      <c r="J62" s="175"/>
      <c r="K62" s="175">
        <f>'将来負担比率（分子）の構造'!L$45</f>
        <v>512</v>
      </c>
      <c r="L62" s="175"/>
      <c r="M62" s="175"/>
      <c r="N62" s="175">
        <f>'将来負担比率（分子）の構造'!M$45</f>
        <v>514</v>
      </c>
      <c r="O62" s="175"/>
      <c r="P62" s="175"/>
    </row>
    <row r="63" spans="1:16" x14ac:dyDescent="0.15">
      <c r="A63" s="175" t="s">
        <v>34</v>
      </c>
      <c r="B63" s="175">
        <f>'将来負担比率（分子）の構造'!I$44</f>
        <v>428</v>
      </c>
      <c r="C63" s="175"/>
      <c r="D63" s="175"/>
      <c r="E63" s="175">
        <f>'将来負担比率（分子）の構造'!J$44</f>
        <v>418</v>
      </c>
      <c r="F63" s="175"/>
      <c r="G63" s="175"/>
      <c r="H63" s="175">
        <f>'将来負担比率（分子）の構造'!K$44</f>
        <v>590</v>
      </c>
      <c r="I63" s="175"/>
      <c r="J63" s="175"/>
      <c r="K63" s="175">
        <f>'将来負担比率（分子）の構造'!L$44</f>
        <v>659</v>
      </c>
      <c r="L63" s="175"/>
      <c r="M63" s="175"/>
      <c r="N63" s="175">
        <f>'将来負担比率（分子）の構造'!M$44</f>
        <v>689</v>
      </c>
      <c r="O63" s="175"/>
      <c r="P63" s="175"/>
    </row>
    <row r="64" spans="1:16" x14ac:dyDescent="0.15">
      <c r="A64" s="175" t="s">
        <v>33</v>
      </c>
      <c r="B64" s="175">
        <f>'将来負担比率（分子）の構造'!I$43</f>
        <v>4695</v>
      </c>
      <c r="C64" s="175"/>
      <c r="D64" s="175"/>
      <c r="E64" s="175">
        <f>'将来負担比率（分子）の構造'!J$43</f>
        <v>4689</v>
      </c>
      <c r="F64" s="175"/>
      <c r="G64" s="175"/>
      <c r="H64" s="175">
        <f>'将来負担比率（分子）の構造'!K$43</f>
        <v>4676</v>
      </c>
      <c r="I64" s="175"/>
      <c r="J64" s="175"/>
      <c r="K64" s="175">
        <f>'将来負担比率（分子）の構造'!L$43</f>
        <v>4625</v>
      </c>
      <c r="L64" s="175"/>
      <c r="M64" s="175"/>
      <c r="N64" s="175">
        <f>'将来負担比率（分子）の構造'!M$43</f>
        <v>4393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4638</v>
      </c>
      <c r="C66" s="175"/>
      <c r="D66" s="175"/>
      <c r="E66" s="175">
        <f>'将来負担比率（分子）の構造'!J$41</f>
        <v>4570</v>
      </c>
      <c r="F66" s="175"/>
      <c r="G66" s="175"/>
      <c r="H66" s="175">
        <f>'将来負担比率（分子）の構造'!K$41</f>
        <v>4412</v>
      </c>
      <c r="I66" s="175"/>
      <c r="J66" s="175"/>
      <c r="K66" s="175">
        <f>'将来負担比率（分子）の構造'!L$41</f>
        <v>4275</v>
      </c>
      <c r="L66" s="175"/>
      <c r="M66" s="175"/>
      <c r="N66" s="175">
        <f>'将来負担比率（分子）の構造'!M$41</f>
        <v>4135</v>
      </c>
      <c r="O66" s="175"/>
      <c r="P66" s="175"/>
    </row>
    <row r="67" spans="1:16" x14ac:dyDescent="0.15">
      <c r="A67" s="175" t="s">
        <v>71</v>
      </c>
      <c r="B67" s="175" t="e">
        <f>NA()</f>
        <v>#N/A</v>
      </c>
      <c r="C67" s="175">
        <f>IF(ISNUMBER('将来負担比率（分子）の構造'!I$53), IF('将来負担比率（分子）の構造'!I$53 &lt; 0, 0, '将来負担比率（分子）の構造'!I$53), NA())</f>
        <v>4040</v>
      </c>
      <c r="D67" s="175" t="e">
        <f>NA()</f>
        <v>#N/A</v>
      </c>
      <c r="E67" s="175" t="e">
        <f>NA()</f>
        <v>#N/A</v>
      </c>
      <c r="F67" s="175">
        <f>IF(ISNUMBER('将来負担比率（分子）の構造'!J$53), IF('将来負担比率（分子）の構造'!J$53 &lt; 0, 0, '将来負担比率（分子）の構造'!J$53), NA())</f>
        <v>3808</v>
      </c>
      <c r="G67" s="175" t="e">
        <f>NA()</f>
        <v>#N/A</v>
      </c>
      <c r="H67" s="175" t="e">
        <f>NA()</f>
        <v>#N/A</v>
      </c>
      <c r="I67" s="175">
        <f>IF(ISNUMBER('将来負担比率（分子）の構造'!K$53), IF('将来負担比率（分子）の構造'!K$53 &lt; 0, 0, '将来負担比率（分子）の構造'!K$53), NA())</f>
        <v>3513</v>
      </c>
      <c r="J67" s="175" t="e">
        <f>NA()</f>
        <v>#N/A</v>
      </c>
      <c r="K67" s="175" t="e">
        <f>NA()</f>
        <v>#N/A</v>
      </c>
      <c r="L67" s="175">
        <f>IF(ISNUMBER('将来負担比率（分子）の構造'!L$53), IF('将来負担比率（分子）の構造'!L$53 &lt; 0, 0, '将来負担比率（分子）の構造'!L$53), NA())</f>
        <v>3302</v>
      </c>
      <c r="M67" s="175" t="e">
        <f>NA()</f>
        <v>#N/A</v>
      </c>
      <c r="N67" s="175" t="e">
        <f>NA()</f>
        <v>#N/A</v>
      </c>
      <c r="O67" s="175">
        <f>IF(ISNUMBER('将来負担比率（分子）の構造'!M$53), IF('将来負担比率（分子）の構造'!M$53 &lt; 0, 0, '将来負担比率（分子）の構造'!M$53), NA())</f>
        <v>3039</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1336</v>
      </c>
      <c r="C72" s="179">
        <f>基金残高に係る経年分析!G55</f>
        <v>1568</v>
      </c>
      <c r="D72" s="179">
        <f>基金残高に係る経年分析!H55</f>
        <v>1669</v>
      </c>
    </row>
    <row r="73" spans="1:16" x14ac:dyDescent="0.15">
      <c r="A73" s="178" t="s">
        <v>74</v>
      </c>
      <c r="B73" s="179">
        <f>基金残高に係る経年分析!F56</f>
        <v>1</v>
      </c>
      <c r="C73" s="179">
        <f>基金残高に係る経年分析!G56</f>
        <v>1</v>
      </c>
      <c r="D73" s="179">
        <f>基金残高に係る経年分析!H56</f>
        <v>12</v>
      </c>
    </row>
    <row r="74" spans="1:16" x14ac:dyDescent="0.15">
      <c r="A74" s="178" t="s">
        <v>75</v>
      </c>
      <c r="B74" s="179">
        <f>基金残高に係る経年分析!F57</f>
        <v>62</v>
      </c>
      <c r="C74" s="179">
        <f>基金残高に係る経年分析!G57</f>
        <v>58</v>
      </c>
      <c r="D74" s="179">
        <f>基金残高に係る経年分析!H57</f>
        <v>73</v>
      </c>
    </row>
  </sheetData>
  <sheetProtection algorithmName="SHA-512" hashValue="Dh+jDqtHm6a0+QhCO3qHHfREW/n6XhrBO2Y/zqQSo1yqNq5wEYVB9LsUo7qDTb2kmFM4d2YPuXWRE1FzvOrxTQ==" saltValue="Vim7ldwisR75vOPk5CRR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R06014</cp:lastModifiedBy>
  <cp:lastPrinted>2025-03-13T06:06:10Z</cp:lastPrinted>
  <dcterms:created xsi:type="dcterms:W3CDTF">2025-02-19T03:56:08Z</dcterms:created>
  <dcterms:modified xsi:type="dcterms:W3CDTF">2025-03-17T07:36:03Z</dcterms:modified>
  <cp:category/>
</cp:coreProperties>
</file>