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C-085\Desktop\財政状況資料集の作成\提出書類\"/>
    </mc:Choice>
  </mc:AlternateContent>
  <xr:revisionPtr revIDLastSave="0" documentId="13_ncr:1_{D42BB0CB-ECA8-4817-8055-16DFCF1AE37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O34" i="10"/>
  <c r="BW34" i="10"/>
  <c r="BW35" i="10" s="1"/>
  <c r="BW36" i="10" s="1"/>
  <c r="BW37" i="10" s="1"/>
  <c r="BW38" i="10" s="1"/>
  <c r="BW39" i="10" s="1"/>
  <c r="BW40" i="10" s="1"/>
  <c r="BW41" i="10" s="1"/>
  <c r="BW42" i="10" s="1"/>
  <c r="BW43" i="10" s="1"/>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<sst xmlns="http://schemas.openxmlformats.org/spreadsheetml/2006/main" count="1139" uniqueCount="567">
  <si>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</si>
  <si>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</si>
  <si>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</si>
  <si>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</si>
  <si>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</si>
  <si>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</si>
  <si>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</si>
  <si>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</si>
  <si>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</si>
  <si>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</si>
  <si>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</si>
  <si>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</si>
  <si>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</si>
  <si>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</si>
  <si>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</si>
  <si>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</si>
  <si>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</si>
  <si>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</si>
  <si>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</si>
  <si>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</si>
  <si>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</si>
  <si>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</si>
  <si>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</si>
  <si>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</si>
  <si>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</si>
  <si>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</si>
  <si>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</si>
  <si>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</si>
  <si>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</si>
  <si>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</si>
  <si>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</si>
  <si>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</si>
  <si>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</si>
  <si>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</si>
  <si>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</si>
  <si>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</si>
  <si>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</si>
  <si>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</si>
  <si>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</si>
  <si>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</si>
  <si>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</si>
  <si>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</si>
  <si>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</si>
  <si>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</si>
  <si>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</si>
  <si>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</si>
  <si>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</si>
  <si>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</si>
  <si>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</si>
  <si>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</si>
  <si>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</si>
  <si>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</si>
  <si>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</si>
  <si>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</si>
  <si>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</si>
  <si>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</si>
  <si>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</si>
  <si>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</si>
  <si>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</si>
  <si>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</si>
  <si>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</si>
  <si>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</si>
  <si>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</si>
  <si>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</si>
  <si>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</si>
  <si>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</si>
  <si>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</si>
  <si>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</si>
  <si>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</si>
  <si>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</si>
  <si>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</si>
  <si>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</si>
  <si>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</si>
  <si>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</si>
  <si>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</si>
  <si>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</si>
  <si>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</si>
  <si>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</si>
  <si>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</si>
  <si>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</si>
  <si>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</si>
  <si>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</si>
  <si>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</si>
  <si>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</si>
  <si>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</si>
  <si>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</si>
  <si>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</si>
  <si>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</si>
  <si>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</si>
  <si>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</si>
  <si>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</si>
  <si>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</si>
  <si>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</si>
  <si>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</si>
  <si>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</si>
  <si>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</si>
  <si>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</si>
  <si>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</si>
  <si>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</si>
  <si>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</si>
  <si>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</si>
  <si>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</si>
  <si>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</si>
  <si>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</si>
  <si>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</si>
  <si>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</si>
  <si>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</si>
  <si>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</si>
  <si>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</si>
  <si>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</si>
  <si>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</si>
  <si>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</si>
  <si>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</si>
  <si>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</si>
  <si>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</si>
  <si>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</si>
  <si>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</si>
  <si>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</si>
  <si>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</si>
  <si>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</si>
  <si>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</si>
  <si>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</si>
  <si>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</si>
  <si>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</si>
  <si>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</si>
  <si>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</si>
  <si>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</si>
  <si>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</si>
  <si>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</si>
  <si>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</si>
  <si>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</si>
  <si>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</si>
  <si>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</si>
  <si>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</si>
  <si>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</si>
  <si>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</si>
  <si>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</si>
  <si>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</si>
  <si>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</si>
  <si>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</si>
  <si>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</si>
  <si>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</si>
  <si>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</si>
  <si>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</si>
  <si>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</si>
  <si>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</si>
  <si>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</si>
  <si>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</si>
  <si>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</si>
  <si>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</si>
  <si>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</si>
  <si>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</si>
  <si>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</si>
  <si>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</si>
  <si>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</si>
  <si>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</si>
  <si>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</si>
  <si>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</si>
  <si>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</si>
  <si>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</si>
  <si>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</si>
  <si>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</si>
  <si>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</si>
  <si>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</si>
  <si>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</si>
  <si>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</si>
  <si>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</si>
  <si>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</si>
  <si>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</si>
  <si>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</si>
  <si>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</si>
  <si>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</si>
  <si>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</si>
  <si>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</si>
  <si>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</si>
  <si>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</si>
  <si>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</si>
  <si>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</si>
  <si>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</si>
  <si>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</si>
  <si>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</si>
  <si>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</si>
  <si>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</si>
  <si>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</si>
  <si>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</si>
  <si>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</si>
  <si>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</si>
  <si>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</si>
  <si>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</si>
  <si>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</si>
  <si>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</si>
  <si>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</si>
  <si>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</si>
  <si>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</si>
  <si>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</si>
  <si>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</si>
  <si>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</si>
  <si>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</si>
  <si>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</si>
  <si>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</si>
  <si>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</si>
  <si>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</si>
  <si>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</si>
  <si>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</si>
  <si>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和歌山県広川町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</si>
  <si>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</si>
  <si>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</si>
  <si>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</si>
  <si>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</si>
  <si>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</si>
  <si>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</si>
  <si>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</si>
  <si>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</si>
  <si>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</si>
  <si>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</si>
  <si>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</si>
  <si>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</si>
  <si>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</si>
  <si>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</si>
  <si>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</si>
  <si>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</si>
  <si>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</si>
  <si>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</si>
  <si>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</si>
  <si>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</si>
  <si>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</si>
  <si>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</si>
  <si>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</si>
  <si>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</si>
  <si>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</si>
  <si>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</si>
  <si>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</si>
  <si>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</si>
  <si>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</si>
  <si>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</si>
  <si>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</si>
  <si>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</si>
  <si>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</si>
  <si>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</si>
  <si>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</si>
  <si>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</si>
  <si>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</si>
  <si>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</si>
  <si>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</si>
  <si>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</si>
  <si>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</si>
  <si>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</si>
  <si>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</si>
  <si>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</si>
  <si>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</si>
  <si>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</si>
  <si>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</si>
  <si>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</si>
  <si>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</si>
  <si>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</si>
  <si>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</si>
  <si>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</si>
  <si>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</si>
  <si>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</si>
  <si>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</si>
  <si>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</si>
  <si>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</si>
  <si>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</si>
  <si>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</si>
  <si>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</si>
  <si>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</si>
  <si>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</si>
  <si>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</si>
  <si>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</si>
  <si>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</si>
  <si>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</si>
  <si>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</si>
  <si>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</si>
  <si>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</si>
  <si>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</si>
  <si>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</si>
  <si>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</si>
  <si>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</si>
  <si>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</si>
  <si>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</si>
  <si>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</si>
  <si>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</si>
  <si>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</si>
  <si>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</si>
  <si>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</si>
  <si>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</si>
  <si>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</si>
  <si>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</si>
  <si>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</si>
  <si>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</si>
  <si>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</si>
  <si>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</si>
  <si>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</si>
  <si>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</si>
  <si>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</si>
  <si>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</si>
  <si>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</si>
  <si>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</si>
  <si>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</si>
  <si>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</si>
  <si>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</si>
  <si>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</si>
  <si>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</si>
  <si>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</si>
  <si>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</si>
  <si>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</si>
  <si>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</si>
  <si>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</si>
  <si>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</si>
  <si>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</si>
  <si>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</si>
  <si>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</si>
  <si>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</si>
  <si>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</si>
  <si>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</si>
  <si>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</si>
  <si>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</si>
  <si>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</si>
  <si>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</si>
  <si>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</si>
  <si>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</si>
  <si>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</si>
  <si>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</si>
  <si>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</si>
  <si>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</si>
  <si>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</si>
  <si>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</si>
  <si>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</si>
  <si>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</si>
  <si>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</si>
  <si>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</si>
  <si>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</si>
  <si>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</si>
  <si>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</si>
  <si>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</si>
  <si>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</si>
  <si>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</si>
  <si>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</si>
  <si>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</si>
  <si>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</si>
  <si>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</si>
  <si>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</si>
  <si>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</si>
  <si>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</si>
  <si>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</si>
  <si>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</si>
  <si>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</si>
  <si>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</si>
  <si>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</si>
  <si>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</si>
  <si>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</si>
  <si>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</si>
  <si>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</si>
  <si>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</si>
  <si>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</si>
  <si>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和歌山県広川町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</si>
  <si>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</si>
  <si>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</si>
  <si>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</si>
  <si>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</si>
  <si>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</si>
  <si>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</si>
  <si>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</si>
  <si>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</si>
  <si>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</si>
  <si>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</si>
  <si>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</si>
  <si>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</si>
  <si>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</si>
  <si>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</si>
  <si>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</si>
  <si>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</si>
  <si>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</si>
  <si>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</si>
  <si>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</si>
  <si>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</si>
  <si>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</si>
  <si>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</si>
  <si>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</si>
  <si>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</si>
  <si>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</si>
  <si>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</si>
  <si>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</si>
  <si>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</si>
  <si>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</si>
  <si>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</si>
  <si>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</si>
  <si>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</si>
  <si>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</si>
  <si>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</si>
  <si>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</si>
  <si>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</si>
  <si>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</si>
  <si>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</si>
  <si>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</si>
  <si>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</si>
  <si>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</si>
  <si>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</si>
  <si>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</si>
  <si>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</si>
  <si>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</si>
  <si>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</si>
  <si>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</si>
  <si>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</si>
  <si>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</si>
  <si>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</si>
  <si>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</si>
  <si>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</si>
  <si>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</si>
  <si>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</si>
  <si>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</si>
  <si>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</si>
  <si>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</si>
  <si>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</si>
  <si>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</si>
  <si>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</si>
  <si>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</si>
  <si>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</si>
  <si>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</si>
  <si>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</si>
  <si>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</si>
  <si>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</si>
  <si>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</si>
  <si>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</si>
  <si>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</si>
  <si>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</si>
  <si>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</si>
  <si>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</si>
  <si>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</si>
  <si>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</si>
  <si>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</si>
  <si>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</si>
  <si>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</si>
  <si>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</si>
  <si>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</si>
  <si>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</si>
  <si>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</si>
  <si>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</si>
  <si>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</si>
  <si>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</si>
  <si>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</si>
  <si>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</si>
  <si>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</si>
  <si>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</si>
  <si>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</si>
  <si>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</si>
  <si>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</si>
  <si>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</si>
  <si>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</si>
  <si>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</si>
  <si>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</si>
  <si>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</si>
  <si>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</si>
  <si>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</si>
  <si>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</si>
  <si>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</si>
  <si>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</si>
  <si>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</si>
  <si>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</si>
  <si>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</si>
  <si>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</si>
  <si>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</si>
  <si>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</si>
  <si>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</si>
  <si>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</si>
  <si>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</si>
  <si>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</si>
  <si>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</si>
  <si>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</si>
  <si>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</si>
  <si>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</si>
  <si>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</si>
  <si>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</si>
  <si>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</si>
  <si>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</si>
  <si>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</si>
  <si>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</si>
  <si>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</si>
  <si>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</si>
  <si>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</si>
  <si>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</si>
  <si>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</si>
  <si>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</si>
  <si>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</si>
  <si>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</si>
  <si>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</si>
  <si>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</si>
  <si>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</si>
  <si>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</si>
  <si>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</si>
  <si>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</si>
  <si>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</si>
  <si>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</si>
  <si>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</si>
  <si>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</si>
  <si>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</si>
  <si>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</si>
  <si>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</si>
  <si>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</si>
  <si>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</si>
  <si>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</si>
  <si>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</si>
  <si>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</si>
  <si>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</si>
  <si>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</si>
  <si>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</si>
  <si>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</si>
  <si>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</si>
  <si>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</si>
  <si>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</si>
  <si>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</si>
  <si>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</si>
  <si>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</si>
  <si>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</si>
  <si>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</si>
  <si>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</si>
  <si>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</si>
  <si>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</si>
  <si>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</si>
  <si>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</si>
  <si>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</si>
  <si>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</si>
  <si>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</si>
  <si>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</si>
  <si>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</si>
  <si>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</si>
  <si>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</si>
  <si>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</si>
  <si>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</si>
  <si>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</si>
  <si>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</si>
  <si>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</si>
  <si>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9.78</t>
  </si>
  <si>
    <t>▲ 1.40</t>
  </si>
  <si>
    <t>介護保険特別会計事業勘定</t>
  </si>
  <si>
    <t>一般会計</t>
  </si>
  <si>
    <t>国民健康保険特別会計事業勘定</t>
  </si>
  <si>
    <t>下水道特別会計</t>
  </si>
  <si>
    <t>後期高齢者医療特別会計</t>
  </si>
  <si>
    <t>簡易上水道特別会計</t>
  </si>
  <si>
    <t>学校給食特別会計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</si>
  <si>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</si>
  <si>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</si>
  <si>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</si>
  <si>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</si>
  <si>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</si>
  <si>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</si>
  <si>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</si>
  <si>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</si>
  <si>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</si>
  <si>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和歌山県市町村総合事務組合</t>
  </si>
  <si>
    <t>有田衛生施設事務組合</t>
  </si>
  <si>
    <t>有田聖苑事務組合</t>
  </si>
  <si>
    <t>有田郡老人福祉施設事務組合</t>
  </si>
  <si>
    <t>有田周辺広域圏事務組合</t>
  </si>
  <si>
    <t>有田周辺広域圏事務組合（公営企業会計）</t>
  </si>
  <si>
    <t>湯浅広川消防組合</t>
  </si>
  <si>
    <t>和歌山地方税回収機構</t>
  </si>
  <si>
    <t>和歌山県後期高齢者医療広域連合</t>
  </si>
  <si>
    <t>和歌山県後期高齢者医療広域連合（特別会計）</t>
  </si>
  <si>
    <t>和歌山県住宅新築資金等貸付金回収管理組合</t>
  </si>
  <si>
    <t>-</t>
    <phoneticPr fontId="2"/>
  </si>
  <si>
    <t>ふるさとづくり基金</t>
    <rPh sb="7" eb="9">
      <t>キキン</t>
    </rPh>
    <phoneticPr fontId="5"/>
  </si>
  <si>
    <t>衛生施設整備基金</t>
    <rPh sb="0" eb="8">
      <t>エイセイシセツセイビキキン</t>
    </rPh>
    <phoneticPr fontId="5"/>
  </si>
  <si>
    <t>稲むらの火の館管理基金</t>
    <rPh sb="0" eb="1">
      <t>イナ</t>
    </rPh>
    <rPh sb="4" eb="5">
      <t>ヒ</t>
    </rPh>
    <rPh sb="6" eb="7">
      <t>ヤカタ</t>
    </rPh>
    <rPh sb="7" eb="11">
      <t>カンリキキン</t>
    </rPh>
    <phoneticPr fontId="5"/>
  </si>
  <si>
    <t>教育施設整備基金</t>
    <rPh sb="0" eb="4">
      <t>キョウイクシセツ</t>
    </rPh>
    <rPh sb="4" eb="8">
      <t>セイビキキン</t>
    </rPh>
    <phoneticPr fontId="5"/>
  </si>
  <si>
    <t>滝原温泉整備基金</t>
    <rPh sb="0" eb="4">
      <t>タキハラオンセン</t>
    </rPh>
    <rPh sb="4" eb="8">
      <t>セイビキキン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</si>
</sst>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C010-4E6A-B7A8-311F21EEBB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261489</c:v>
                </c:pt>
                <c:pt idx="1">
                  <c:v>248662</c:v>
                </c:pt>
                <c:pt idx="2">
                  <c:v>170776</c:v>
                </c:pt>
                <c:pt idx="3">
                  <c:v>170422</c:v>
                </c:pt>
                <c:pt idx="4">
                  <c:v>391312</c:v>
                </c:pt>
              </c:numCache>
            </c:numRef>
          </c:val>
          <c:smooth val="0"/>
          <c:extLst>
            <c:ext xmlns:c16="http://schemas.microsoft.com/office/drawing/2014/chart" uri="{C3380CC4-5D6E-409C-BE32-E72D297353CC}">
              <c16:uniqueId val="{00000001-C010-4E6A-B7A8-311F21EEBB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3.48</c:v>
                </c:pt>
                <c:pt idx="1">
                  <c:v>3.52</c:v>
                </c:pt>
                <c:pt idx="2">
                  <c:v>3.14</c:v>
                </c:pt>
                <c:pt idx="3">
                  <c:v>4.8899999999999997</c:v>
                </c:pt>
                <c:pt idx="4">
                  <c:v>3.45</c:v>
                </c:pt>
              </c:numCache>
            </c:numRef>
          </c:val>
          <c:extLst>
            <c:ext xmlns:c16="http://schemas.microsoft.com/office/drawing/2014/chart" uri="{C3380CC4-5D6E-409C-BE32-E72D297353CC}">
              <c16:uniqueId val="{00000000-9D29-4FC9-8419-B11B00E438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18.75</c:v>
                </c:pt>
                <c:pt idx="1">
                  <c:v>18.079999999999998</c:v>
                </c:pt>
                <c:pt idx="2">
                  <c:v>22.14</c:v>
                </c:pt>
                <c:pt idx="3">
                  <c:v>22.7</c:v>
                </c:pt>
                <c:pt idx="4">
                  <c:v>22.97</c:v>
                </c:pt>
              </c:numCache>
            </c:numRef>
          </c:val>
          <c:extLst>
            <c:ext xmlns:c16="http://schemas.microsoft.com/office/drawing/2014/chart" uri="{C3380CC4-5D6E-409C-BE32-E72D297353CC}">
              <c16:uniqueId val="{00000001-9D29-4FC9-8419-B11B00E438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-9.7799999999999994</c:v>
                </c:pt>
                <c:pt idx="1">
                  <c:v>0.21</c:v>
                </c:pt>
                <c:pt idx="2">
                  <c:v>9.52</c:v>
                </c:pt>
                <c:pt idx="3">
                  <c:v>1.77</c:v>
                </c:pt>
                <c:pt idx="4">
                  <c:v>-1.4</c:v>
                </c:pt>
              </c:numCache>
            </c:numRef>
          </c:val>
          <c:smooth val="0"/>
          <c:extLst>
            <c:ext xmlns:c16="http://schemas.microsoft.com/office/drawing/2014/chart" uri="{C3380CC4-5D6E-409C-BE32-E72D297353CC}">
              <c16:uniqueId val="{00000002-9D29-4FC9-8419-B11B00E438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A4-4599-A403-B44A9112CA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4-4599-A403-B44A9112CAD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FA4-4599-A403-B44A9112CAD6}"/>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FA4-4599-A403-B44A9112CAD6}"/>
            </c:ext>
          </c:extLst>
        </c:ser>
        <c:ser>
          <c:idx val="4"/>
          <c:order val="4"/>
          <c:tx>
            <c:strRef>
              <c:f>データシート!$A$31</c:f>
              <c:strCache>
                <c:ptCount val="1"/>
                <c:pt idx="0">
                  <c:v>簡易上水道特別会計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0.01</c:v>
                </c:pt>
                <c:pt idx="4">
                  <c:v>#N/A</c:v>
                </c:pt>
                <c:pt idx="5">
                  <c:v>0.06</c:v>
                </c:pt>
                <c:pt idx="6">
                  <c:v>#N/A</c:v>
                </c:pt>
                <c:pt idx="7">
                  <c:v>0.01</c:v>
                </c:pt>
                <c:pt idx="8">
                  <c:v>#N/A</c:v>
                </c:pt>
                <c:pt idx="9">
                  <c:v>0.01</c:v>
                </c:pt>
              </c:numCache>
            </c:numRef>
          </c:val>
          <c:extLst>
            <c:ext xmlns:c16="http://schemas.microsoft.com/office/drawing/2014/chart" uri="{C3380CC4-5D6E-409C-BE32-E72D297353CC}">
              <c16:uniqueId val="{00000004-4FA4-4599-A403-B44A9112CAD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5-4FA4-4599-A403-B44A9112CAD6}"/>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6-4FA4-4599-A403-B44A9112CAD6}"/>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1.31</c:v>
                </c:pt>
                <c:pt idx="4">
                  <c:v>#N/A</c:v>
                </c:pt>
                <c:pt idx="5">
                  <c:v>1.67</c:v>
                </c:pt>
                <c:pt idx="6">
                  <c:v>#N/A</c:v>
                </c:pt>
                <c:pt idx="7">
                  <c:v>1.43</c:v>
                </c:pt>
                <c:pt idx="8">
                  <c:v>#N/A</c:v>
                </c:pt>
                <c:pt idx="9">
                  <c:v>1.07</c:v>
                </c:pt>
              </c:numCache>
            </c:numRef>
          </c:val>
          <c:extLst>
            <c:ext xmlns:c16="http://schemas.microsoft.com/office/drawing/2014/chart" uri="{C3380CC4-5D6E-409C-BE32-E72D297353CC}">
              <c16:uniqueId val="{00000007-4FA4-4599-A403-B44A9112CA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3.48</c:v>
                </c:pt>
                <c:pt idx="2">
                  <c:v>#N/A</c:v>
                </c:pt>
                <c:pt idx="3">
                  <c:v>3.52</c:v>
                </c:pt>
                <c:pt idx="4">
                  <c:v>#N/A</c:v>
                </c:pt>
                <c:pt idx="5">
                  <c:v>3.14</c:v>
                </c:pt>
                <c:pt idx="6">
                  <c:v>#N/A</c:v>
                </c:pt>
                <c:pt idx="7">
                  <c:v>4.88</c:v>
                </c:pt>
                <c:pt idx="8">
                  <c:v>#N/A</c:v>
                </c:pt>
                <c:pt idx="9">
                  <c:v>3.45</c:v>
                </c:pt>
              </c:numCache>
            </c:numRef>
          </c:val>
          <c:extLst>
            <c:ext xmlns:c16="http://schemas.microsoft.com/office/drawing/2014/chart" uri="{C3380CC4-5D6E-409C-BE32-E72D297353CC}">
              <c16:uniqueId val="{00000008-4FA4-4599-A403-B44A9112CAD6}"/>
            </c:ext>
          </c:extLst>
        </c:ser>
        <c:ser>
          <c:idx val="9"/>
          <c:order val="9"/>
          <c:tx>
            <c:strRef>
              <c:f>データシート!$A$36</c:f>
              <c:strCache>
                <c:ptCount val="1"/>
                <c:pt idx="0">
                  <c:v>介護保険特別会計事業勘定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3.21</c:v>
                </c:pt>
                <c:pt idx="2">
                  <c:v>#N/A</c:v>
                </c:pt>
                <c:pt idx="3">
                  <c:v>2.73</c:v>
                </c:pt>
                <c:pt idx="4">
                  <c:v>#N/A</c:v>
                </c:pt>
                <c:pt idx="5">
                  <c:v>3.15</c:v>
                </c:pt>
                <c:pt idx="6">
                  <c:v>#N/A</c:v>
                </c:pt>
                <c:pt idx="7">
                  <c:v>3.41</c:v>
                </c:pt>
                <c:pt idx="8">
                  <c:v>#N/A</c:v>
                </c:pt>
                <c:pt idx="9">
                  <c:v>4.09</c:v>
                </c:pt>
              </c:numCache>
            </c:numRef>
          </c:val>
          <c:extLst>
            <c:ext xmlns:c16="http://schemas.microsoft.com/office/drawing/2014/chart" uri="{C3380CC4-5D6E-409C-BE32-E72D297353CC}">
              <c16:uniqueId val="{00000009-4FA4-4599-A403-B44A9112CA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c:v>
                </c:pt>
                <c:pt idx="5">
                  <c:v>351</c:v>
                </c:pt>
                <c:pt idx="8">
                  <c:v>329</c:v>
                </c:pt>
                <c:pt idx="11">
                  <c:v>324</c:v>
                </c:pt>
                <c:pt idx="14">
                  <c:v>291</c:v>
                </c:pt>
              </c:numCache>
            </c:numRef>
          </c:val>
          <c:extLst>
            <c:ext xmlns:c16="http://schemas.microsoft.com/office/drawing/2014/chart" uri="{C3380CC4-5D6E-409C-BE32-E72D297353CC}">
              <c16:uniqueId val="{00000000-7B4C-4109-9E0E-B7F96B6EF6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4C-4109-9E0E-B7F96B6EF6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4C-4109-9E0E-B7F96B6EF6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48</c:v>
                </c:pt>
                <c:pt idx="6">
                  <c:v>32</c:v>
                </c:pt>
                <c:pt idx="9">
                  <c:v>32</c:v>
                </c:pt>
                <c:pt idx="12">
                  <c:v>31</c:v>
                </c:pt>
              </c:numCache>
            </c:numRef>
          </c:val>
          <c:extLst>
            <c:ext xmlns:c16="http://schemas.microsoft.com/office/drawing/2014/chart" uri="{C3380CC4-5D6E-409C-BE32-E72D297353CC}">
              <c16:uniqueId val="{00000003-7B4C-4109-9E0E-B7F96B6EF6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c:v>
                </c:pt>
                <c:pt idx="3">
                  <c:v>18</c:v>
                </c:pt>
                <c:pt idx="6">
                  <c:v>17</c:v>
                </c:pt>
                <c:pt idx="9">
                  <c:v>17</c:v>
                </c:pt>
                <c:pt idx="12">
                  <c:v>21</c:v>
                </c:pt>
              </c:numCache>
            </c:numRef>
          </c:val>
          <c:extLst>
            <c:ext xmlns:c16="http://schemas.microsoft.com/office/drawing/2014/chart" uri="{C3380CC4-5D6E-409C-BE32-E72D297353CC}">
              <c16:uniqueId val="{00000004-7B4C-4109-9E0E-B7F96B6EF6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4C-4109-9E0E-B7F96B6EF6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4C-4109-9E0E-B7F96B6EF6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437</c:v>
                </c:pt>
                <c:pt idx="3">
                  <c:v>435</c:v>
                </c:pt>
                <c:pt idx="6">
                  <c:v>438</c:v>
                </c:pt>
                <c:pt idx="9">
                  <c:v>451</c:v>
                </c:pt>
                <c:pt idx="12">
                  <c:v>482</c:v>
                </c:pt>
              </c:numCache>
            </c:numRef>
          </c:val>
          <c:extLst>
            <c:ext xmlns:c16="http://schemas.microsoft.com/office/drawing/2014/chart" uri="{C3380CC4-5D6E-409C-BE32-E72D297353CC}">
              <c16:uniqueId val="{00000007-7B4C-4109-9E0E-B7F96B6EF6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c:v>
                </c:pt>
                <c:pt idx="2">
                  <c:v>#N/A</c:v>
                </c:pt>
                <c:pt idx="3">
                  <c:v>#N/A</c:v>
                </c:pt>
                <c:pt idx="4">
                  <c:v>150</c:v>
                </c:pt>
                <c:pt idx="5">
                  <c:v>#N/A</c:v>
                </c:pt>
                <c:pt idx="6">
                  <c:v>#N/A</c:v>
                </c:pt>
                <c:pt idx="7">
                  <c:v>158</c:v>
                </c:pt>
                <c:pt idx="8">
                  <c:v>#N/A</c:v>
                </c:pt>
                <c:pt idx="9">
                  <c:v>#N/A</c:v>
                </c:pt>
                <c:pt idx="10">
                  <c:v>176</c:v>
                </c:pt>
                <c:pt idx="11">
                  <c:v>#N/A</c:v>
                </c:pt>
                <c:pt idx="12">
                  <c:v>#N/A</c:v>
                </c:pt>
                <c:pt idx="13">
                  <c:v>243</c:v>
                </c:pt>
                <c:pt idx="14">
                  <c:v>#N/A</c:v>
                </c:pt>
              </c:numCache>
            </c:numRef>
          </c:val>
          <c:smooth val="0"/>
          <c:extLst>
            <c:ext xmlns:c16="http://schemas.microsoft.com/office/drawing/2014/chart" uri="{C3380CC4-5D6E-409C-BE32-E72D297353CC}">
              <c16:uniqueId val="{00000008-7B4C-4109-9E0E-B7F96B6EF6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3181</c:v>
                </c:pt>
                <c:pt idx="5">
                  <c:v>3402</c:v>
                </c:pt>
                <c:pt idx="8">
                  <c:v>3260</c:v>
                </c:pt>
                <c:pt idx="11">
                  <c:v>3191</c:v>
                </c:pt>
                <c:pt idx="14">
                  <c:v>3794</c:v>
                </c:pt>
              </c:numCache>
            </c:numRef>
          </c:val>
          <c:extLst>
            <c:ext xmlns:c16="http://schemas.microsoft.com/office/drawing/2014/chart" uri="{C3380CC4-5D6E-409C-BE32-E72D297353CC}">
              <c16:uniqueId val="{00000000-8F65-4E72-849F-8EB1A8E8F3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F65-4E72-849F-8EB1A8E8F3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3787</c:v>
                </c:pt>
                <c:pt idx="5">
                  <c:v>3708</c:v>
                </c:pt>
                <c:pt idx="8">
                  <c:v>3753</c:v>
                </c:pt>
                <c:pt idx="11">
                  <c:v>3797</c:v>
                </c:pt>
                <c:pt idx="14">
                  <c:v>3161</c:v>
                </c:pt>
              </c:numCache>
            </c:numRef>
          </c:val>
          <c:extLst>
            <c:ext xmlns:c16="http://schemas.microsoft.com/office/drawing/2014/chart" uri="{C3380CC4-5D6E-409C-BE32-E72D297353CC}">
              <c16:uniqueId val="{00000002-8F65-4E72-849F-8EB1A8E8F3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65-4E72-849F-8EB1A8E8F3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65-4E72-849F-8EB1A8E8F3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65-4E72-849F-8EB1A8E8F3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598</c:v>
                </c:pt>
                <c:pt idx="3">
                  <c:v>607</c:v>
                </c:pt>
                <c:pt idx="6">
                  <c:v>567</c:v>
                </c:pt>
                <c:pt idx="9">
                  <c:v>576</c:v>
                </c:pt>
                <c:pt idx="12">
                  <c:v>599</c:v>
                </c:pt>
              </c:numCache>
            </c:numRef>
          </c:val>
          <c:extLst>
            <c:ext xmlns:c16="http://schemas.microsoft.com/office/drawing/2014/chart" uri="{C3380CC4-5D6E-409C-BE32-E72D297353CC}">
              <c16:uniqueId val="{00000006-8F65-4E72-849F-8EB1A8E8F3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321</c:v>
                </c:pt>
                <c:pt idx="3">
                  <c:v>275</c:v>
                </c:pt>
                <c:pt idx="6">
                  <c:v>245</c:v>
                </c:pt>
                <c:pt idx="9">
                  <c:v>216</c:v>
                </c:pt>
                <c:pt idx="12">
                  <c:v>188</c:v>
                </c:pt>
              </c:numCache>
            </c:numRef>
          </c:val>
          <c:extLst>
            <c:ext xmlns:c16="http://schemas.microsoft.com/office/drawing/2014/chart" uri="{C3380CC4-5D6E-409C-BE32-E72D297353CC}">
              <c16:uniqueId val="{00000007-8F65-4E72-849F-8EB1A8E8F3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1070</c:v>
                </c:pt>
                <c:pt idx="3">
                  <c:v>1038</c:v>
                </c:pt>
                <c:pt idx="6">
                  <c:v>821</c:v>
                </c:pt>
                <c:pt idx="9">
                  <c:v>833</c:v>
                </c:pt>
                <c:pt idx="12">
                  <c:v>883</c:v>
                </c:pt>
              </c:numCache>
            </c:numRef>
          </c:val>
          <c:extLst>
            <c:ext xmlns:c16="http://schemas.microsoft.com/office/drawing/2014/chart" uri="{C3380CC4-5D6E-409C-BE32-E72D297353CC}">
              <c16:uniqueId val="{00000008-8F65-4E72-849F-8EB1A8E8F3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65-4E72-849F-8EB1A8E8F3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3884</c:v>
                </c:pt>
                <c:pt idx="3">
                  <c:v>3985</c:v>
                </c:pt>
                <c:pt idx="6">
                  <c:v>3796</c:v>
                </c:pt>
                <c:pt idx="9">
                  <c:v>3849</c:v>
                </c:pt>
                <c:pt idx="12">
                  <c:v>4511</c:v>
                </c:pt>
              </c:numCache>
            </c:numRef>
          </c:val>
          <c:extLst>
            <c:ext xmlns:c16="http://schemas.microsoft.com/office/drawing/2014/chart" uri="{C3380CC4-5D6E-409C-BE32-E72D297353CC}">
              <c16:uniqueId val="{0000000A-8F65-4E72-849F-8EB1A8E8F3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65-4E72-849F-8EB1A8E8F3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635</c:v>
                </c:pt>
                <c:pt idx="1">
                  <c:v>638</c:v>
                </c:pt>
                <c:pt idx="2">
                  <c:v>640</c:v>
                </c:pt>
              </c:numCache>
            </c:numRef>
          </c:val>
          <c:extLst>
            <c:ext xmlns:c16="http://schemas.microsoft.com/office/drawing/2014/chart" uri="{C3380CC4-5D6E-409C-BE32-E72D297353CC}">
              <c16:uniqueId val="{00000000-D141-411C-818B-C5D7CB5806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173</c:v>
                </c:pt>
                <c:pt idx="1">
                  <c:v>73</c:v>
                </c:pt>
                <c:pt idx="2">
                  <c:v>74</c:v>
                </c:pt>
              </c:numCache>
            </c:numRef>
          </c:val>
          <c:extLst>
            <c:ext xmlns:c16="http://schemas.microsoft.com/office/drawing/2014/chart" uri="{C3380CC4-5D6E-409C-BE32-E72D297353CC}">
              <c16:uniqueId val="{00000001-D141-411C-818B-C5D7CB5806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2597</c:v>
                </c:pt>
                <c:pt idx="1">
                  <c:v>2737</c:v>
                </c:pt>
                <c:pt idx="2">
                  <c:v>2084</c:v>
                </c:pt>
              </c:numCache>
            </c:numRef>
          </c:val>
          <c:extLst>
            <c:ext xmlns:c16="http://schemas.microsoft.com/office/drawing/2014/chart" uri="{C3380CC4-5D6E-409C-BE32-E72D297353CC}">
              <c16:uniqueId val="{00000002-D141-411C-818B-C5D7CB5806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標準的な行政運営に対して、収入は３割程度しか見込まれず、典型的な地方交付税依存体質の脆弱な財政基盤と言える。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決算では基準財政収入額は対前年度</a:t>
          </a:r>
          <a:r>
            <a:rPr kumimoji="1" lang="en-US" altLang="ja-JP" sz="1300">
              <a:latin typeface="ＭＳ Ｐゴシック" panose="020B0600070205080204" pitchFamily="50" charset="-128"/>
              <a:ea typeface="ＭＳ Ｐゴシック" panose="020B0600070205080204" pitchFamily="50" charset="-128"/>
            </a:rPr>
            <a:t>7,290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％）の増額、基準財政需要額は対前年度▲</a:t>
          </a:r>
          <a:r>
            <a:rPr kumimoji="1" lang="en-US" altLang="ja-JP" sz="1300">
              <a:latin typeface="ＭＳ Ｐゴシック" panose="020B0600070205080204" pitchFamily="50" charset="-128"/>
              <a:ea typeface="ＭＳ Ｐゴシック" panose="020B0600070205080204" pitchFamily="50" charset="-128"/>
            </a:rPr>
            <a:t>4,436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決算の経常経費では公債費や繰出金を中心に全体的に増額（対前年度</a:t>
          </a:r>
          <a:r>
            <a:rPr kumimoji="1" lang="en-US" altLang="ja-JP" sz="1100">
              <a:latin typeface="ＭＳ Ｐゴシック" panose="020B0600070205080204" pitchFamily="50" charset="-128"/>
              <a:ea typeface="ＭＳ Ｐゴシック" panose="020B0600070205080204" pitchFamily="50" charset="-128"/>
            </a:rPr>
            <a:t>54,160</a:t>
          </a:r>
          <a:r>
            <a:rPr kumimoji="1" lang="ja-JP" altLang="en-US" sz="1100">
              <a:latin typeface="ＭＳ Ｐゴシック" panose="020B0600070205080204" pitchFamily="50" charset="-128"/>
              <a:ea typeface="ＭＳ Ｐゴシック" panose="020B0600070205080204" pitchFamily="50" charset="-128"/>
            </a:rPr>
            <a:t>千円）しているが、経常一般財源において臨時財政対策債や普通交付税などが減額（対前年度▲</a:t>
          </a:r>
          <a:r>
            <a:rPr kumimoji="1" lang="en-US" altLang="ja-JP" sz="1100">
              <a:latin typeface="ＭＳ Ｐゴシック" panose="020B0600070205080204" pitchFamily="50" charset="-128"/>
              <a:ea typeface="ＭＳ Ｐゴシック" panose="020B0600070205080204" pitchFamily="50" charset="-128"/>
            </a:rPr>
            <a:t>17,986</a:t>
          </a:r>
          <a:r>
            <a:rPr kumimoji="1" lang="ja-JP" altLang="en-US" sz="1100">
              <a:latin typeface="ＭＳ Ｐゴシック" panose="020B0600070205080204" pitchFamily="50" charset="-128"/>
              <a:ea typeface="ＭＳ Ｐゴシック" panose="020B0600070205080204" pitchFamily="50" charset="-128"/>
            </a:rPr>
            <a:t>千円）しており、財政状況が悪化しているため、比率としては</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100">
              <a:latin typeface="ＭＳ Ｐゴシック" panose="020B0600070205080204" pitchFamily="50" charset="-128"/>
              <a:ea typeface="ＭＳ Ｐゴシック" panose="020B0600070205080204" pitchFamily="50" charset="-128"/>
            </a:rPr>
            <a:t>　比率が類似団体平均より高いのは、一部事務組合負担金などの補助費等の比率が上回っていることが要因である。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a:t>
          </a:r>
          <a:r>
            <a:rPr kumimoji="1" lang="ja-JP" altLang="en-US" sz="1100">
              <a:latin typeface="ＭＳ Ｐゴシック" panose="020B0600070205080204" pitchFamily="50" charset="-128"/>
              <a:ea typeface="ＭＳ Ｐゴシック" panose="020B0600070205080204" pitchFamily="50" charset="-128"/>
            </a:rPr>
            <a:t>５決算は前述のとおり比率増加となっており、経常一般財源の増加は見込めないが、経常経費は上昇傾向であるため、事業等の見直しを行い、今後も持続可能な行財政運営に努める。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49022</xdr:rowOff>
    </xdr:from>
    <xdr:to>
      <xdr:col>23</xdr:col>
      <xdr:colOff>133350</xdr:colOff>
      <xdr:row>64</xdr:row>
      <xdr:rowOff>169672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2182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2395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2395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58183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人件費・物件費等の合計額の人口一人当たりの金額は、前年度より増加しているが、類似団体平均を下回っている。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決算は、物件費は微増に留まっているが、人件費において給与改定による給料、期末・勤勉手当等の増加や、新規職員の採用により</a:t>
          </a:r>
          <a:r>
            <a:rPr kumimoji="1" lang="en-US" altLang="ja-JP" sz="1300">
              <a:latin typeface="ＭＳ Ｐゴシック" panose="020B0600070205080204" pitchFamily="50" charset="-128"/>
              <a:ea typeface="ＭＳ Ｐゴシック" panose="020B0600070205080204" pitchFamily="50" charset="-128"/>
            </a:rPr>
            <a:t>38,167</a:t>
          </a:r>
          <a:r>
            <a:rPr kumimoji="1" lang="ja-JP" altLang="en-US" sz="1300">
              <a:latin typeface="ＭＳ Ｐゴシック" panose="020B0600070205080204" pitchFamily="50" charset="-128"/>
              <a:ea typeface="ＭＳ Ｐゴシック" panose="020B0600070205080204" pitchFamily="50" charset="-128"/>
            </a:rPr>
            <a:t>千円の増額となっている。ただし、人口減少（▲</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人当たりの金額は対前年度の増減額以上に増加している。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26853</xdr:rowOff>
    </xdr:from>
    <xdr:to>
      <xdr:col>23</xdr:col>
      <xdr:colOff>133350</xdr:colOff>
      <xdr:row>81</xdr:row>
      <xdr:rowOff>77970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14303"/>
          <a:ext cx="838200"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6469</xdr:rowOff>
    </xdr:from>
    <xdr:to>
      <xdr:col>19</xdr:col>
      <xdr:colOff>133350</xdr:colOff>
      <xdr:row>81</xdr:row>
      <xdr:rowOff>26853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9391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127206</xdr:rowOff>
    </xdr:from>
    <xdr:to>
      <xdr:col>15</xdr:col>
      <xdr:colOff>82550</xdr:colOff>
      <xdr:row>81</xdr:row>
      <xdr:rowOff>6469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3206"/>
          <a:ext cx="889000" cy="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127206</xdr:rowOff>
    </xdr:from>
    <xdr:to>
      <xdr:col>11</xdr:col>
      <xdr:colOff>31750</xdr:colOff>
      <xdr:row>80</xdr:row>
      <xdr:rowOff>153955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43206"/>
          <a:ext cx="889000" cy="2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27170</xdr:rowOff>
    </xdr:from>
    <xdr:to>
      <xdr:col>23</xdr:col>
      <xdr:colOff>184150</xdr:colOff>
      <xdr:row>81</xdr:row>
      <xdr:rowOff>128770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43697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147503</xdr:rowOff>
    </xdr:from>
    <xdr:to>
      <xdr:col>19</xdr:col>
      <xdr:colOff>184150</xdr:colOff>
      <xdr:row>81</xdr:row>
      <xdr:rowOff>77653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87830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3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127119</xdr:rowOff>
    </xdr:from>
    <xdr:to>
      <xdr:col>15</xdr:col>
      <xdr:colOff>133350</xdr:colOff>
      <xdr:row>81</xdr:row>
      <xdr:rowOff>57269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67446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1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76406</xdr:rowOff>
    </xdr:from>
    <xdr:to>
      <xdr:col>11</xdr:col>
      <xdr:colOff>82550</xdr:colOff>
      <xdr:row>81</xdr:row>
      <xdr:rowOff>6556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16733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103155</xdr:rowOff>
    </xdr:from>
    <xdr:to>
      <xdr:col>7</xdr:col>
      <xdr:colOff>31750</xdr:colOff>
      <xdr:row>81</xdr:row>
      <xdr:rowOff>33305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43482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以内に留まっており、かつ類似団体平均を下回っている。今後も引き続き給与の適正化に努める。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95955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8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95955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173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1732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年度より機構改革等を実施し、職員数の削減を図ってきたが、近年、権限移譲や制度改革等により事務も増加しているため、職員数が増加傾向にある。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決算においても類似団体平均を下回っているが、適正な人員配置に努める。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110465</xdr:rowOff>
    </xdr:from>
    <xdr:to>
      <xdr:col>81</xdr:col>
      <xdr:colOff>44450</xdr:colOff>
      <xdr:row>59</xdr:row>
      <xdr:rowOff>143764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26015"/>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108052</xdr:rowOff>
    </xdr:from>
    <xdr:to>
      <xdr:col>77</xdr:col>
      <xdr:colOff>44450</xdr:colOff>
      <xdr:row>59</xdr:row>
      <xdr:rowOff>110465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236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99847</xdr:rowOff>
    </xdr:from>
    <xdr:to>
      <xdr:col>72</xdr:col>
      <xdr:colOff>203200</xdr:colOff>
      <xdr:row>59</xdr:row>
      <xdr:rowOff>108052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15397"/>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49657</xdr:rowOff>
    </xdr:from>
    <xdr:to>
      <xdr:col>68</xdr:col>
      <xdr:colOff>152400</xdr:colOff>
      <xdr:row>59</xdr:row>
      <xdr:rowOff>99847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65207"/>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92964</xdr:rowOff>
    </xdr:from>
    <xdr:to>
      <xdr:col>81</xdr:col>
      <xdr:colOff>95250</xdr:colOff>
      <xdr:row>60</xdr:row>
      <xdr:rowOff>23114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109491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59665</xdr:rowOff>
    </xdr:from>
    <xdr:to>
      <xdr:col>77</xdr:col>
      <xdr:colOff>95250</xdr:colOff>
      <xdr:row>59</xdr:row>
      <xdr:rowOff>161265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171442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4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57252</xdr:rowOff>
    </xdr:from>
    <xdr:to>
      <xdr:col>73</xdr:col>
      <xdr:colOff>44450</xdr:colOff>
      <xdr:row>59</xdr:row>
      <xdr:rowOff>158852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169029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49047</xdr:rowOff>
    </xdr:from>
    <xdr:to>
      <xdr:col>68</xdr:col>
      <xdr:colOff>203200</xdr:colOff>
      <xdr:row>59</xdr:row>
      <xdr:rowOff>150647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3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170307</xdr:rowOff>
    </xdr:from>
    <xdr:to>
      <xdr:col>64</xdr:col>
      <xdr:colOff>152400</xdr:colOff>
      <xdr:row>59</xdr:row>
      <xdr:rowOff>100457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110634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地方交付税算入のない地方債の借り入れを抑制してきたこと等により、類似団体平均を下回っている。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近年、大型公共事業を実施しており比率が上昇傾向にあり、特に令和５年度は小学校校舎等建替事業により地方債の借入額が増加したため、今後は借り入れと償還のバランスに配慮し、比率水準の維持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105410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115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24977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846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846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地方債などの将来負担額に対して、基金や地方債の交付税算入額などの控除財源が</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億円上回り、比率算定上は将来負担は無いという結果となっている。</a:t>
          </a:r>
        </a:p>
        <a:p>
          <a:r>
            <a:rPr kumimoji="1" lang="ja-JP" altLang="en-US" sz="1300">
              <a:latin typeface="ＭＳ Ｐゴシック" panose="020B0600070205080204" pitchFamily="50" charset="-128"/>
              <a:ea typeface="ＭＳ Ｐゴシック" panose="020B0600070205080204" pitchFamily="50" charset="-128"/>
            </a:rPr>
            <a:t>　今後も、交付税に算入されない地方債の借り入れを抑制し、財政の健全化に努める。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決算から類似団体平均を上回った状況が続いている。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決算では、経常経費が微増（</a:t>
          </a:r>
          <a:r>
            <a:rPr kumimoji="1" lang="en-US" altLang="ja-JP" sz="1300">
              <a:latin typeface="ＭＳ Ｐゴシック" panose="020B0600070205080204" pitchFamily="50" charset="-128"/>
              <a:ea typeface="ＭＳ Ｐゴシック" panose="020B0600070205080204" pitchFamily="50" charset="-128"/>
            </a:rPr>
            <a:t>5,467</a:t>
          </a:r>
          <a:r>
            <a:rPr kumimoji="1" lang="ja-JP" altLang="en-US" sz="1300">
              <a:latin typeface="ＭＳ Ｐゴシック" panose="020B0600070205080204" pitchFamily="50" charset="-128"/>
              <a:ea typeface="ＭＳ Ｐゴシック" panose="020B0600070205080204" pitchFamily="50" charset="-128"/>
            </a:rPr>
            <a:t>千円）したことにより、経常収支比率も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ポイント増加している。町議会議員の報酬月額の改定（</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千円増）により</a:t>
          </a:r>
          <a:r>
            <a:rPr kumimoji="1" lang="en-US" altLang="ja-JP" sz="1300">
              <a:latin typeface="ＭＳ Ｐゴシック" panose="020B0600070205080204" pitchFamily="50" charset="-128"/>
              <a:ea typeface="ＭＳ Ｐゴシック" panose="020B0600070205080204" pitchFamily="50" charset="-128"/>
            </a:rPr>
            <a:t>4,390</a:t>
          </a:r>
          <a:r>
            <a:rPr kumimoji="1" lang="ja-JP" altLang="en-US" sz="1300">
              <a:latin typeface="ＭＳ Ｐゴシック" panose="020B0600070205080204" pitchFamily="50" charset="-128"/>
              <a:ea typeface="ＭＳ Ｐゴシック" panose="020B0600070205080204" pitchFamily="50" charset="-128"/>
            </a:rPr>
            <a:t>千円増額したことが主な要因となっている。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物件費に係る経常収支比率は、類似団体平均を下回っている。</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決算では、経常経費が減少（▲</a:t>
          </a:r>
          <a:r>
            <a:rPr kumimoji="1" lang="en-US" altLang="ja-JP" sz="1100">
              <a:latin typeface="ＭＳ Ｐゴシック" panose="020B0600070205080204" pitchFamily="50" charset="-128"/>
              <a:ea typeface="ＭＳ Ｐゴシック" panose="020B0600070205080204" pitchFamily="50" charset="-128"/>
            </a:rPr>
            <a:t>7,497</a:t>
          </a:r>
          <a:r>
            <a:rPr kumimoji="1" lang="ja-JP" altLang="en-US" sz="1100">
              <a:latin typeface="ＭＳ Ｐゴシック" panose="020B0600070205080204" pitchFamily="50" charset="-128"/>
              <a:ea typeface="ＭＳ Ｐゴシック" panose="020B0600070205080204" pitchFamily="50" charset="-128"/>
            </a:rPr>
            <a:t>千円）したことにより、経常収支比率も▲</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ポイント減少している。</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決算は稲むらの火の館管理運営費に稲むらの火の館運営基金を取り崩して充当し、経常一般財源が減少（▲</a:t>
          </a:r>
          <a:r>
            <a:rPr kumimoji="1" lang="en-US" altLang="ja-JP" sz="1100">
              <a:latin typeface="ＭＳ Ｐゴシック" panose="020B0600070205080204" pitchFamily="50" charset="-128"/>
              <a:ea typeface="ＭＳ Ｐゴシック" panose="020B0600070205080204" pitchFamily="50" charset="-128"/>
            </a:rPr>
            <a:t>7,942</a:t>
          </a:r>
          <a:r>
            <a:rPr kumimoji="1" lang="ja-JP" altLang="en-US" sz="1100">
              <a:latin typeface="ＭＳ Ｐゴシック" panose="020B0600070205080204" pitchFamily="50" charset="-128"/>
              <a:ea typeface="ＭＳ Ｐゴシック" panose="020B0600070205080204" pitchFamily="50" charset="-128"/>
            </a:rPr>
            <a:t>千円）したことが主な要因となっている。</a:t>
          </a:r>
        </a:p>
        <a:p>
          <a:r>
            <a:rPr kumimoji="1" lang="ja-JP" altLang="en-US" sz="1100">
              <a:latin typeface="ＭＳ Ｐゴシック" panose="020B0600070205080204" pitchFamily="50" charset="-128"/>
              <a:ea typeface="ＭＳ Ｐゴシック" panose="020B0600070205080204" pitchFamily="50" charset="-128"/>
            </a:rPr>
            <a:t>　近年、価格高騰などにより物件費が増加傾向であるため、今後も経費の削減に努める。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117475</xdr:rowOff>
    </xdr:from>
    <xdr:to>
      <xdr:col>82</xdr:col>
      <xdr:colOff>107950</xdr:colOff>
      <xdr:row>15</xdr:row>
      <xdr:rowOff>136525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892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136525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035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03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16</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1302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66675</xdr:rowOff>
    </xdr:from>
    <xdr:to>
      <xdr:col>82</xdr:col>
      <xdr:colOff>158750</xdr:colOff>
      <xdr:row>15</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83202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85725</xdr:rowOff>
    </xdr:from>
    <xdr:to>
      <xdr:col>78</xdr:col>
      <xdr:colOff>120650</xdr:colOff>
      <xdr:row>16</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26052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2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66675</xdr:rowOff>
    </xdr:from>
    <xdr:to>
      <xdr:col>65</xdr:col>
      <xdr:colOff>53975</xdr:colOff>
      <xdr:row>16</xdr:row>
      <xdr:rowOff>168275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7002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扶助費に係る経常収支比率は、類似団体平均を上回った状態が続いている。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決算では、経常経費が微増（</a:t>
          </a:r>
          <a:r>
            <a:rPr kumimoji="1" lang="en-US" altLang="ja-JP" sz="1300">
              <a:latin typeface="ＭＳ Ｐゴシック" panose="020B0600070205080204" pitchFamily="50" charset="-128"/>
              <a:ea typeface="ＭＳ Ｐゴシック" panose="020B0600070205080204" pitchFamily="50" charset="-128"/>
            </a:rPr>
            <a:t>3,533</a:t>
          </a:r>
          <a:r>
            <a:rPr kumimoji="1" lang="ja-JP" altLang="en-US" sz="1300">
              <a:latin typeface="ＭＳ Ｐゴシック" panose="020B0600070205080204" pitchFamily="50" charset="-128"/>
              <a:ea typeface="ＭＳ Ｐゴシック" panose="020B0600070205080204" pitchFamily="50" charset="-128"/>
            </a:rPr>
            <a:t>千円）したことにより、経常収支比率も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ポイント増加している。保育所運営などの児童措置費や乳幼児・子ども医療費など子育て関連での経費の増加が主な要因となっている。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今後は高齢化対策や子育て支援の拡充などにより上昇が見込まれるため、適正な執行を図るように努める。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58</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61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決算で類似団体平均を上回った。</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決算では、繰出金にかかる経常経費が増加（</a:t>
          </a:r>
          <a:r>
            <a:rPr kumimoji="1" lang="en-US" altLang="ja-JP" sz="1300">
              <a:latin typeface="ＭＳ Ｐゴシック" panose="020B0600070205080204" pitchFamily="50" charset="-128"/>
              <a:ea typeface="ＭＳ Ｐゴシック" panose="020B0600070205080204" pitchFamily="50" charset="-128"/>
            </a:rPr>
            <a:t>20,383</a:t>
          </a:r>
          <a:r>
            <a:rPr kumimoji="1" lang="ja-JP" altLang="en-US" sz="1300">
              <a:latin typeface="ＭＳ Ｐゴシック" panose="020B0600070205080204" pitchFamily="50" charset="-128"/>
              <a:ea typeface="ＭＳ Ｐゴシック" panose="020B0600070205080204" pitchFamily="50" charset="-128"/>
            </a:rPr>
            <a:t>千円）したことにより、経常収支比率が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ポイント増加している。経費は繰出金が減額（▲</a:t>
          </a:r>
          <a:r>
            <a:rPr kumimoji="1" lang="en-US" altLang="ja-JP" sz="1300">
              <a:latin typeface="ＭＳ Ｐゴシック" panose="020B0600070205080204" pitchFamily="50" charset="-128"/>
              <a:ea typeface="ＭＳ Ｐゴシック" panose="020B0600070205080204" pitchFamily="50" charset="-128"/>
            </a:rPr>
            <a:t>12,644</a:t>
          </a:r>
          <a:r>
            <a:rPr kumimoji="1" lang="ja-JP" altLang="en-US" sz="1300">
              <a:latin typeface="ＭＳ Ｐゴシック" panose="020B0600070205080204" pitchFamily="50" charset="-128"/>
              <a:ea typeface="ＭＳ Ｐゴシック" panose="020B0600070205080204" pitchFamily="50" charset="-128"/>
            </a:rPr>
            <a:t>千円）している。人口の高齢化に伴う後期高齢者医療特別会計や介護保険特別会計への繰出金の増加が主な要因となっている。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90424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413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40132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41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62992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41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62992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50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11701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補助費等に係る経常収支比率は、類似団体平均を上回っている。</a:t>
          </a:r>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決算では、経常収支比率は横這いだが、経常経費は微減（▲</a:t>
          </a:r>
          <a:r>
            <a:rPr kumimoji="1" lang="en-US" altLang="ja-JP" sz="1300">
              <a:latin typeface="ＭＳ Ｐゴシック" panose="020B0600070205080204" pitchFamily="50" charset="-128"/>
              <a:ea typeface="ＭＳ Ｐゴシック" panose="020B0600070205080204" pitchFamily="50" charset="-128"/>
            </a:rPr>
            <a:t>2,238</a:t>
          </a:r>
          <a:r>
            <a:rPr kumimoji="1" lang="ja-JP" altLang="en-US" sz="1300">
              <a:latin typeface="ＭＳ Ｐゴシック" panose="020B0600070205080204" pitchFamily="50" charset="-128"/>
              <a:ea typeface="ＭＳ Ｐゴシック" panose="020B0600070205080204" pitchFamily="50" charset="-128"/>
            </a:rPr>
            <a:t>千円）している。</a:t>
          </a:r>
        </a:p>
        <a:p>
          <a:r>
            <a:rPr kumimoji="1" lang="ja-JP" altLang="en-US" sz="1300">
              <a:latin typeface="ＭＳ Ｐゴシック" panose="020B0600070205080204" pitchFamily="50" charset="-128"/>
              <a:ea typeface="ＭＳ Ｐゴシック" panose="020B0600070205080204" pitchFamily="50" charset="-128"/>
            </a:rPr>
            <a:t>　補助費等が類似団体を上回っている原因は、一部事務組合への負担金が多いためであるが、引き続き、補助金について役割・効果等を再検討し、見直しや廃止等の検討を行う。</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872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5506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67564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67564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公債費に係る経常収支比率は、類似団体平均を下回っている。</a:t>
          </a:r>
          <a:r>
            <a:rPr kumimoji="1" lang="en-US" altLang="ja-JP" sz="1100">
              <a:latin typeface="ＭＳ Ｐゴシック" panose="020B0600070205080204" pitchFamily="50" charset="-128"/>
              <a:ea typeface="ＭＳ Ｐゴシック" panose="020B0600070205080204" pitchFamily="50" charset="-128"/>
            </a:rPr>
            <a:t>R05</a:t>
          </a:r>
          <a:r>
            <a:rPr kumimoji="1" lang="ja-JP" altLang="en-US" sz="1100">
              <a:latin typeface="ＭＳ Ｐゴシック" panose="020B0600070205080204" pitchFamily="50" charset="-128"/>
              <a:ea typeface="ＭＳ Ｐゴシック" panose="020B0600070205080204" pitchFamily="50" charset="-128"/>
            </a:rPr>
            <a:t>決算では、経常経費が増加（</a:t>
          </a:r>
          <a:r>
            <a:rPr kumimoji="1" lang="en-US" altLang="ja-JP" sz="1100">
              <a:latin typeface="ＭＳ Ｐゴシック" panose="020B0600070205080204" pitchFamily="50" charset="-128"/>
              <a:ea typeface="ＭＳ Ｐゴシック" panose="020B0600070205080204" pitchFamily="50" charset="-128"/>
            </a:rPr>
            <a:t>30,269</a:t>
          </a:r>
          <a:r>
            <a:rPr kumimoji="1" lang="ja-JP" altLang="en-US" sz="1100">
              <a:latin typeface="ＭＳ Ｐゴシック" panose="020B0600070205080204" pitchFamily="50" charset="-128"/>
              <a:ea typeface="ＭＳ Ｐゴシック" panose="020B0600070205080204" pitchFamily="50" charset="-128"/>
            </a:rPr>
            <a:t>千円）したことにより、経常収支比率も</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ポイント増加している。項目による増減はあるが、緊急防災・減災事業債、公共事業等債及び臨時財政対策債の元利償還金の増加が主な要因となっている。</a:t>
          </a:r>
        </a:p>
        <a:p>
          <a:r>
            <a:rPr kumimoji="1" lang="ja-JP" altLang="en-US" sz="1100">
              <a:latin typeface="ＭＳ Ｐゴシック" panose="020B0600070205080204" pitchFamily="50" charset="-128"/>
              <a:ea typeface="ＭＳ Ｐゴシック" panose="020B0600070205080204" pitchFamily="50" charset="-128"/>
            </a:rPr>
            <a:t>　令和５年度は小学校校舎等建替事業により地方債の借入額が増加したため、今後は公債費の増加が見込まれるが、適正な管理に努める。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119380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038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7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公債費以外の部分で、人件費・扶助費・補助費等において類似団体を大きく上回っているため、全体として類似団体を上回る比率となっている。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補助費等については、一部事務組合のうち、消防及び塵芥処理・し尿処理を隣の湯浅町と２町で行っているため、スケールメリットがあまり生かされず、このような結果につながっていると考えられる。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88137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303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77</xdr:row>
      <xdr:rowOff>28702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794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77</xdr:row>
      <xdr:rowOff>14987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794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14987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5104</xdr:rowOff>
    </xdr:from>
    <xdr:to>
      <xdr:col>29</xdr:col>
      <xdr:colOff>127000</xdr:colOff>
      <xdr:row>18</xdr:row>
      <xdr:rowOff>60801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8829"/>
          <a:ext cx="647700" cy="5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60801</xdr:rowOff>
    </xdr:from>
    <xdr:to>
      <xdr:col>26</xdr:col>
      <xdr:colOff>50800</xdr:colOff>
      <xdr:row>18</xdr:row>
      <xdr:rowOff>92622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94526"/>
          <a:ext cx="698500" cy="3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92622</xdr:rowOff>
    </xdr:from>
    <xdr:to>
      <xdr:col>22</xdr:col>
      <xdr:colOff>114300</xdr:colOff>
      <xdr:row>18</xdr:row>
      <xdr:rowOff>149552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26347"/>
          <a:ext cx="698500" cy="56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149552</xdr:rowOff>
    </xdr:from>
    <xdr:to>
      <xdr:col>18</xdr:col>
      <xdr:colOff>177800</xdr:colOff>
      <xdr:row>19</xdr:row>
      <xdr:rowOff>12278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83277"/>
          <a:ext cx="6985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125754</xdr:rowOff>
    </xdr:from>
    <xdr:to>
      <xdr:col>29</xdr:col>
      <xdr:colOff>177800</xdr:colOff>
      <xdr:row>18</xdr:row>
      <xdr:rowOff>55904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97831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10001</xdr:rowOff>
    </xdr:from>
    <xdr:to>
      <xdr:col>26</xdr:col>
      <xdr:colOff>101600</xdr:colOff>
      <xdr:row>18</xdr:row>
      <xdr:rowOff>111601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96378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41822</xdr:rowOff>
    </xdr:from>
    <xdr:to>
      <xdr:col>22</xdr:col>
      <xdr:colOff>165100</xdr:colOff>
      <xdr:row>18</xdr:row>
      <xdr:rowOff>143421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554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128198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98752</xdr:rowOff>
    </xdr:from>
    <xdr:to>
      <xdr:col>19</xdr:col>
      <xdr:colOff>38100</xdr:colOff>
      <xdr:row>19</xdr:row>
      <xdr:rowOff>28902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3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1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132928</xdr:rowOff>
    </xdr:from>
    <xdr:to>
      <xdr:col>15</xdr:col>
      <xdr:colOff>101600</xdr:colOff>
      <xdr:row>19</xdr:row>
      <xdr:rowOff>63078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47855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51660</xdr:rowOff>
    </xdr:from>
    <xdr:to>
      <xdr:col>29</xdr:col>
      <xdr:colOff>127000</xdr:colOff>
      <xdr:row>37</xdr:row>
      <xdr:rowOff>54746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4910"/>
          <a:ext cx="647700" cy="17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54746</xdr:rowOff>
    </xdr:from>
    <xdr:to>
      <xdr:col>26</xdr:col>
      <xdr:colOff>50800</xdr:colOff>
      <xdr:row>37</xdr:row>
      <xdr:rowOff>101854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79446"/>
          <a:ext cx="698500" cy="4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101854</xdr:rowOff>
    </xdr:from>
    <xdr:to>
      <xdr:col>22</xdr:col>
      <xdr:colOff>114300</xdr:colOff>
      <xdr:row>37</xdr:row>
      <xdr:rowOff>127833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26554"/>
          <a:ext cx="698500" cy="2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127833</xdr:rowOff>
    </xdr:from>
    <xdr:to>
      <xdr:col>18</xdr:col>
      <xdr:colOff>177800</xdr:colOff>
      <xdr:row>37</xdr:row>
      <xdr:rowOff>160882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52533"/>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860</xdr:rowOff>
    </xdr:from>
    <xdr:to>
      <xdr:col>29</xdr:col>
      <xdr:colOff>177800</xdr:colOff>
      <xdr:row>36</xdr:row>
      <xdr:rowOff>102460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315837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3946</xdr:rowOff>
    </xdr:from>
    <xdr:to>
      <xdr:col>26</xdr:col>
      <xdr:colOff>101600</xdr:colOff>
      <xdr:row>37</xdr:row>
      <xdr:rowOff>105546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90323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51054</xdr:rowOff>
    </xdr:from>
    <xdr:to>
      <xdr:col>22</xdr:col>
      <xdr:colOff>165100</xdr:colOff>
      <xdr:row>37</xdr:row>
      <xdr:rowOff>152654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77033</xdr:rowOff>
    </xdr:from>
    <xdr:to>
      <xdr:col>19</xdr:col>
      <xdr:colOff>38100</xdr:colOff>
      <xdr:row>37</xdr:row>
      <xdr:rowOff>178633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163410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110082</xdr:rowOff>
    </xdr:from>
    <xdr:to>
      <xdr:col>15</xdr:col>
      <xdr:colOff>101600</xdr:colOff>
      <xdr:row>37</xdr:row>
      <xdr:rowOff>211682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196459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123606</xdr:rowOff>
    </xdr:from>
    <xdr:to>
      <xdr:col>24</xdr:col>
      <xdr:colOff>63500</xdr:colOff>
      <xdr:row>36</xdr:row>
      <xdr:rowOff>170567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95806"/>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170567</xdr:rowOff>
    </xdr:from>
    <xdr:to>
      <xdr:col>19</xdr:col>
      <xdr:colOff>177800</xdr:colOff>
      <xdr:row>37</xdr:row>
      <xdr:rowOff>36836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4276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36836</xdr:rowOff>
    </xdr:from>
    <xdr:to>
      <xdr:col>15</xdr:col>
      <xdr:colOff>50800</xdr:colOff>
      <xdr:row>37</xdr:row>
      <xdr:rowOff>94637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80486"/>
          <a:ext cx="889000" cy="5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94637</xdr:rowOff>
    </xdr:from>
    <xdr:to>
      <xdr:col>10</xdr:col>
      <xdr:colOff>114300</xdr:colOff>
      <xdr:row>38</xdr:row>
      <xdr:rowOff>34990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38287"/>
          <a:ext cx="889000" cy="1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72806</xdr:rowOff>
    </xdr:from>
    <xdr:to>
      <xdr:col>24</xdr:col>
      <xdr:colOff>114300</xdr:colOff>
      <xdr:row>37</xdr:row>
      <xdr:rowOff>2956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51233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119767</xdr:rowOff>
    </xdr:from>
    <xdr:to>
      <xdr:col>20</xdr:col>
      <xdr:colOff>38100</xdr:colOff>
      <xdr:row>37</xdr:row>
      <xdr:rowOff>49917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41044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157486</xdr:rowOff>
    </xdr:from>
    <xdr:to>
      <xdr:col>15</xdr:col>
      <xdr:colOff>101600</xdr:colOff>
      <xdr:row>37</xdr:row>
      <xdr:rowOff>87636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78763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43837</xdr:rowOff>
    </xdr:from>
    <xdr:to>
      <xdr:col>10</xdr:col>
      <xdr:colOff>165100</xdr:colOff>
      <xdr:row>37</xdr:row>
      <xdr:rowOff>145437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136564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8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155640</xdr:rowOff>
    </xdr:from>
    <xdr:to>
      <xdr:col>6</xdr:col>
      <xdr:colOff>38100</xdr:colOff>
      <xdr:row>38</xdr:row>
      <xdr:rowOff>85790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76917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154159</xdr:rowOff>
    </xdr:from>
    <xdr:to>
      <xdr:col>24</xdr:col>
      <xdr:colOff>63500</xdr:colOff>
      <xdr:row>58</xdr:row>
      <xdr:rowOff>162259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98259"/>
          <a:ext cx="8382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151736</xdr:rowOff>
    </xdr:from>
    <xdr:to>
      <xdr:col>19</xdr:col>
      <xdr:colOff>177800</xdr:colOff>
      <xdr:row>58</xdr:row>
      <xdr:rowOff>162259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095836"/>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151736</xdr:rowOff>
    </xdr:from>
    <xdr:to>
      <xdr:col>15</xdr:col>
      <xdr:colOff>50800</xdr:colOff>
      <xdr:row>58</xdr:row>
      <xdr:rowOff>170294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95836"/>
          <a:ext cx="889000" cy="1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54428</xdr:rowOff>
    </xdr:from>
    <xdr:to>
      <xdr:col>10</xdr:col>
      <xdr:colOff>114300</xdr:colOff>
      <xdr:row>58</xdr:row>
      <xdr:rowOff>170294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98528"/>
          <a:ext cx="889000" cy="1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103359</xdr:rowOff>
    </xdr:from>
    <xdr:to>
      <xdr:col>24</xdr:col>
      <xdr:colOff>114300</xdr:colOff>
      <xdr:row>59</xdr:row>
      <xdr:rowOff>33509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18286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6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111459</xdr:rowOff>
    </xdr:from>
    <xdr:to>
      <xdr:col>20</xdr:col>
      <xdr:colOff>38100</xdr:colOff>
      <xdr:row>59</xdr:row>
      <xdr:rowOff>41609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32736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100936</xdr:rowOff>
    </xdr:from>
    <xdr:to>
      <xdr:col>15</xdr:col>
      <xdr:colOff>101600</xdr:colOff>
      <xdr:row>59</xdr:row>
      <xdr:rowOff>31086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4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22213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3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119494</xdr:rowOff>
    </xdr:from>
    <xdr:to>
      <xdr:col>10</xdr:col>
      <xdr:colOff>165100</xdr:colOff>
      <xdr:row>59</xdr:row>
      <xdr:rowOff>49644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40771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5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3628</xdr:rowOff>
    </xdr:from>
    <xdr:to>
      <xdr:col>6</xdr:col>
      <xdr:colOff>38100</xdr:colOff>
      <xdr:row>58</xdr:row>
      <xdr:rowOff>105228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4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68529</xdr:rowOff>
    </xdr:from>
    <xdr:to>
      <xdr:col>24</xdr:col>
      <xdr:colOff>63500</xdr:colOff>
      <xdr:row>78</xdr:row>
      <xdr:rowOff>107201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1629"/>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107201</xdr:rowOff>
    </xdr:from>
    <xdr:to>
      <xdr:col>19</xdr:col>
      <xdr:colOff>177800</xdr:colOff>
      <xdr:row>78</xdr:row>
      <xdr:rowOff>121107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80301"/>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121107</xdr:rowOff>
    </xdr:from>
    <xdr:to>
      <xdr:col>15</xdr:col>
      <xdr:colOff>50800</xdr:colOff>
      <xdr:row>78</xdr:row>
      <xdr:rowOff>131756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4207"/>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131756</xdr:rowOff>
    </xdr:from>
    <xdr:to>
      <xdr:col>10</xdr:col>
      <xdr:colOff>114300</xdr:colOff>
      <xdr:row>78</xdr:row>
      <xdr:rowOff>141224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4856"/>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17729</xdr:rowOff>
    </xdr:from>
    <xdr:to>
      <xdr:col>24</xdr:col>
      <xdr:colOff>114300</xdr:colOff>
      <xdr:row>78</xdr:row>
      <xdr:rowOff>119329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167606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56401</xdr:rowOff>
    </xdr:from>
    <xdr:to>
      <xdr:col>20</xdr:col>
      <xdr:colOff>38100</xdr:colOff>
      <xdr:row>78</xdr:row>
      <xdr:rowOff>158001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149128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70307</xdr:rowOff>
    </xdr:from>
    <xdr:to>
      <xdr:col>15</xdr:col>
      <xdr:colOff>101600</xdr:colOff>
      <xdr:row>79</xdr:row>
      <xdr:rowOff>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163034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80956</xdr:rowOff>
    </xdr:from>
    <xdr:to>
      <xdr:col>10</xdr:col>
      <xdr:colOff>165100</xdr:colOff>
      <xdr:row>79</xdr:row>
      <xdr:rowOff>11106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90424</xdr:rowOff>
    </xdr:from>
    <xdr:to>
      <xdr:col>6</xdr:col>
      <xdr:colOff>38100</xdr:colOff>
      <xdr:row>79</xdr:row>
      <xdr:rowOff>20574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11701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57538</xdr:rowOff>
    </xdr:from>
    <xdr:to>
      <xdr:col>24</xdr:col>
      <xdr:colOff>63500</xdr:colOff>
      <xdr:row>96</xdr:row>
      <xdr:rowOff>95190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45288"/>
          <a:ext cx="838200" cy="20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95190</xdr:rowOff>
    </xdr:from>
    <xdr:to>
      <xdr:col>19</xdr:col>
      <xdr:colOff>177800</xdr:colOff>
      <xdr:row>97</xdr:row>
      <xdr:rowOff>25267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54390"/>
          <a:ext cx="889000" cy="10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165475</xdr:rowOff>
    </xdr:from>
    <xdr:to>
      <xdr:col>15</xdr:col>
      <xdr:colOff>50800</xdr:colOff>
      <xdr:row>97</xdr:row>
      <xdr:rowOff>25267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2467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165475</xdr:rowOff>
    </xdr:from>
    <xdr:to>
      <xdr:col>10</xdr:col>
      <xdr:colOff>114300</xdr:colOff>
      <xdr:row>97</xdr:row>
      <xdr:rowOff>11761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24675"/>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6738</xdr:rowOff>
    </xdr:from>
    <xdr:to>
      <xdr:col>24</xdr:col>
      <xdr:colOff>114300</xdr:colOff>
      <xdr:row>95</xdr:row>
      <xdr:rowOff>108338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29615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44390</xdr:rowOff>
    </xdr:from>
    <xdr:to>
      <xdr:col>20</xdr:col>
      <xdr:colOff>38100</xdr:colOff>
      <xdr:row>96</xdr:row>
      <xdr:rowOff>145990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0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137117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145917</xdr:rowOff>
    </xdr:from>
    <xdr:to>
      <xdr:col>15</xdr:col>
      <xdr:colOff>101600</xdr:colOff>
      <xdr:row>97</xdr:row>
      <xdr:rowOff>76067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114675</xdr:rowOff>
    </xdr:from>
    <xdr:to>
      <xdr:col>10</xdr:col>
      <xdr:colOff>165100</xdr:colOff>
      <xdr:row>97</xdr:row>
      <xdr:rowOff>44825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61352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132411</xdr:rowOff>
    </xdr:from>
    <xdr:to>
      <xdr:col>6</xdr:col>
      <xdr:colOff>38100</xdr:colOff>
      <xdr:row>97</xdr:row>
      <xdr:rowOff>62561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79088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153551</xdr:rowOff>
    </xdr:from>
    <xdr:to>
      <xdr:col>55</xdr:col>
      <xdr:colOff>0</xdr:colOff>
      <xdr:row>37</xdr:row>
      <xdr:rowOff>46397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25751"/>
          <a:ext cx="838200" cy="6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153551</xdr:rowOff>
    </xdr:from>
    <xdr:to>
      <xdr:col>50</xdr:col>
      <xdr:colOff>114300</xdr:colOff>
      <xdr:row>36</xdr:row>
      <xdr:rowOff>155179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25751"/>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116104</xdr:rowOff>
    </xdr:from>
    <xdr:to>
      <xdr:col>45</xdr:col>
      <xdr:colOff>177800</xdr:colOff>
      <xdr:row>36</xdr:row>
      <xdr:rowOff>155179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16854"/>
          <a:ext cx="889000" cy="2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116104</xdr:rowOff>
    </xdr:from>
    <xdr:to>
      <xdr:col>41</xdr:col>
      <xdr:colOff>50800</xdr:colOff>
      <xdr:row>37</xdr:row>
      <xdr:rowOff>98385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16854"/>
          <a:ext cx="889000" cy="3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167047</xdr:rowOff>
    </xdr:from>
    <xdr:to>
      <xdr:col>55</xdr:col>
      <xdr:colOff>50800</xdr:colOff>
      <xdr:row>37</xdr:row>
      <xdr:rowOff>97197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81974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5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102751</xdr:rowOff>
    </xdr:from>
    <xdr:to>
      <xdr:col>50</xdr:col>
      <xdr:colOff>165100</xdr:colOff>
      <xdr:row>37</xdr:row>
      <xdr:rowOff>32901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7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24028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6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104379</xdr:rowOff>
    </xdr:from>
    <xdr:to>
      <xdr:col>46</xdr:col>
      <xdr:colOff>38100</xdr:colOff>
      <xdr:row>37</xdr:row>
      <xdr:rowOff>34529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25656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65304</xdr:rowOff>
    </xdr:from>
    <xdr:to>
      <xdr:col>41</xdr:col>
      <xdr:colOff>101600</xdr:colOff>
      <xdr:row>35</xdr:row>
      <xdr:rowOff>166904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158031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5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47585</xdr:rowOff>
    </xdr:from>
    <xdr:to>
      <xdr:col>36</xdr:col>
      <xdr:colOff>165100</xdr:colOff>
      <xdr:row>37</xdr:row>
      <xdr:rowOff>149185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140312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50226</xdr:rowOff>
    </xdr:from>
    <xdr:to>
      <xdr:col>55</xdr:col>
      <xdr:colOff>0</xdr:colOff>
      <xdr:row>56</xdr:row>
      <xdr:rowOff>167069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37076"/>
          <a:ext cx="838200" cy="6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166057</xdr:rowOff>
    </xdr:from>
    <xdr:to>
      <xdr:col>50</xdr:col>
      <xdr:colOff>114300</xdr:colOff>
      <xdr:row>56</xdr:row>
      <xdr:rowOff>167069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67257"/>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114948</xdr:rowOff>
    </xdr:from>
    <xdr:to>
      <xdr:col>45</xdr:col>
      <xdr:colOff>177800</xdr:colOff>
      <xdr:row>56</xdr:row>
      <xdr:rowOff>166057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44698"/>
          <a:ext cx="889000" cy="2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78295</xdr:rowOff>
    </xdr:from>
    <xdr:to>
      <xdr:col>41</xdr:col>
      <xdr:colOff>50800</xdr:colOff>
      <xdr:row>55</xdr:row>
      <xdr:rowOff>114948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08045"/>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170876</xdr:rowOff>
    </xdr:from>
    <xdr:to>
      <xdr:col>55</xdr:col>
      <xdr:colOff>50800</xdr:colOff>
      <xdr:row>53</xdr:row>
      <xdr:rowOff>101026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22303</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3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116269</xdr:rowOff>
    </xdr:from>
    <xdr:to>
      <xdr:col>50</xdr:col>
      <xdr:colOff>165100</xdr:colOff>
      <xdr:row>57</xdr:row>
      <xdr:rowOff>46419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37546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81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115257</xdr:rowOff>
    </xdr:from>
    <xdr:to>
      <xdr:col>46</xdr:col>
      <xdr:colOff>38100</xdr:colOff>
      <xdr:row>57</xdr:row>
      <xdr:rowOff>45407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36534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0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64148</xdr:rowOff>
    </xdr:from>
    <xdr:to>
      <xdr:col>41</xdr:col>
      <xdr:colOff>101600</xdr:colOff>
      <xdr:row>55</xdr:row>
      <xdr:rowOff>165748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10825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27495</xdr:rowOff>
    </xdr:from>
    <xdr:to>
      <xdr:col>36</xdr:col>
      <xdr:colOff>165100</xdr:colOff>
      <xdr:row>55</xdr:row>
      <xdr:rowOff>129095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145622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23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80415</xdr:rowOff>
    </xdr:from>
    <xdr:to>
      <xdr:col>55</xdr:col>
      <xdr:colOff>0</xdr:colOff>
      <xdr:row>76</xdr:row>
      <xdr:rowOff>42343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253365"/>
          <a:ext cx="838200" cy="8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42343</xdr:rowOff>
    </xdr:from>
    <xdr:to>
      <xdr:col>50</xdr:col>
      <xdr:colOff>114300</xdr:colOff>
      <xdr:row>76</xdr:row>
      <xdr:rowOff>160347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72543"/>
          <a:ext cx="88900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140884</xdr:rowOff>
    </xdr:from>
    <xdr:to>
      <xdr:col>45</xdr:col>
      <xdr:colOff>177800</xdr:colOff>
      <xdr:row>76</xdr:row>
      <xdr:rowOff>160347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28184"/>
          <a:ext cx="889000" cy="36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140884</xdr:rowOff>
    </xdr:from>
    <xdr:to>
      <xdr:col>41</xdr:col>
      <xdr:colOff>50800</xdr:colOff>
      <xdr:row>76</xdr:row>
      <xdr:rowOff>146179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28184"/>
          <a:ext cx="889000" cy="3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29615</xdr:rowOff>
    </xdr:from>
    <xdr:to>
      <xdr:col>55</xdr:col>
      <xdr:colOff>50800</xdr:colOff>
      <xdr:row>71</xdr:row>
      <xdr:rowOff>131215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2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115992</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11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162993</xdr:rowOff>
    </xdr:from>
    <xdr:to>
      <xdr:col>50</xdr:col>
      <xdr:colOff>165100</xdr:colOff>
      <xdr:row>76</xdr:row>
      <xdr:rowOff>93143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109671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109547</xdr:rowOff>
    </xdr:from>
    <xdr:to>
      <xdr:col>46</xdr:col>
      <xdr:colOff>38100</xdr:colOff>
      <xdr:row>77</xdr:row>
      <xdr:rowOff>39697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56224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90084</xdr:rowOff>
    </xdr:from>
    <xdr:to>
      <xdr:col>41</xdr:col>
      <xdr:colOff>101600</xdr:colOff>
      <xdr:row>75</xdr:row>
      <xdr:rowOff>20234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7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36761</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55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95379</xdr:rowOff>
    </xdr:from>
    <xdr:to>
      <xdr:col>36</xdr:col>
      <xdr:colOff>165100</xdr:colOff>
      <xdr:row>77</xdr:row>
      <xdr:rowOff>25529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42056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6868</xdr:rowOff>
    </xdr:from>
    <xdr:to>
      <xdr:col>55</xdr:col>
      <xdr:colOff>0</xdr:colOff>
      <xdr:row>97</xdr:row>
      <xdr:rowOff>156400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37518"/>
          <a:ext cx="838200" cy="1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78226</xdr:rowOff>
    </xdr:from>
    <xdr:to>
      <xdr:col>50</xdr:col>
      <xdr:colOff>114300</xdr:colOff>
      <xdr:row>97</xdr:row>
      <xdr:rowOff>156400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08876"/>
          <a:ext cx="889000" cy="7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78226</xdr:rowOff>
    </xdr:from>
    <xdr:to>
      <xdr:col>45</xdr:col>
      <xdr:colOff>177800</xdr:colOff>
      <xdr:row>97</xdr:row>
      <xdr:rowOff>88246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08876"/>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48470</xdr:rowOff>
    </xdr:from>
    <xdr:to>
      <xdr:col>41</xdr:col>
      <xdr:colOff>50800</xdr:colOff>
      <xdr:row>97</xdr:row>
      <xdr:rowOff>88246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79120"/>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127518</xdr:rowOff>
    </xdr:from>
    <xdr:to>
      <xdr:col>55</xdr:col>
      <xdr:colOff>50800</xdr:colOff>
      <xdr:row>97</xdr:row>
      <xdr:rowOff>57668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105945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105600</xdr:rowOff>
    </xdr:from>
    <xdr:to>
      <xdr:col>50</xdr:col>
      <xdr:colOff>165100</xdr:colOff>
      <xdr:row>98</xdr:row>
      <xdr:rowOff>35750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26877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27426</xdr:rowOff>
    </xdr:from>
    <xdr:to>
      <xdr:col>46</xdr:col>
      <xdr:colOff>38100</xdr:colOff>
      <xdr:row>97</xdr:row>
      <xdr:rowOff>129026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120153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37446</xdr:rowOff>
    </xdr:from>
    <xdr:to>
      <xdr:col>41</xdr:col>
      <xdr:colOff>101600</xdr:colOff>
      <xdr:row>97</xdr:row>
      <xdr:rowOff>139046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130173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169120</xdr:rowOff>
    </xdr:from>
    <xdr:to>
      <xdr:col>36</xdr:col>
      <xdr:colOff>165100</xdr:colOff>
      <xdr:row>97</xdr:row>
      <xdr:rowOff>99270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116436</xdr:rowOff>
    </xdr:from>
    <xdr:to>
      <xdr:col>85</xdr:col>
      <xdr:colOff>127000</xdr:colOff>
      <xdr:row>39</xdr:row>
      <xdr:rowOff>42865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60086"/>
          <a:ext cx="838200" cy="26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15791</xdr:rowOff>
    </xdr:from>
    <xdr:to>
      <xdr:col>81</xdr:col>
      <xdr:colOff>50800</xdr:colOff>
      <xdr:row>39</xdr:row>
      <xdr:rowOff>42865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2341"/>
          <a:ext cx="889000" cy="2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15791</xdr:rowOff>
    </xdr:from>
    <xdr:to>
      <xdr:col>76</xdr:col>
      <xdr:colOff>114300</xdr:colOff>
      <xdr:row>39</xdr:row>
      <xdr:rowOff>24112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234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167025</xdr:rowOff>
    </xdr:from>
    <xdr:to>
      <xdr:col>71</xdr:col>
      <xdr:colOff>177800</xdr:colOff>
      <xdr:row>39</xdr:row>
      <xdr:rowOff>24112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82125"/>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65636</xdr:rowOff>
    </xdr:from>
    <xdr:to>
      <xdr:col>85</xdr:col>
      <xdr:colOff>177800</xdr:colOff>
      <xdr:row>37</xdr:row>
      <xdr:rowOff>167236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88513</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163515</xdr:rowOff>
    </xdr:from>
    <xdr:to>
      <xdr:col>81</xdr:col>
      <xdr:colOff>101600</xdr:colOff>
      <xdr:row>39</xdr:row>
      <xdr:rowOff>93665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84792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136441</xdr:rowOff>
    </xdr:from>
    <xdr:to>
      <xdr:col>76</xdr:col>
      <xdr:colOff>165100</xdr:colOff>
      <xdr:row>39</xdr:row>
      <xdr:rowOff>66591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57718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144762</xdr:rowOff>
    </xdr:from>
    <xdr:to>
      <xdr:col>72</xdr:col>
      <xdr:colOff>38100</xdr:colOff>
      <xdr:row>39</xdr:row>
      <xdr:rowOff>74912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66039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116225</xdr:rowOff>
    </xdr:from>
    <xdr:to>
      <xdr:col>67</xdr:col>
      <xdr:colOff>101600</xdr:colOff>
      <xdr:row>39</xdr:row>
      <xdr:rowOff>46375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37502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2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107026</xdr:rowOff>
    </xdr:from>
    <xdr:to>
      <xdr:col>85</xdr:col>
      <xdr:colOff>127000</xdr:colOff>
      <xdr:row>77</xdr:row>
      <xdr:rowOff>129223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08676"/>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69397</xdr:rowOff>
    </xdr:from>
    <xdr:to>
      <xdr:col>81</xdr:col>
      <xdr:colOff>50800</xdr:colOff>
      <xdr:row>77</xdr:row>
      <xdr:rowOff>129223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71047"/>
          <a:ext cx="8890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69397</xdr:rowOff>
    </xdr:from>
    <xdr:to>
      <xdr:col>76</xdr:col>
      <xdr:colOff>114300</xdr:colOff>
      <xdr:row>77</xdr:row>
      <xdr:rowOff>145492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71047"/>
          <a:ext cx="889000" cy="7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145492</xdr:rowOff>
    </xdr:from>
    <xdr:to>
      <xdr:col>71</xdr:col>
      <xdr:colOff>177800</xdr:colOff>
      <xdr:row>77</xdr:row>
      <xdr:rowOff>147438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47142"/>
          <a:ext cx="88900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56226</xdr:rowOff>
    </xdr:from>
    <xdr:to>
      <xdr:col>85</xdr:col>
      <xdr:colOff>177800</xdr:colOff>
      <xdr:row>77</xdr:row>
      <xdr:rowOff>157826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34653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78423</xdr:rowOff>
    </xdr:from>
    <xdr:to>
      <xdr:col>81</xdr:col>
      <xdr:colOff>101600</xdr:colOff>
      <xdr:row>78</xdr:row>
      <xdr:rowOff>8573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171150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18597</xdr:rowOff>
    </xdr:from>
    <xdr:to>
      <xdr:col>76</xdr:col>
      <xdr:colOff>165100</xdr:colOff>
      <xdr:row>77</xdr:row>
      <xdr:rowOff>120197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111324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1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94692</xdr:rowOff>
    </xdr:from>
    <xdr:to>
      <xdr:col>72</xdr:col>
      <xdr:colOff>38100</xdr:colOff>
      <xdr:row>78</xdr:row>
      <xdr:rowOff>24842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96638</xdr:rowOff>
    </xdr:from>
    <xdr:to>
      <xdr:col>67</xdr:col>
      <xdr:colOff>101600</xdr:colOff>
      <xdr:row>78</xdr:row>
      <xdr:rowOff>26788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17915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89982</xdr:rowOff>
    </xdr:from>
    <xdr:to>
      <xdr:col>85</xdr:col>
      <xdr:colOff>127000</xdr:colOff>
      <xdr:row>98</xdr:row>
      <xdr:rowOff>127442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92082"/>
          <a:ext cx="8382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55043</xdr:rowOff>
    </xdr:from>
    <xdr:to>
      <xdr:col>81</xdr:col>
      <xdr:colOff>50800</xdr:colOff>
      <xdr:row>98</xdr:row>
      <xdr:rowOff>89982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57143"/>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55043</xdr:rowOff>
    </xdr:from>
    <xdr:to>
      <xdr:col>76</xdr:col>
      <xdr:colOff>114300</xdr:colOff>
      <xdr:row>98</xdr:row>
      <xdr:rowOff>121659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7143"/>
          <a:ext cx="889000" cy="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82400</xdr:rowOff>
    </xdr:from>
    <xdr:to>
      <xdr:col>71</xdr:col>
      <xdr:colOff>177800</xdr:colOff>
      <xdr:row>98</xdr:row>
      <xdr:rowOff>121659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84500"/>
          <a:ext cx="889000" cy="3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76642</xdr:rowOff>
    </xdr:from>
    <xdr:to>
      <xdr:col>85</xdr:col>
      <xdr:colOff>177800</xdr:colOff>
      <xdr:row>99</xdr:row>
      <xdr:rowOff>6792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163019</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39182</xdr:rowOff>
    </xdr:from>
    <xdr:to>
      <xdr:col>81</xdr:col>
      <xdr:colOff>101600</xdr:colOff>
      <xdr:row>98</xdr:row>
      <xdr:rowOff>140782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131909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4243</xdr:rowOff>
    </xdr:from>
    <xdr:to>
      <xdr:col>76</xdr:col>
      <xdr:colOff>165100</xdr:colOff>
      <xdr:row>98</xdr:row>
      <xdr:rowOff>105843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96970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70859</xdr:rowOff>
    </xdr:from>
    <xdr:to>
      <xdr:col>72</xdr:col>
      <xdr:colOff>38100</xdr:colOff>
      <xdr:row>99</xdr:row>
      <xdr:rowOff>1009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163586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31600</xdr:rowOff>
    </xdr:from>
    <xdr:to>
      <xdr:col>67</xdr:col>
      <xdr:colOff>101600</xdr:colOff>
      <xdr:row>98</xdr:row>
      <xdr:rowOff>133200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124327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90878</xdr:rowOff>
    </xdr:from>
    <xdr:to>
      <xdr:col>116</xdr:col>
      <xdr:colOff>63500</xdr:colOff>
      <xdr:row>76</xdr:row>
      <xdr:rowOff>105037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21078"/>
          <a:ext cx="838200" cy="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29857</xdr:rowOff>
    </xdr:from>
    <xdr:to>
      <xdr:col>111</xdr:col>
      <xdr:colOff>177800</xdr:colOff>
      <xdr:row>76</xdr:row>
      <xdr:rowOff>105037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60057"/>
          <a:ext cx="889000" cy="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29857</xdr:rowOff>
    </xdr:from>
    <xdr:to>
      <xdr:col>107</xdr:col>
      <xdr:colOff>50800</xdr:colOff>
      <xdr:row>76</xdr:row>
      <xdr:rowOff>101493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60057"/>
          <a:ext cx="889000" cy="7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142192</xdr:rowOff>
    </xdr:from>
    <xdr:to>
      <xdr:col>102</xdr:col>
      <xdr:colOff>114300</xdr:colOff>
      <xdr:row>76</xdr:row>
      <xdr:rowOff>101493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00942"/>
          <a:ext cx="889000" cy="1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40078</xdr:rowOff>
    </xdr:from>
    <xdr:to>
      <xdr:col>116</xdr:col>
      <xdr:colOff>114300</xdr:colOff>
      <xdr:row>76</xdr:row>
      <xdr:rowOff>141678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18505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54237</xdr:rowOff>
    </xdr:from>
    <xdr:to>
      <xdr:col>112</xdr:col>
      <xdr:colOff>38100</xdr:colOff>
      <xdr:row>76</xdr:row>
      <xdr:rowOff>155837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8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146964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150507</xdr:rowOff>
    </xdr:from>
    <xdr:to>
      <xdr:col>107</xdr:col>
      <xdr:colOff>101600</xdr:colOff>
      <xdr:row>76</xdr:row>
      <xdr:rowOff>80657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71784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50693</xdr:rowOff>
    </xdr:from>
    <xdr:to>
      <xdr:col>102</xdr:col>
      <xdr:colOff>165100</xdr:colOff>
      <xdr:row>76</xdr:row>
      <xdr:rowOff>152293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143420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91392</xdr:rowOff>
    </xdr:from>
    <xdr:to>
      <xdr:col>98</xdr:col>
      <xdr:colOff>38100</xdr:colOff>
      <xdr:row>76</xdr:row>
      <xdr:rowOff>21543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501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12668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R05</a:t>
          </a: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1,060,406</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類似団体平均と比較して、ほとんどの項目の一人当たりコストは低い状況となっている。</a:t>
          </a:r>
        </a:p>
        <a:p>
          <a:r>
            <a:rPr kumimoji="1" lang="ja-JP" altLang="en-US" sz="1300">
              <a:latin typeface="ＭＳ Ｐゴシック" panose="020B0600070205080204" pitchFamily="50" charset="-128"/>
              <a:ea typeface="ＭＳ Ｐゴシック" panose="020B0600070205080204" pitchFamily="50" charset="-128"/>
            </a:rPr>
            <a:t>しかし、普通建設事業費（うち新規整備）及び災害復旧事業費が類似団体平均を上回っている。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普通建設事業費では小学校校舎等建替事業が、災害復旧事業費では令和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月発生の豪雨災害への復旧工事が、大きな要因となっている。</a:t>
          </a:r>
        </a:p>
        <a:p>
          <a:r>
            <a:rPr kumimoji="1" lang="ja-JP" altLang="en-US" sz="1300">
              <a:latin typeface="ＭＳ Ｐゴシック" panose="020B0600070205080204" pitchFamily="50" charset="-128"/>
              <a:ea typeface="ＭＳ Ｐゴシック" panose="020B0600070205080204" pitchFamily="50" charset="-128"/>
            </a:rPr>
            <a:t>また、扶助費は、低所得世帯給付金等の臨時的経費の増加が主な要因となっている。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6,545
6,496
65.35
7,242,732
6,940,360
96,201
2,785,198
4,511,109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48768</xdr:rowOff>
    </xdr:from>
    <xdr:to>
      <xdr:col>24</xdr:col>
      <xdr:colOff>63500</xdr:colOff>
      <xdr:row>37</xdr:row>
      <xdr:rowOff>86741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2418"/>
          <a:ext cx="8382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86741</xdr:rowOff>
    </xdr:from>
    <xdr:to>
      <xdr:col>19</xdr:col>
      <xdr:colOff>177800</xdr:colOff>
      <xdr:row>37</xdr:row>
      <xdr:rowOff>108077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3039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108077</xdr:rowOff>
    </xdr:from>
    <xdr:to>
      <xdr:col>15</xdr:col>
      <xdr:colOff>50800</xdr:colOff>
      <xdr:row>37</xdr:row>
      <xdr:rowOff>128524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51727"/>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15748</xdr:rowOff>
    </xdr:from>
    <xdr:to>
      <xdr:col>10</xdr:col>
      <xdr:colOff>114300</xdr:colOff>
      <xdr:row>37</xdr:row>
      <xdr:rowOff>128524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939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147845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35941</xdr:rowOff>
    </xdr:from>
    <xdr:to>
      <xdr:col>20</xdr:col>
      <xdr:colOff>38100</xdr:colOff>
      <xdr:row>37</xdr:row>
      <xdr:rowOff>137541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128668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57277</xdr:rowOff>
    </xdr:from>
    <xdr:to>
      <xdr:col>15</xdr:col>
      <xdr:colOff>101600</xdr:colOff>
      <xdr:row>37</xdr:row>
      <xdr:rowOff>158877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150004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77724</xdr:rowOff>
    </xdr:from>
    <xdr:to>
      <xdr:col>10</xdr:col>
      <xdr:colOff>165100</xdr:colOff>
      <xdr:row>38</xdr:row>
      <xdr:rowOff>7874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170451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136398</xdr:rowOff>
    </xdr:from>
    <xdr:to>
      <xdr:col>6</xdr:col>
      <xdr:colOff>38100</xdr:colOff>
      <xdr:row>37</xdr:row>
      <xdr:rowOff>66548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57675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16773</xdr:rowOff>
    </xdr:from>
    <xdr:to>
      <xdr:col>24</xdr:col>
      <xdr:colOff>63500</xdr:colOff>
      <xdr:row>58</xdr:row>
      <xdr:rowOff>82010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60873"/>
          <a:ext cx="838200" cy="6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16773</xdr:rowOff>
    </xdr:from>
    <xdr:to>
      <xdr:col>19</xdr:col>
      <xdr:colOff>177800</xdr:colOff>
      <xdr:row>58</xdr:row>
      <xdr:rowOff>46052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60873"/>
          <a:ext cx="8890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149239</xdr:rowOff>
    </xdr:from>
    <xdr:to>
      <xdr:col>15</xdr:col>
      <xdr:colOff>50800</xdr:colOff>
      <xdr:row>58</xdr:row>
      <xdr:rowOff>46052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50439"/>
          <a:ext cx="889000" cy="2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149239</xdr:rowOff>
    </xdr:from>
    <xdr:to>
      <xdr:col>10</xdr:col>
      <xdr:colOff>114300</xdr:colOff>
      <xdr:row>58</xdr:row>
      <xdr:rowOff>23942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0439"/>
          <a:ext cx="889000" cy="2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31210</xdr:rowOff>
    </xdr:from>
    <xdr:to>
      <xdr:col>24</xdr:col>
      <xdr:colOff>114300</xdr:colOff>
      <xdr:row>58</xdr:row>
      <xdr:rowOff>132810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117587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137423</xdr:rowOff>
    </xdr:from>
    <xdr:to>
      <xdr:col>20</xdr:col>
      <xdr:colOff>38100</xdr:colOff>
      <xdr:row>58</xdr:row>
      <xdr:rowOff>67573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58700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166702</xdr:rowOff>
    </xdr:from>
    <xdr:to>
      <xdr:col>15</xdr:col>
      <xdr:colOff>101600</xdr:colOff>
      <xdr:row>58</xdr:row>
      <xdr:rowOff>96852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87979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98439</xdr:rowOff>
    </xdr:from>
    <xdr:to>
      <xdr:col>10</xdr:col>
      <xdr:colOff>165100</xdr:colOff>
      <xdr:row>57</xdr:row>
      <xdr:rowOff>28589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19716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9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144592</xdr:rowOff>
    </xdr:from>
    <xdr:to>
      <xdr:col>6</xdr:col>
      <xdr:colOff>38100</xdr:colOff>
      <xdr:row>58</xdr:row>
      <xdr:rowOff>74742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65869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105876</xdr:rowOff>
    </xdr:from>
    <xdr:to>
      <xdr:col>24</xdr:col>
      <xdr:colOff>63500</xdr:colOff>
      <xdr:row>75</xdr:row>
      <xdr:rowOff>122660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4626"/>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68294</xdr:rowOff>
    </xdr:from>
    <xdr:to>
      <xdr:col>19</xdr:col>
      <xdr:colOff>177800</xdr:colOff>
      <xdr:row>75</xdr:row>
      <xdr:rowOff>122660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27044"/>
          <a:ext cx="889000" cy="5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68294</xdr:rowOff>
    </xdr:from>
    <xdr:to>
      <xdr:col>15</xdr:col>
      <xdr:colOff>50800</xdr:colOff>
      <xdr:row>76</xdr:row>
      <xdr:rowOff>67308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7044"/>
          <a:ext cx="889000" cy="1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67308</xdr:rowOff>
    </xdr:from>
    <xdr:to>
      <xdr:col>10</xdr:col>
      <xdr:colOff>114300</xdr:colOff>
      <xdr:row>76</xdr:row>
      <xdr:rowOff>157065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7508"/>
          <a:ext cx="889000" cy="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55076</xdr:rowOff>
    </xdr:from>
    <xdr:to>
      <xdr:col>24</xdr:col>
      <xdr:colOff>114300</xdr:colOff>
      <xdr:row>75</xdr:row>
      <xdr:rowOff>156676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33503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71860</xdr:rowOff>
    </xdr:from>
    <xdr:to>
      <xdr:col>20</xdr:col>
      <xdr:colOff>38100</xdr:colOff>
      <xdr:row>76</xdr:row>
      <xdr:rowOff>2009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0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164588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17494</xdr:rowOff>
    </xdr:from>
    <xdr:to>
      <xdr:col>15</xdr:col>
      <xdr:colOff>101600</xdr:colOff>
      <xdr:row>75</xdr:row>
      <xdr:rowOff>119094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110221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16508</xdr:rowOff>
    </xdr:from>
    <xdr:to>
      <xdr:col>10</xdr:col>
      <xdr:colOff>165100</xdr:colOff>
      <xdr:row>76</xdr:row>
      <xdr:rowOff>118108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109235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106265</xdr:rowOff>
    </xdr:from>
    <xdr:to>
      <xdr:col>6</xdr:col>
      <xdr:colOff>38100</xdr:colOff>
      <xdr:row>77</xdr:row>
      <xdr:rowOff>36415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27542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114939</xdr:rowOff>
    </xdr:from>
    <xdr:to>
      <xdr:col>24</xdr:col>
      <xdr:colOff>63500</xdr:colOff>
      <xdr:row>97</xdr:row>
      <xdr:rowOff>118371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45589"/>
          <a:ext cx="8382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97386</xdr:rowOff>
    </xdr:from>
    <xdr:to>
      <xdr:col>19</xdr:col>
      <xdr:colOff>177800</xdr:colOff>
      <xdr:row>97</xdr:row>
      <xdr:rowOff>114939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28036"/>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97386</xdr:rowOff>
    </xdr:from>
    <xdr:to>
      <xdr:col>15</xdr:col>
      <xdr:colOff>50800</xdr:colOff>
      <xdr:row>97</xdr:row>
      <xdr:rowOff>150213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8036"/>
          <a:ext cx="889000" cy="5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150213</xdr:rowOff>
    </xdr:from>
    <xdr:to>
      <xdr:col>10</xdr:col>
      <xdr:colOff>114300</xdr:colOff>
      <xdr:row>98</xdr:row>
      <xdr:rowOff>11086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80863"/>
          <a:ext cx="889000" cy="3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67571</xdr:rowOff>
    </xdr:from>
    <xdr:to>
      <xdr:col>24</xdr:col>
      <xdr:colOff>114300</xdr:colOff>
      <xdr:row>97</xdr:row>
      <xdr:rowOff>169171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153948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64139</xdr:rowOff>
    </xdr:from>
    <xdr:to>
      <xdr:col>20</xdr:col>
      <xdr:colOff>38100</xdr:colOff>
      <xdr:row>97</xdr:row>
      <xdr:rowOff>165739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156866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46586</xdr:rowOff>
    </xdr:from>
    <xdr:to>
      <xdr:col>15</xdr:col>
      <xdr:colOff>101600</xdr:colOff>
      <xdr:row>97</xdr:row>
      <xdr:rowOff>148186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139313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99413</xdr:rowOff>
    </xdr:from>
    <xdr:to>
      <xdr:col>10</xdr:col>
      <xdr:colOff>165100</xdr:colOff>
      <xdr:row>98</xdr:row>
      <xdr:rowOff>29563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20690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131736</xdr:rowOff>
    </xdr:from>
    <xdr:to>
      <xdr:col>6</xdr:col>
      <xdr:colOff>38100</xdr:colOff>
      <xdr:row>98</xdr:row>
      <xdr:rowOff>61886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53013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106247</xdr:rowOff>
    </xdr:from>
    <xdr:to>
      <xdr:col>55</xdr:col>
      <xdr:colOff>0</xdr:colOff>
      <xdr:row>57</xdr:row>
      <xdr:rowOff>127173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78897"/>
          <a:ext cx="8382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58949</xdr:rowOff>
    </xdr:from>
    <xdr:to>
      <xdr:col>50</xdr:col>
      <xdr:colOff>114300</xdr:colOff>
      <xdr:row>57</xdr:row>
      <xdr:rowOff>127173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31599"/>
          <a:ext cx="889000" cy="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54144</xdr:rowOff>
    </xdr:from>
    <xdr:to>
      <xdr:col>45</xdr:col>
      <xdr:colOff>177800</xdr:colOff>
      <xdr:row>57</xdr:row>
      <xdr:rowOff>58949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26794"/>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54144</xdr:rowOff>
    </xdr:from>
    <xdr:to>
      <xdr:col>41</xdr:col>
      <xdr:colOff>50800</xdr:colOff>
      <xdr:row>57</xdr:row>
      <xdr:rowOff>87433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26794"/>
          <a:ext cx="8890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55447</xdr:rowOff>
    </xdr:from>
    <xdr:to>
      <xdr:col>55</xdr:col>
      <xdr:colOff>50800</xdr:colOff>
      <xdr:row>57</xdr:row>
      <xdr:rowOff>157047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141824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76373</xdr:rowOff>
    </xdr:from>
    <xdr:to>
      <xdr:col>50</xdr:col>
      <xdr:colOff>165100</xdr:colOff>
      <xdr:row>58</xdr:row>
      <xdr:rowOff>6523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169100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8149</xdr:rowOff>
    </xdr:from>
    <xdr:to>
      <xdr:col>46</xdr:col>
      <xdr:colOff>38100</xdr:colOff>
      <xdr:row>57</xdr:row>
      <xdr:rowOff>109749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100876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7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3344</xdr:rowOff>
    </xdr:from>
    <xdr:to>
      <xdr:col>41</xdr:col>
      <xdr:colOff>101600</xdr:colOff>
      <xdr:row>57</xdr:row>
      <xdr:rowOff>104944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7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96071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6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36633</xdr:rowOff>
    </xdr:from>
    <xdr:to>
      <xdr:col>36</xdr:col>
      <xdr:colOff>165100</xdr:colOff>
      <xdr:row>57</xdr:row>
      <xdr:rowOff>138233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129360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121289</xdr:rowOff>
    </xdr:from>
    <xdr:to>
      <xdr:col>55</xdr:col>
      <xdr:colOff>0</xdr:colOff>
      <xdr:row>78</xdr:row>
      <xdr:rowOff>77828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22939"/>
          <a:ext cx="838200" cy="1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35700</xdr:rowOff>
    </xdr:from>
    <xdr:to>
      <xdr:col>50</xdr:col>
      <xdr:colOff>114300</xdr:colOff>
      <xdr:row>78</xdr:row>
      <xdr:rowOff>77828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08800"/>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171301</xdr:rowOff>
    </xdr:from>
    <xdr:to>
      <xdr:col>45</xdr:col>
      <xdr:colOff>177800</xdr:colOff>
      <xdr:row>78</xdr:row>
      <xdr:rowOff>35700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01501"/>
          <a:ext cx="889000" cy="20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171301</xdr:rowOff>
    </xdr:from>
    <xdr:to>
      <xdr:col>41</xdr:col>
      <xdr:colOff>50800</xdr:colOff>
      <xdr:row>77</xdr:row>
      <xdr:rowOff>3980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01501"/>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70489</xdr:rowOff>
    </xdr:from>
    <xdr:to>
      <xdr:col>55</xdr:col>
      <xdr:colOff>50800</xdr:colOff>
      <xdr:row>78</xdr:row>
      <xdr:rowOff>639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48916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27028</xdr:rowOff>
    </xdr:from>
    <xdr:to>
      <xdr:col>50</xdr:col>
      <xdr:colOff>165100</xdr:colOff>
      <xdr:row>78</xdr:row>
      <xdr:rowOff>128628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119755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156350</xdr:rowOff>
    </xdr:from>
    <xdr:to>
      <xdr:col>46</xdr:col>
      <xdr:colOff>38100</xdr:colOff>
      <xdr:row>78</xdr:row>
      <xdr:rowOff>86500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77627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120501</xdr:rowOff>
    </xdr:from>
    <xdr:to>
      <xdr:col>41</xdr:col>
      <xdr:colOff>101600</xdr:colOff>
      <xdr:row>77</xdr:row>
      <xdr:rowOff>50651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67179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124630</xdr:rowOff>
    </xdr:from>
    <xdr:to>
      <xdr:col>36</xdr:col>
      <xdr:colOff>165100</xdr:colOff>
      <xdr:row>77</xdr:row>
      <xdr:rowOff>54780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71307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93363</xdr:rowOff>
    </xdr:from>
    <xdr:to>
      <xdr:col>55</xdr:col>
      <xdr:colOff>0</xdr:colOff>
      <xdr:row>96</xdr:row>
      <xdr:rowOff>150380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52563"/>
          <a:ext cx="838200" cy="5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93363</xdr:rowOff>
    </xdr:from>
    <xdr:to>
      <xdr:col>50</xdr:col>
      <xdr:colOff>114300</xdr:colOff>
      <xdr:row>96</xdr:row>
      <xdr:rowOff>135937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52563"/>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124906</xdr:rowOff>
    </xdr:from>
    <xdr:to>
      <xdr:col>45</xdr:col>
      <xdr:colOff>177800</xdr:colOff>
      <xdr:row>96</xdr:row>
      <xdr:rowOff>135937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84106"/>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37447</xdr:rowOff>
    </xdr:from>
    <xdr:to>
      <xdr:col>41</xdr:col>
      <xdr:colOff>50800</xdr:colOff>
      <xdr:row>96</xdr:row>
      <xdr:rowOff>124906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96647"/>
          <a:ext cx="889000" cy="8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99580</xdr:rowOff>
    </xdr:from>
    <xdr:to>
      <xdr:col>55</xdr:col>
      <xdr:colOff>50800</xdr:colOff>
      <xdr:row>97</xdr:row>
      <xdr:rowOff>29730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78007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42563</xdr:rowOff>
    </xdr:from>
    <xdr:to>
      <xdr:col>50</xdr:col>
      <xdr:colOff>165100</xdr:colOff>
      <xdr:row>96</xdr:row>
      <xdr:rowOff>144163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135290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85137</xdr:rowOff>
    </xdr:from>
    <xdr:to>
      <xdr:col>46</xdr:col>
      <xdr:colOff>38100</xdr:colOff>
      <xdr:row>97</xdr:row>
      <xdr:rowOff>15287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74106</xdr:rowOff>
    </xdr:from>
    <xdr:to>
      <xdr:col>41</xdr:col>
      <xdr:colOff>101600</xdr:colOff>
      <xdr:row>97</xdr:row>
      <xdr:rowOff>4256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166833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158097</xdr:rowOff>
    </xdr:from>
    <xdr:to>
      <xdr:col>36</xdr:col>
      <xdr:colOff>165100</xdr:colOff>
      <xdr:row>96</xdr:row>
      <xdr:rowOff>88247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79374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84395</xdr:rowOff>
    </xdr:from>
    <xdr:to>
      <xdr:col>85</xdr:col>
      <xdr:colOff>127000</xdr:colOff>
      <xdr:row>37</xdr:row>
      <xdr:rowOff>136451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28045"/>
          <a:ext cx="8382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58531</xdr:rowOff>
    </xdr:from>
    <xdr:to>
      <xdr:col>81</xdr:col>
      <xdr:colOff>50800</xdr:colOff>
      <xdr:row>37</xdr:row>
      <xdr:rowOff>136451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30731"/>
          <a:ext cx="889000" cy="24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58531</xdr:rowOff>
    </xdr:from>
    <xdr:to>
      <xdr:col>76</xdr:col>
      <xdr:colOff>114300</xdr:colOff>
      <xdr:row>38</xdr:row>
      <xdr:rowOff>20126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30731"/>
          <a:ext cx="8890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106275</xdr:rowOff>
    </xdr:from>
    <xdr:to>
      <xdr:col>71</xdr:col>
      <xdr:colOff>177800</xdr:colOff>
      <xdr:row>38</xdr:row>
      <xdr:rowOff>20126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49925"/>
          <a:ext cx="889000" cy="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33595</xdr:rowOff>
    </xdr:from>
    <xdr:to>
      <xdr:col>85</xdr:col>
      <xdr:colOff>177800</xdr:colOff>
      <xdr:row>37</xdr:row>
      <xdr:rowOff>135195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12022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85651</xdr:rowOff>
    </xdr:from>
    <xdr:to>
      <xdr:col>81</xdr:col>
      <xdr:colOff>101600</xdr:colOff>
      <xdr:row>38</xdr:row>
      <xdr:rowOff>15801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2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2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7731</xdr:rowOff>
    </xdr:from>
    <xdr:to>
      <xdr:col>76</xdr:col>
      <xdr:colOff>165100</xdr:colOff>
      <xdr:row>36</xdr:row>
      <xdr:rowOff>109331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125858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140776</xdr:rowOff>
    </xdr:from>
    <xdr:to>
      <xdr:col>72</xdr:col>
      <xdr:colOff>38100</xdr:colOff>
      <xdr:row>38</xdr:row>
      <xdr:rowOff>70926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62053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7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55475</xdr:rowOff>
    </xdr:from>
    <xdr:to>
      <xdr:col>67</xdr:col>
      <xdr:colOff>101600</xdr:colOff>
      <xdr:row>37</xdr:row>
      <xdr:rowOff>157075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148203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136313</xdr:rowOff>
    </xdr:from>
    <xdr:to>
      <xdr:col>85</xdr:col>
      <xdr:colOff>127000</xdr:colOff>
      <xdr:row>56</xdr:row>
      <xdr:rowOff>140706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880263"/>
          <a:ext cx="838200" cy="86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140706</xdr:rowOff>
    </xdr:from>
    <xdr:to>
      <xdr:col>81</xdr:col>
      <xdr:colOff>50800</xdr:colOff>
      <xdr:row>57</xdr:row>
      <xdr:rowOff>41379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41906"/>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41379</xdr:rowOff>
    </xdr:from>
    <xdr:to>
      <xdr:col>76</xdr:col>
      <xdr:colOff>114300</xdr:colOff>
      <xdr:row>57</xdr:row>
      <xdr:rowOff>66072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14029"/>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66072</xdr:rowOff>
    </xdr:from>
    <xdr:to>
      <xdr:col>71</xdr:col>
      <xdr:colOff>177800</xdr:colOff>
      <xdr:row>57</xdr:row>
      <xdr:rowOff>94209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8722"/>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85513</xdr:rowOff>
    </xdr:from>
    <xdr:to>
      <xdr:col>85</xdr:col>
      <xdr:colOff>177800</xdr:colOff>
      <xdr:row>52</xdr:row>
      <xdr:rowOff>15663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8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38540</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8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89906</xdr:rowOff>
    </xdr:from>
    <xdr:to>
      <xdr:col>81</xdr:col>
      <xdr:colOff>101600</xdr:colOff>
      <xdr:row>57</xdr:row>
      <xdr:rowOff>20056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11183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78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162029</xdr:rowOff>
    </xdr:from>
    <xdr:to>
      <xdr:col>76</xdr:col>
      <xdr:colOff>165100</xdr:colOff>
      <xdr:row>57</xdr:row>
      <xdr:rowOff>92179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83306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15272</xdr:rowOff>
    </xdr:from>
    <xdr:to>
      <xdr:col>72</xdr:col>
      <xdr:colOff>38100</xdr:colOff>
      <xdr:row>57</xdr:row>
      <xdr:rowOff>116872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107999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43409</xdr:rowOff>
    </xdr:from>
    <xdr:to>
      <xdr:col>67</xdr:col>
      <xdr:colOff>101600</xdr:colOff>
      <xdr:row>57</xdr:row>
      <xdr:rowOff>145009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116436</xdr:rowOff>
    </xdr:from>
    <xdr:to>
      <xdr:col>85</xdr:col>
      <xdr:colOff>127000</xdr:colOff>
      <xdr:row>79</xdr:row>
      <xdr:rowOff>42866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18086"/>
          <a:ext cx="838200" cy="2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15791</xdr:rowOff>
    </xdr:from>
    <xdr:to>
      <xdr:col>81</xdr:col>
      <xdr:colOff>50800</xdr:colOff>
      <xdr:row>79</xdr:row>
      <xdr:rowOff>42866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60341"/>
          <a:ext cx="889000" cy="2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15791</xdr:rowOff>
    </xdr:from>
    <xdr:to>
      <xdr:col>76</xdr:col>
      <xdr:colOff>114300</xdr:colOff>
      <xdr:row>79</xdr:row>
      <xdr:rowOff>24112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6034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167025</xdr:rowOff>
    </xdr:from>
    <xdr:to>
      <xdr:col>71</xdr:col>
      <xdr:colOff>177800</xdr:colOff>
      <xdr:row>79</xdr:row>
      <xdr:rowOff>24112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40125"/>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65636</xdr:rowOff>
    </xdr:from>
    <xdr:to>
      <xdr:col>85</xdr:col>
      <xdr:colOff>177800</xdr:colOff>
      <xdr:row>77</xdr:row>
      <xdr:rowOff>167236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88513</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163516</xdr:rowOff>
    </xdr:from>
    <xdr:to>
      <xdr:col>81</xdr:col>
      <xdr:colOff>101600</xdr:colOff>
      <xdr:row>79</xdr:row>
      <xdr:rowOff>93666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84793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136441</xdr:rowOff>
    </xdr:from>
    <xdr:to>
      <xdr:col>76</xdr:col>
      <xdr:colOff>165100</xdr:colOff>
      <xdr:row>79</xdr:row>
      <xdr:rowOff>66591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57718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6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144762</xdr:rowOff>
    </xdr:from>
    <xdr:to>
      <xdr:col>72</xdr:col>
      <xdr:colOff>38100</xdr:colOff>
      <xdr:row>79</xdr:row>
      <xdr:rowOff>74912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66039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116225</xdr:rowOff>
    </xdr:from>
    <xdr:to>
      <xdr:col>67</xdr:col>
      <xdr:colOff>101600</xdr:colOff>
      <xdr:row>79</xdr:row>
      <xdr:rowOff>46375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37502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107026</xdr:rowOff>
    </xdr:from>
    <xdr:to>
      <xdr:col>85</xdr:col>
      <xdr:colOff>127000</xdr:colOff>
      <xdr:row>97</xdr:row>
      <xdr:rowOff>129223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37676"/>
          <a:ext cx="8382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69397</xdr:rowOff>
    </xdr:from>
    <xdr:to>
      <xdr:col>81</xdr:col>
      <xdr:colOff>50800</xdr:colOff>
      <xdr:row>97</xdr:row>
      <xdr:rowOff>129223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00047"/>
          <a:ext cx="8890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69397</xdr:rowOff>
    </xdr:from>
    <xdr:to>
      <xdr:col>76</xdr:col>
      <xdr:colOff>114300</xdr:colOff>
      <xdr:row>97</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00047"/>
          <a:ext cx="889000" cy="7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145492</xdr:rowOff>
    </xdr:from>
    <xdr:to>
      <xdr:col>71</xdr:col>
      <xdr:colOff>177800</xdr:colOff>
      <xdr:row>97</xdr:row>
      <xdr:rowOff>147438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76142"/>
          <a:ext cx="88900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56226</xdr:rowOff>
    </xdr:from>
    <xdr:to>
      <xdr:col>85</xdr:col>
      <xdr:colOff>177800</xdr:colOff>
      <xdr:row>97</xdr:row>
      <xdr:rowOff>157826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6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78423</xdr:rowOff>
    </xdr:from>
    <xdr:to>
      <xdr:col>81</xdr:col>
      <xdr:colOff>101600</xdr:colOff>
      <xdr:row>98</xdr:row>
      <xdr:rowOff>8573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171150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18597</xdr:rowOff>
    </xdr:from>
    <xdr:to>
      <xdr:col>76</xdr:col>
      <xdr:colOff>165100</xdr:colOff>
      <xdr:row>97</xdr:row>
      <xdr:rowOff>120197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111324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94692</xdr:rowOff>
    </xdr:from>
    <xdr:to>
      <xdr:col>72</xdr:col>
      <xdr:colOff>38100</xdr:colOff>
      <xdr:row>98</xdr:row>
      <xdr:rowOff>24842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96638</xdr:rowOff>
    </xdr:from>
    <xdr:to>
      <xdr:col>67</xdr:col>
      <xdr:colOff>101600</xdr:colOff>
      <xdr:row>98</xdr:row>
      <xdr:rowOff>26788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17915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112497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6284697"/>
          <a:ext cx="1269" cy="37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14236</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07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59174</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60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112497</xdr:rowOff>
    </xdr:from>
    <xdr:to>
      <xdr:col>116</xdr:col>
      <xdr:colOff>152400</xdr:colOff>
      <xdr:row>36</xdr:row>
      <xdr:rowOff>112497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28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103136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67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80259</xdr:rowOff>
    </xdr:from>
    <xdr:to>
      <xdr:col>116</xdr:col>
      <xdr:colOff>114300</xdr:colOff>
      <xdr:row>39</xdr:row>
      <xdr:rowOff>10409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71938</xdr:rowOff>
    </xdr:from>
    <xdr:to>
      <xdr:col>112</xdr:col>
      <xdr:colOff>38100</xdr:colOff>
      <xdr:row>39</xdr:row>
      <xdr:rowOff>2088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18615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6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85151</xdr:rowOff>
    </xdr:from>
    <xdr:to>
      <xdr:col>107</xdr:col>
      <xdr:colOff>101600</xdr:colOff>
      <xdr:row>39</xdr:row>
      <xdr:rowOff>15301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31828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22885</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5166385"/>
          <a:ext cx="889000" cy="14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80442</xdr:rowOff>
    </xdr:from>
    <xdr:to>
      <xdr:col>102</xdr:col>
      <xdr:colOff>165100</xdr:colOff>
      <xdr:row>39</xdr:row>
      <xdr:rowOff>10592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27119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68646</xdr:rowOff>
    </xdr:from>
    <xdr:to>
      <xdr:col>98</xdr:col>
      <xdr:colOff>38100</xdr:colOff>
      <xdr:row>38</xdr:row>
      <xdr:rowOff>170246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161373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58686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737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143535</xdr:rowOff>
    </xdr:from>
    <xdr:to>
      <xdr:col>98</xdr:col>
      <xdr:colOff>38100</xdr:colOff>
      <xdr:row>30</xdr:row>
      <xdr:rowOff>73685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51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90212</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389111" y="48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335,889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226,153</a:t>
          </a:r>
          <a:r>
            <a:rPr kumimoji="1" lang="ja-JP" altLang="en-US" sz="1300">
              <a:latin typeface="ＭＳ Ｐゴシック" panose="020B0600070205080204" pitchFamily="50" charset="-128"/>
              <a:ea typeface="ＭＳ Ｐゴシック" panose="020B0600070205080204" pitchFamily="50" charset="-128"/>
            </a:rPr>
            <a:t>円増）と大幅に増加しているのは、小学校校舎等建替事業の増加が大きな要因である。</a:t>
          </a:r>
        </a:p>
        <a:p>
          <a:r>
            <a:rPr kumimoji="1" lang="ja-JP" altLang="en-US" sz="1300">
              <a:latin typeface="ＭＳ Ｐゴシック" panose="020B0600070205080204" pitchFamily="50" charset="-128"/>
              <a:ea typeface="ＭＳ Ｐゴシック" panose="020B0600070205080204" pitchFamily="50" charset="-128"/>
            </a:rPr>
            <a:t>災害復旧費が住民一人当たり</a:t>
          </a:r>
          <a:r>
            <a:rPr kumimoji="1" lang="en-US" altLang="ja-JP" sz="1300">
              <a:latin typeface="ＭＳ Ｐゴシック" panose="020B0600070205080204" pitchFamily="50" charset="-128"/>
              <a:ea typeface="ＭＳ Ｐゴシック" panose="020B0600070205080204" pitchFamily="50" charset="-128"/>
            </a:rPr>
            <a:t>35,553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35,345</a:t>
          </a:r>
          <a:r>
            <a:rPr kumimoji="1" lang="ja-JP" altLang="en-US" sz="1300">
              <a:latin typeface="ＭＳ Ｐゴシック" panose="020B0600070205080204" pitchFamily="50" charset="-128"/>
              <a:ea typeface="ＭＳ Ｐゴシック" panose="020B0600070205080204" pitchFamily="50" charset="-128"/>
            </a:rPr>
            <a:t>円増）と大幅に増加しているのは、令和５年６月の豪雨災害への復旧事業が大きな要因である。</a:t>
          </a: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41,527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27,994</a:t>
          </a:r>
          <a:r>
            <a:rPr kumimoji="1" lang="ja-JP" altLang="en-US" sz="1300">
              <a:latin typeface="ＭＳ Ｐゴシック" panose="020B0600070205080204" pitchFamily="50" charset="-128"/>
              <a:ea typeface="ＭＳ Ｐゴシック" panose="020B0600070205080204" pitchFamily="50" charset="-128"/>
            </a:rPr>
            <a:t>円増）と大幅に増加しているのは、旧戸田家住宅オーベルジュ施設整備事業の実施が大きな要因である。</a:t>
          </a:r>
        </a:p>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115,331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39,952</a:t>
          </a:r>
          <a:r>
            <a:rPr kumimoji="1" lang="ja-JP" altLang="en-US" sz="1300">
              <a:latin typeface="ＭＳ Ｐゴシック" panose="020B0600070205080204" pitchFamily="50" charset="-128"/>
              <a:ea typeface="ＭＳ Ｐゴシック" panose="020B0600070205080204" pitchFamily="50" charset="-128"/>
            </a:rPr>
            <a:t>円減）と大幅に減少しているのは、ケーブルテレビ施設ＦＴＴＨ化事業の完了が大きな要因である。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72,664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12,471</a:t>
          </a:r>
          <a:r>
            <a:rPr kumimoji="1" lang="ja-JP" altLang="en-US" sz="1300">
              <a:latin typeface="ＭＳ Ｐゴシック" panose="020B0600070205080204" pitchFamily="50" charset="-128"/>
              <a:ea typeface="ＭＳ Ｐゴシック" panose="020B0600070205080204" pitchFamily="50" charset="-128"/>
            </a:rPr>
            <a:t>円）と大幅に減少しているのは、災害対応等により普通建設事業の次年度への繰り越しが大きな要因である。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R05</a:t>
          </a:r>
          <a:r>
            <a:rPr kumimoji="1" lang="ja-JP" altLang="en-US" sz="1200">
              <a:latin typeface="ＭＳ ゴシック" pitchFamily="49" charset="-128"/>
              <a:ea typeface="ＭＳ ゴシック" pitchFamily="49" charset="-128"/>
            </a:rPr>
            <a:t>決算では、実質収支が</a:t>
          </a:r>
          <a:r>
            <a:rPr kumimoji="1" lang="en-US" altLang="ja-JP" sz="1200">
              <a:latin typeface="ＭＳ ゴシック" pitchFamily="49" charset="-128"/>
              <a:ea typeface="ＭＳ ゴシック" pitchFamily="49" charset="-128"/>
            </a:rPr>
            <a:t>96,201</a:t>
          </a:r>
          <a:r>
            <a:rPr kumimoji="1" lang="ja-JP" altLang="en-US" sz="1200">
              <a:latin typeface="ＭＳ ゴシック" pitchFamily="49" charset="-128"/>
              <a:ea typeface="ＭＳ ゴシック" pitchFamily="49" charset="-128"/>
            </a:rPr>
            <a:t>千円と対前年度▲</a:t>
          </a:r>
          <a:r>
            <a:rPr kumimoji="1" lang="en-US" altLang="ja-JP" sz="1200">
              <a:latin typeface="ＭＳ ゴシック" pitchFamily="49" charset="-128"/>
              <a:ea typeface="ＭＳ ゴシック" pitchFamily="49" charset="-128"/>
            </a:rPr>
            <a:t>41,030</a:t>
          </a:r>
          <a:r>
            <a:rPr kumimoji="1" lang="ja-JP" altLang="en-US" sz="1200">
              <a:latin typeface="ＭＳ ゴシック" pitchFamily="49" charset="-128"/>
              <a:ea typeface="ＭＳ ゴシック" pitchFamily="49" charset="-128"/>
            </a:rPr>
            <a:t>千円減少している。実質単年度収支が▲</a:t>
          </a:r>
          <a:r>
            <a:rPr kumimoji="1" lang="en-US" altLang="ja-JP" sz="1200">
              <a:latin typeface="ＭＳ ゴシック" pitchFamily="49" charset="-128"/>
              <a:ea typeface="ＭＳ ゴシック" pitchFamily="49" charset="-128"/>
            </a:rPr>
            <a:t>39,064</a:t>
          </a:r>
          <a:r>
            <a:rPr kumimoji="1" lang="ja-JP" altLang="en-US" sz="1200">
              <a:latin typeface="ＭＳ ゴシック" pitchFamily="49" charset="-128"/>
              <a:ea typeface="ＭＳ ゴシック" pitchFamily="49" charset="-128"/>
            </a:rPr>
            <a:t>千円と減少しているのは、</a:t>
          </a:r>
          <a:r>
            <a:rPr kumimoji="1" lang="en-US" altLang="ja-JP" sz="1200">
              <a:latin typeface="ＭＳ ゴシック" pitchFamily="49" charset="-128"/>
              <a:ea typeface="ＭＳ ゴシック" pitchFamily="49" charset="-128"/>
            </a:rPr>
            <a:t>R05</a:t>
          </a:r>
          <a:r>
            <a:rPr kumimoji="1" lang="ja-JP" altLang="en-US" sz="1200">
              <a:latin typeface="ＭＳ ゴシック" pitchFamily="49" charset="-128"/>
              <a:ea typeface="ＭＳ ゴシック" pitchFamily="49" charset="-128"/>
            </a:rPr>
            <a:t>決算で実質収支が減少したことが主な要因となっている。</a:t>
          </a:r>
        </a:p>
        <a:p>
          <a:r>
            <a:rPr kumimoji="1" lang="ja-JP" altLang="en-US" sz="1200">
              <a:latin typeface="ＭＳ ゴシック" pitchFamily="49" charset="-128"/>
              <a:ea typeface="ＭＳ ゴシック" pitchFamily="49" charset="-128"/>
            </a:rPr>
            <a:t>　今後は、令和５年度の小学校校舎等建替事業にかかる地方債借り入れにより、公債費の増加が見込まれるが、持続可能な財政運営を図るため、剰余金を計画的に財政調整基金へ積み立てるよう努める。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決算では、すべての会計において黒字となっている。連結実質赤字比率にかかる黒字額は、介護保険特別会計では増加したものの、一般会計及び国民健康保険特別会計では減少したため、全体では減少している。</a:t>
          </a:r>
        </a:p>
        <a:p>
          <a:r>
            <a:rPr kumimoji="1" lang="ja-JP" altLang="en-US" sz="1400">
              <a:solidFill>
                <a:sysClr val="windowText" lastClr="000000"/>
              </a:solidFill>
              <a:latin typeface="ＭＳ ゴシック" pitchFamily="49" charset="-128"/>
              <a:ea typeface="ＭＳ ゴシック" pitchFamily="49" charset="-128"/>
            </a:rPr>
            <a:t>　国民健康保険特別会計は、被保険者の減少により歳入・歳出ともに減少しているが、一般会計からの繰入金の減少により、実質収支が減少（▲</a:t>
          </a:r>
          <a:r>
            <a:rPr kumimoji="1" lang="en-US" altLang="ja-JP" sz="1400">
              <a:solidFill>
                <a:sysClr val="windowText" lastClr="000000"/>
              </a:solidFill>
              <a:latin typeface="ＭＳ ゴシック" pitchFamily="49" charset="-128"/>
              <a:ea typeface="ＭＳ ゴシック" pitchFamily="49" charset="-128"/>
            </a:rPr>
            <a:t>10,330</a:t>
          </a:r>
          <a:r>
            <a:rPr kumimoji="1" lang="ja-JP" altLang="en-US" sz="1400">
              <a:solidFill>
                <a:sysClr val="windowText" lastClr="000000"/>
              </a:solidFill>
              <a:latin typeface="ＭＳ ゴシック" pitchFamily="49" charset="-128"/>
              <a:ea typeface="ＭＳ ゴシック" pitchFamily="49" charset="-128"/>
            </a:rPr>
            <a:t>千円）している。</a:t>
          </a:r>
        </a:p>
        <a:p>
          <a:r>
            <a:rPr kumimoji="1" lang="ja-JP" altLang="en-US" sz="1400">
              <a:solidFill>
                <a:sysClr val="windowText" lastClr="000000"/>
              </a:solidFill>
              <a:latin typeface="ＭＳ ゴシック" pitchFamily="49" charset="-128"/>
              <a:ea typeface="ＭＳ ゴシック" pitchFamily="49" charset="-128"/>
            </a:rPr>
            <a:t>　介護保険特別会計は、保険給付費の財源である国庫支出金や支払基金交付金の増加により、実質収支が増加（</a:t>
          </a:r>
          <a:r>
            <a:rPr kumimoji="1" lang="en-US" altLang="ja-JP" sz="1400">
              <a:solidFill>
                <a:sysClr val="windowText" lastClr="000000"/>
              </a:solidFill>
              <a:latin typeface="ＭＳ ゴシック" pitchFamily="49" charset="-128"/>
              <a:ea typeface="ＭＳ ゴシック" pitchFamily="49" charset="-128"/>
            </a:rPr>
            <a:t>18,050</a:t>
          </a:r>
          <a:r>
            <a:rPr kumimoji="1" lang="ja-JP" altLang="en-US" sz="1400">
              <a:solidFill>
                <a:sysClr val="windowText" lastClr="000000"/>
              </a:solidFill>
              <a:latin typeface="ＭＳ ゴシック" pitchFamily="49" charset="-128"/>
              <a:ea typeface="ＭＳ ゴシック" pitchFamily="49" charset="-128"/>
            </a:rPr>
            <a:t>千円増）している。</a:t>
          </a:r>
        </a:p>
        <a:p>
          <a:r>
            <a:rPr kumimoji="1" lang="ja-JP" altLang="en-US" sz="1400">
              <a:latin typeface="ＭＳ ゴシック" pitchFamily="49" charset="-128"/>
              <a:ea typeface="ＭＳ ゴシック" pitchFamily="49" charset="-128"/>
            </a:rPr>
            <a:t>　上記の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会計以外の特別会計については、大きな変動は見られない。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なお、簡易上水道特別会計及び下水道特別会計は、令和６年度の公営企業会計への移行のため、打ち切り決算となっている。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元利償還金は、令和２年度特別養護老人ホーム潮光園新築移転事業にかかる緊急防災・減災事業債の元金償還（</a:t>
          </a:r>
          <a:r>
            <a:rPr kumimoji="1" lang="en-US" altLang="ja-JP" sz="1200">
              <a:latin typeface="ＭＳ ゴシック" pitchFamily="49" charset="-128"/>
              <a:ea typeface="ＭＳ ゴシック" pitchFamily="49" charset="-128"/>
            </a:rPr>
            <a:t>20,988</a:t>
          </a:r>
          <a:r>
            <a:rPr kumimoji="1" lang="ja-JP" altLang="en-US" sz="1200">
              <a:latin typeface="ＭＳ ゴシック" pitchFamily="49" charset="-128"/>
              <a:ea typeface="ＭＳ ゴシック" pitchFamily="49" charset="-128"/>
            </a:rPr>
            <a:t>千円）が始まったことにより増加している。</a:t>
          </a:r>
        </a:p>
        <a:p>
          <a:r>
            <a:rPr kumimoji="1" lang="ja-JP" altLang="en-US" sz="1200">
              <a:latin typeface="ＭＳ ゴシック" pitchFamily="49" charset="-128"/>
              <a:ea typeface="ＭＳ ゴシック" pitchFamily="49" charset="-128"/>
            </a:rPr>
            <a:t>　単年度での実質公債費比率も、元利償還金の増加に加えて、控除部分の基準財政需要額のうち辺地対策事業債等が減少（▲</a:t>
          </a:r>
          <a:r>
            <a:rPr kumimoji="1" lang="en-US" altLang="ja-JP" sz="1200">
              <a:latin typeface="ＭＳ ゴシック" pitchFamily="49" charset="-128"/>
              <a:ea typeface="ＭＳ ゴシック" pitchFamily="49" charset="-128"/>
            </a:rPr>
            <a:t>29,942</a:t>
          </a:r>
          <a:r>
            <a:rPr kumimoji="1" lang="ja-JP" altLang="en-US" sz="1200">
              <a:latin typeface="ＭＳ ゴシック" pitchFamily="49" charset="-128"/>
              <a:ea typeface="ＭＳ ゴシック" pitchFamily="49" charset="-128"/>
            </a:rPr>
            <a:t>千円）しているため、「分子」が増加している。</a:t>
          </a:r>
        </a:p>
        <a:p>
          <a:r>
            <a:rPr kumimoji="1" lang="ja-JP" altLang="en-US" sz="1200">
              <a:latin typeface="ＭＳ ゴシック" pitchFamily="49" charset="-128"/>
              <a:ea typeface="ＭＳ ゴシック" pitchFamily="49" charset="-128"/>
            </a:rPr>
            <a:t>　令和５年度の小学校校舎等建替事業により地方債の借入額が増加し、今後は元利償還金の増加も見込まれるが、交付税措置が有利なものに限定した借り入れを行うとともに、借入と返済のバランスを考慮しながら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充当基金残高と基準財政需要額算入見込額が多いため、充当可能財源が将来負担額を超えている状況となっている。</a:t>
          </a:r>
        </a:p>
        <a:p>
          <a:r>
            <a:rPr kumimoji="1" lang="ja-JP" altLang="en-US" sz="1400">
              <a:latin typeface="ＭＳ ゴシック" pitchFamily="49" charset="-128"/>
              <a:ea typeface="ＭＳ ゴシック" pitchFamily="49" charset="-128"/>
            </a:rPr>
            <a:t>　将来負担比率の「分子」が増加しているのは、令和５年度の小学校校舎等建替事業の財源として、地方債や基金繰入金により充当したため、地方債現在高の増加や充当可能基金の減少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決算の主な増加要因は、小学校校舎等建替事業の財源として教育施設整備基金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千円を取り崩している。また、旧日東紡績工場跡地の開発費用の繰越財源としてふるさとづくり基金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一方、主な増加要因は、国債等の運用収益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千円を各基金に、風力発電施設の売電収益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千円を風力発電施設解体基金に積み立てている。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653,240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益だけでなく元本の安全性の確保に配慮しながら国債等へ運用することにより、引き続き基金の積み立てを予定している。また、令和７年度に広川町風力発電所の耐用年数となるため、取り壊しを計画しているが、取り壊し費用に風力発電施設解体基金を充当する予定である。今後も、積み立てと取り崩しのバランスを考慮しながら適正な基金の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ふるさとづくり基金：多様な歴史、伝統、文化産業等を生かした独創的・個性的なふるさとづくりを行うため。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衛生施設整備基金：ごみ処理場等の衛生施設の整備のため。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稲むらの火の館管理基金：稲むらの火の館の管理運営及び設備充実を図るため。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教育施設整備基金：小・中学校等の教育施設の充実のため。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滝原温泉整備基金：滝原温泉の整備のため。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教育施設整備基金：小学校校舎等建替事業の財源として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千円を取り崩していた。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ふるさとづくり基金：旧日東紡績工場跡地の開発費用の繰越財源等として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風力発電施設解体基金：風力発電施設の売電収益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風力発電施設解体基金：引き続き売電収益の積み立てと、解体費用の財源として取り崩しを予定としている。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その他特定目的基金全体では、国債等による運用収益を積み立てつつ、稲むらの火の館や滝原温泉の緊急を要する施設改修などの目的に応じた事業への取り崩しも行っていく。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決算では取り崩すことなく、国債等の運用収益による増額が要因となっている。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基金の残高は設定していないが、今後の財源不足に備えて積み立ても必要となっている。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決算では取り崩すことなく、国債等の運用収益による増額が要因となっている。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基金の残高は設定していないが、今後の地方債の償還に備えて積み立ても必要となっている。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7242732</v>
      </c>
      <c r="BO4" s="358"/>
      <c r="BP4" s="358"/>
      <c r="BQ4" s="358"/>
      <c r="BR4" s="358"/>
      <c r="BS4" s="358"/>
      <c r="BT4" s="358"/>
      <c r="BU4" s="359"/>
      <c r="BV4" s="357">
        <v>5564344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3.5</v>
      </c>
      <c r="CU4" s="364"/>
      <c r="CV4" s="364"/>
      <c r="CW4" s="364"/>
      <c r="CX4" s="364"/>
      <c r="CY4" s="364"/>
      <c r="CZ4" s="364"/>
      <c r="DA4" s="365"/>
      <c r="DB4" s="363">
        <v>4.9000000000000004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6940360</v>
      </c>
      <c r="BO5" s="395"/>
      <c r="BP5" s="395"/>
      <c r="BQ5" s="395"/>
      <c r="BR5" s="395"/>
      <c r="BS5" s="395"/>
      <c r="BT5" s="395"/>
      <c r="BU5" s="396"/>
      <c r="BV5" s="394">
        <v>5373275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92.2</v>
      </c>
      <c r="CU5" s="392"/>
      <c r="CV5" s="392"/>
      <c r="CW5" s="392"/>
      <c r="CX5" s="392"/>
      <c r="CY5" s="392"/>
      <c r="CZ5" s="392"/>
      <c r="DA5" s="393"/>
      <c r="DB5" s="391">
        <v>89.7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302372</v>
      </c>
      <c r="BO6" s="395"/>
      <c r="BP6" s="395"/>
      <c r="BQ6" s="395"/>
      <c r="BR6" s="395"/>
      <c r="BS6" s="395"/>
      <c r="BT6" s="395"/>
      <c r="BU6" s="396"/>
      <c r="BV6" s="394">
        <v>191069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92.6</v>
      </c>
      <c r="CU6" s="432"/>
      <c r="CV6" s="432"/>
      <c r="CW6" s="432"/>
      <c r="CX6" s="432"/>
      <c r="CY6" s="432"/>
      <c r="CZ6" s="432"/>
      <c r="DA6" s="433"/>
      <c r="DB6" s="431">
        <v>90.6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206171</v>
      </c>
      <c r="BO7" s="395"/>
      <c r="BP7" s="395"/>
      <c r="BQ7" s="395"/>
      <c r="BR7" s="395"/>
      <c r="BS7" s="395"/>
      <c r="BT7" s="395"/>
      <c r="BU7" s="396"/>
      <c r="BV7" s="394">
        <v>53838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2785198</v>
      </c>
      <c r="CU7" s="395"/>
      <c r="CV7" s="395"/>
      <c r="CW7" s="395"/>
      <c r="CX7" s="395"/>
      <c r="CY7" s="395"/>
      <c r="CZ7" s="395"/>
      <c r="DA7" s="396"/>
      <c r="DB7" s="394">
        <v>2808753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96201</v>
      </c>
      <c r="BO8" s="395"/>
      <c r="BP8" s="395"/>
      <c r="BQ8" s="395"/>
      <c r="BR8" s="395"/>
      <c r="BS8" s="395"/>
      <c r="BT8" s="395"/>
      <c r="BU8" s="396"/>
      <c r="BV8" s="394">
        <v>137231</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0.28999999999999998</v>
      </c>
      <c r="CU8" s="435"/>
      <c r="CV8" s="435"/>
      <c r="CW8" s="435"/>
      <c r="CX8" s="435"/>
      <c r="CY8" s="435"/>
      <c r="CZ8" s="435"/>
      <c r="DA8" s="436"/>
      <c r="DB8" s="434">
        <v>0.28999999999999998</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6781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-41030</v>
      </c>
      <c r="BO9" s="395"/>
      <c r="BP9" s="395"/>
      <c r="BQ9" s="395"/>
      <c r="BR9" s="395"/>
      <c r="BS9" s="395"/>
      <c r="BT9" s="395"/>
      <c r="BU9" s="396"/>
      <c r="BV9" s="394">
        <v>47113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12.6</v>
      </c>
      <c r="CU9" s="392"/>
      <c r="CV9" s="392"/>
      <c r="CW9" s="392"/>
      <c r="CX9" s="392"/>
      <c r="CY9" s="392"/>
      <c r="CZ9" s="392"/>
      <c r="DA9" s="393"/>
      <c r="DB9" s="391">
        <v>11.2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7224</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104</v>
      </c>
      <c r="AV10" s="427"/>
      <c r="AW10" s="427"/>
      <c r="AX10" s="427"/>
      <c r="AY10" s="428" t="s">
        <v>115</v>
      </c>
      <c r="AZ10" s="429"/>
      <c r="BA10" s="429"/>
      <c r="BB10" s="429"/>
      <c r="BC10" s="429"/>
      <c r="BD10" s="429"/>
      <c r="BE10" s="429"/>
      <c r="BF10" s="429"/>
      <c r="BG10" s="429"/>
      <c r="BH10" s="429"/>
      <c r="BI10" s="429"/>
      <c r="BJ10" s="429"/>
      <c r="BK10" s="429"/>
      <c r="BL10" s="429"/>
      <c r="BM10" s="430"/>
      <c r="BN10" s="394">
        <v>1966</v>
      </c>
      <c r="BO10" s="395"/>
      <c r="BP10" s="395"/>
      <c r="BQ10" s="395"/>
      <c r="BR10" s="395"/>
      <c r="BS10" s="395"/>
      <c r="BT10" s="395"/>
      <c r="BU10" s="396"/>
      <c r="BV10" s="394">
        <v>2628</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6545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6496</v>
      </c>
      <c r="S13" s="479"/>
      <c r="T13" s="479"/>
      <c r="U13" s="479"/>
      <c r="V13" s="480"/>
      <c r="W13" s="410" t="s">
        <v>131</v>
      </c>
      <c r="X13" s="411"/>
      <c r="Y13" s="411"/>
      <c r="Z13" s="411"/>
      <c r="AA13" s="411"/>
      <c r="AB13" s="401"/>
      <c r="AC13" s="445">
        <v>707</v>
      </c>
      <c r="AD13" s="446"/>
      <c r="AE13" s="446"/>
      <c r="AF13" s="446"/>
      <c r="AG13" s="488"/>
      <c r="AH13" s="445">
        <v>832</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-39064</v>
      </c>
      <c r="BO13" s="395"/>
      <c r="BP13" s="395"/>
      <c r="BQ13" s="395"/>
      <c r="BR13" s="395"/>
      <c r="BS13" s="395"/>
      <c r="BT13" s="395"/>
      <c r="BU13" s="396"/>
      <c r="BV13" s="394">
        <v>49741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7.6</v>
      </c>
      <c r="CU13" s="392"/>
      <c r="CV13" s="392"/>
      <c r="CW13" s="392"/>
      <c r="CX13" s="392"/>
      <c r="CY13" s="392"/>
      <c r="CZ13" s="392"/>
      <c r="DA13" s="393"/>
      <c r="DB13" s="391">
        <v>6.6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6661</v>
      </c>
      <c r="S14" s="479"/>
      <c r="T14" s="479"/>
      <c r="U14" s="479"/>
      <c r="V14" s="480"/>
      <c r="W14" s="384"/>
      <c r="X14" s="385"/>
      <c r="Y14" s="385"/>
      <c r="Z14" s="385"/>
      <c r="AA14" s="385"/>
      <c r="AB14" s="374"/>
      <c r="AC14" s="481">
        <v>22.3</v>
      </c>
      <c r="AD14" s="482"/>
      <c r="AE14" s="482"/>
      <c r="AF14" s="482"/>
      <c r="AG14" s="483"/>
      <c r="AH14" s="481">
        <v>25.2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6626</v>
      </c>
      <c r="S15" s="479"/>
      <c r="T15" s="479"/>
      <c r="U15" s="479"/>
      <c r="V15" s="480"/>
      <c r="W15" s="410" t="s">
        <v>137</v>
      </c>
      <c r="X15" s="411"/>
      <c r="Y15" s="411"/>
      <c r="Z15" s="411"/>
      <c r="AA15" s="411"/>
      <c r="AB15" s="401"/>
      <c r="AC15" s="445">
        <v>712</v>
      </c>
      <c r="AD15" s="446"/>
      <c r="AE15" s="446"/>
      <c r="AF15" s="446"/>
      <c r="AG15" s="488"/>
      <c r="AH15" s="445">
        <v>759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763361</v>
      </c>
      <c r="BO15" s="358"/>
      <c r="BP15" s="358"/>
      <c r="BQ15" s="358"/>
      <c r="BR15" s="358"/>
      <c r="BS15" s="358"/>
      <c r="BT15" s="358"/>
      <c r="BU15" s="359"/>
      <c r="BV15" s="357">
        <v>756071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22.5</v>
      </c>
      <c r="AD16" s="482"/>
      <c r="AE16" s="482"/>
      <c r="AF16" s="482"/>
      <c r="AG16" s="483"/>
      <c r="AH16" s="481">
        <v>23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2584648</v>
      </c>
      <c r="BO16" s="395"/>
      <c r="BP16" s="395"/>
      <c r="BQ16" s="395"/>
      <c r="BR16" s="395"/>
      <c r="BS16" s="395"/>
      <c r="BT16" s="395"/>
      <c r="BU16" s="396"/>
      <c r="BV16" s="394">
        <v>2589084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1752</v>
      </c>
      <c r="AD17" s="446"/>
      <c r="AE17" s="446"/>
      <c r="AF17" s="446"/>
      <c r="AG17" s="488"/>
      <c r="AH17" s="445">
        <v>1710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950707</v>
      </c>
      <c r="BO17" s="395"/>
      <c r="BP17" s="395"/>
      <c r="BQ17" s="395"/>
      <c r="BR17" s="395"/>
      <c r="BS17" s="395"/>
      <c r="BT17" s="395"/>
      <c r="BU17" s="396"/>
      <c r="BV17" s="394">
        <v>946464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65.349999999999994</v>
      </c>
      <c r="M18" s="521"/>
      <c r="N18" s="521"/>
      <c r="O18" s="521"/>
      <c r="P18" s="521"/>
      <c r="Q18" s="521"/>
      <c r="R18" s="522"/>
      <c r="S18" s="522"/>
      <c r="T18" s="522"/>
      <c r="U18" s="522"/>
      <c r="V18" s="523"/>
      <c r="W18" s="412"/>
      <c r="X18" s="413"/>
      <c r="Y18" s="413"/>
      <c r="Z18" s="413"/>
      <c r="AA18" s="413"/>
      <c r="AB18" s="404"/>
      <c r="AC18" s="524">
        <v>55.3</v>
      </c>
      <c r="AD18" s="525"/>
      <c r="AE18" s="525"/>
      <c r="AF18" s="525"/>
      <c r="AG18" s="526"/>
      <c r="AH18" s="524">
        <v>51.8</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2642385</v>
      </c>
      <c r="BO18" s="395"/>
      <c r="BP18" s="395"/>
      <c r="BQ18" s="395"/>
      <c r="BR18" s="395"/>
      <c r="BS18" s="395"/>
      <c r="BT18" s="395"/>
      <c r="BU18" s="396"/>
      <c r="BV18" s="394">
        <v>2588225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104</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3832480</v>
      </c>
      <c r="BO19" s="395"/>
      <c r="BP19" s="395"/>
      <c r="BQ19" s="395"/>
      <c r="BR19" s="395"/>
      <c r="BS19" s="395"/>
      <c r="BT19" s="395"/>
      <c r="BU19" s="396"/>
      <c r="BV19" s="394">
        <v>4046220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2481</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4511109</v>
      </c>
      <c r="BO22" s="358"/>
      <c r="BP22" s="358"/>
      <c r="BQ22" s="358"/>
      <c r="BR22" s="358"/>
      <c r="BS22" s="358"/>
      <c r="BT22" s="358"/>
      <c r="BU22" s="359"/>
      <c r="BV22" s="357">
        <v>3849287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4166279</v>
      </c>
      <c r="BO23" s="395"/>
      <c r="BP23" s="395"/>
      <c r="BQ23" s="395"/>
      <c r="BR23" s="395"/>
      <c r="BS23" s="395"/>
      <c r="BT23" s="395"/>
      <c r="BU23" s="396"/>
      <c r="BV23" s="394">
        <v>3464071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6900</v>
      </c>
      <c r="R24" s="446"/>
      <c r="S24" s="446"/>
      <c r="T24" s="446"/>
      <c r="U24" s="446"/>
      <c r="V24" s="488"/>
      <c r="W24" s="540"/>
      <c r="X24" s="541"/>
      <c r="Y24" s="542"/>
      <c r="Z24" s="444" t="s">
        <v>162</v>
      </c>
      <c r="AA24" s="424"/>
      <c r="AB24" s="424"/>
      <c r="AC24" s="424"/>
      <c r="AD24" s="424"/>
      <c r="AE24" s="424"/>
      <c r="AF24" s="424"/>
      <c r="AG24" s="425"/>
      <c r="AH24" s="445">
        <v>89</v>
      </c>
      <c r="AI24" s="446"/>
      <c r="AJ24" s="446"/>
      <c r="AK24" s="446"/>
      <c r="AL24" s="488"/>
      <c r="AM24" s="445">
        <v>271005</v>
      </c>
      <c r="AN24" s="446"/>
      <c r="AO24" s="446"/>
      <c r="AP24" s="446"/>
      <c r="AQ24" s="446"/>
      <c r="AR24" s="488"/>
      <c r="AS24" s="445">
        <v>3045</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3170812</v>
      </c>
      <c r="BO24" s="395"/>
      <c r="BP24" s="395"/>
      <c r="BQ24" s="395"/>
      <c r="BR24" s="395"/>
      <c r="BS24" s="395"/>
      <c r="BT24" s="395"/>
      <c r="BU24" s="396"/>
      <c r="BV24" s="394">
        <v>2363269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5750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6307</v>
      </c>
      <c r="BO25" s="358"/>
      <c r="BP25" s="358"/>
      <c r="BQ25" s="358"/>
      <c r="BR25" s="358"/>
      <c r="BS25" s="358"/>
      <c r="BT25" s="358"/>
      <c r="BU25" s="359"/>
      <c r="BV25" s="357">
        <v>1527963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5500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2800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6">
        <v>138914</v>
      </c>
      <c r="BO27" s="517"/>
      <c r="BP27" s="517"/>
      <c r="BQ27" s="517"/>
      <c r="BR27" s="517"/>
      <c r="BS27" s="517"/>
      <c r="BT27" s="517"/>
      <c r="BU27" s="518"/>
      <c r="BV27" s="516">
        <v>138914</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2350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639691</v>
      </c>
      <c r="BO28" s="358"/>
      <c r="BP28" s="358"/>
      <c r="BQ28" s="358"/>
      <c r="BR28" s="358"/>
      <c r="BS28" s="358"/>
      <c r="BT28" s="358"/>
      <c r="BU28" s="359"/>
      <c r="BV28" s="357">
        <v>637725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8</v>
      </c>
      <c r="M29" s="446"/>
      <c r="N29" s="446"/>
      <c r="O29" s="446"/>
      <c r="P29" s="488"/>
      <c r="Q29" s="445">
        <v>2200</v>
      </c>
      <c r="R29" s="446"/>
      <c r="S29" s="446"/>
      <c r="T29" s="446"/>
      <c r="U29" s="446"/>
      <c r="V29" s="488"/>
      <c r="W29" s="543"/>
      <c r="X29" s="544"/>
      <c r="Y29" s="545"/>
      <c r="Z29" s="444" t="s">
        <v>178</v>
      </c>
      <c r="AA29" s="424"/>
      <c r="AB29" s="424"/>
      <c r="AC29" s="424"/>
      <c r="AD29" s="424"/>
      <c r="AE29" s="424"/>
      <c r="AF29" s="424"/>
      <c r="AG29" s="425"/>
      <c r="AH29" s="445">
        <v>91</v>
      </c>
      <c r="AI29" s="446"/>
      <c r="AJ29" s="446"/>
      <c r="AK29" s="446"/>
      <c r="AL29" s="488"/>
      <c r="AM29" s="445">
        <v>278525</v>
      </c>
      <c r="AN29" s="446"/>
      <c r="AO29" s="446"/>
      <c r="AP29" s="446"/>
      <c r="AQ29" s="446"/>
      <c r="AR29" s="488"/>
      <c r="AS29" s="445">
        <v>3061</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73526</v>
      </c>
      <c r="BO29" s="395"/>
      <c r="BP29" s="395"/>
      <c r="BQ29" s="395"/>
      <c r="BR29" s="395"/>
      <c r="BS29" s="395"/>
      <c r="BT29" s="395"/>
      <c r="BU29" s="396"/>
      <c r="BV29" s="394">
        <v>73300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4">
        <v>95.1</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2084129</v>
      </c>
      <c r="BO30" s="517"/>
      <c r="BP30" s="517"/>
      <c r="BQ30" s="517"/>
      <c r="BR30" s="517"/>
      <c r="BS30" s="517"/>
      <c r="BT30" s="517"/>
      <c r="BU30" s="518"/>
      <c r="BV30" s="516">
        <v>2737369</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IF('各会計、関係団体の財政状況及び健全化判断比率'!B31="","",'各会計、関係団体の財政状況及び健全化判断比率'!B31)</f>
        <v>簡易上水道特別会計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和歌山県市町村総合事務組合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学校給食特別会計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IF('各会計、関係団体の財政状況及び健全化判断比率'!B32="","",'各会計、関係団体の財政状況及び健全化判断比率'!B32)</f>
        <v>下水道特別会計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有田衛生施設事務組合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土地取得特別会計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有田聖苑事務組合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有田郡老人福祉施設事務組合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有田周辺広域圏事務組合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有田周辺広域圏事務組合（公営企業会計）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湯浅広川消防組合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和歌山地方税回収機構</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和歌山県後期高齢者医療広域連合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和歌山県後期高齢者医療広域連合（特別会計）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RI13oQCST6J6S9J73OLyCNnWI5XL0eYOXTl7GpS6dTbIPohar88xch8jjbN3hRJM6x9eNS5G9TxXVZ+/PNmQ==" saltValue="1VnJOXbmeSMf7x+zJQJA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755320</v>
      </c>
      <c r="S5" s="600"/>
      <c r="T5" s="600"/>
      <c r="U5" s="600"/>
      <c r="V5" s="600"/>
      <c r="W5" s="600"/>
      <c r="X5" s="600"/>
      <c r="Y5" s="601"/>
      <c r="Z5" s="602">
        <v>10.4</v>
      </c>
      <c r="AA5" s="602"/>
      <c r="AB5" s="602"/>
      <c r="AC5" s="602"/>
      <c r="AD5" s="603">
        <v>755320</v>
      </c>
      <c r="AE5" s="603"/>
      <c r="AF5" s="603"/>
      <c r="AG5" s="603"/>
      <c r="AH5" s="603"/>
      <c r="AI5" s="603"/>
      <c r="AJ5" s="603"/>
      <c r="AK5" s="603"/>
      <c r="AL5" s="604">
        <v>26.5</v>
      </c>
      <c r="AM5" s="605"/>
      <c r="AN5" s="605"/>
      <c r="AO5" s="606"/>
      <c r="AP5" s="596" t="s">
        <v>217</v>
      </c>
      <c r="AQ5" s="597"/>
      <c r="AR5" s="597"/>
      <c r="AS5" s="597"/>
      <c r="AT5" s="597"/>
      <c r="AU5" s="597"/>
      <c r="AV5" s="597"/>
      <c r="AW5" s="597"/>
      <c r="AX5" s="597"/>
      <c r="AY5" s="597"/>
      <c r="AZ5" s="597"/>
      <c r="BA5" s="597"/>
      <c r="BB5" s="597"/>
      <c r="BC5" s="597"/>
      <c r="BD5" s="597"/>
      <c r="BE5" s="597"/>
      <c r="BF5" s="598"/>
      <c r="BG5" s="610">
        <v>754834</v>
      </c>
      <c r="BH5" s="611"/>
      <c r="BI5" s="611"/>
      <c r="BJ5" s="611"/>
      <c r="BK5" s="611"/>
      <c r="BL5" s="611"/>
      <c r="BM5" s="611"/>
      <c r="BN5" s="612"/>
      <c r="BO5" s="613">
        <v>99.9</v>
      </c>
      <c r="BP5" s="613"/>
      <c r="BQ5" s="613"/>
      <c r="BR5" s="613"/>
      <c r="BS5" s="614">
        <v>30193</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51379</v>
      </c>
      <c r="S6" s="611"/>
      <c r="T6" s="611"/>
      <c r="U6" s="611"/>
      <c r="V6" s="611"/>
      <c r="W6" s="611"/>
      <c r="X6" s="611"/>
      <c r="Y6" s="612"/>
      <c r="Z6" s="613">
        <v>0.7</v>
      </c>
      <c r="AA6" s="613"/>
      <c r="AB6" s="613"/>
      <c r="AC6" s="613"/>
      <c r="AD6" s="614">
        <v>51379</v>
      </c>
      <c r="AE6" s="614"/>
      <c r="AF6" s="614"/>
      <c r="AG6" s="614"/>
      <c r="AH6" s="614"/>
      <c r="AI6" s="614"/>
      <c r="AJ6" s="614"/>
      <c r="AK6" s="614"/>
      <c r="AL6" s="615">
        <v>1.8</v>
      </c>
      <c r="AM6" s="616"/>
      <c r="AN6" s="616"/>
      <c r="AO6" s="617"/>
      <c r="AP6" s="607" t="s">
        <v>222</v>
      </c>
      <c r="AQ6" s="608"/>
      <c r="AR6" s="608"/>
      <c r="AS6" s="608"/>
      <c r="AT6" s="608"/>
      <c r="AU6" s="608"/>
      <c r="AV6" s="608"/>
      <c r="AW6" s="608"/>
      <c r="AX6" s="608"/>
      <c r="AY6" s="608"/>
      <c r="AZ6" s="608"/>
      <c r="BA6" s="608"/>
      <c r="BB6" s="608"/>
      <c r="BC6" s="608"/>
      <c r="BD6" s="608"/>
      <c r="BE6" s="608"/>
      <c r="BF6" s="609"/>
      <c r="BG6" s="610">
        <v>754834</v>
      </c>
      <c r="BH6" s="611"/>
      <c r="BI6" s="611"/>
      <c r="BJ6" s="611"/>
      <c r="BK6" s="611"/>
      <c r="BL6" s="611"/>
      <c r="BM6" s="611"/>
      <c r="BN6" s="612"/>
      <c r="BO6" s="613">
        <v>99.9</v>
      </c>
      <c r="BP6" s="613"/>
      <c r="BQ6" s="613"/>
      <c r="BR6" s="613"/>
      <c r="BS6" s="614">
        <v>30193</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56721</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56721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288</v>
      </c>
      <c r="S7" s="611"/>
      <c r="T7" s="611"/>
      <c r="U7" s="611"/>
      <c r="V7" s="611"/>
      <c r="W7" s="611"/>
      <c r="X7" s="611"/>
      <c r="Y7" s="612"/>
      <c r="Z7" s="613">
        <v>0</v>
      </c>
      <c r="AA7" s="613"/>
      <c r="AB7" s="613"/>
      <c r="AC7" s="613"/>
      <c r="AD7" s="614">
        <v>288</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261680</v>
      </c>
      <c r="BH7" s="611"/>
      <c r="BI7" s="611"/>
      <c r="BJ7" s="611"/>
      <c r="BK7" s="611"/>
      <c r="BL7" s="611"/>
      <c r="BM7" s="611"/>
      <c r="BN7" s="612"/>
      <c r="BO7" s="613">
        <v>34.6</v>
      </c>
      <c r="BP7" s="613"/>
      <c r="BQ7" s="613"/>
      <c r="BR7" s="613"/>
      <c r="BS7" s="614">
        <v>1961</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754842</v>
      </c>
      <c r="CS7" s="611"/>
      <c r="CT7" s="611"/>
      <c r="CU7" s="611"/>
      <c r="CV7" s="611"/>
      <c r="CW7" s="611"/>
      <c r="CX7" s="611"/>
      <c r="CY7" s="612"/>
      <c r="CZ7" s="613">
        <v>10.9</v>
      </c>
      <c r="DA7" s="613"/>
      <c r="DB7" s="613"/>
      <c r="DC7" s="613"/>
      <c r="DD7" s="619">
        <v>47202</v>
      </c>
      <c r="DE7" s="611"/>
      <c r="DF7" s="611"/>
      <c r="DG7" s="611"/>
      <c r="DH7" s="611"/>
      <c r="DI7" s="611"/>
      <c r="DJ7" s="611"/>
      <c r="DK7" s="611"/>
      <c r="DL7" s="611"/>
      <c r="DM7" s="611"/>
      <c r="DN7" s="611"/>
      <c r="DO7" s="611"/>
      <c r="DP7" s="612"/>
      <c r="DQ7" s="619">
        <v>708498</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5796</v>
      </c>
      <c r="S8" s="611"/>
      <c r="T8" s="611"/>
      <c r="U8" s="611"/>
      <c r="V8" s="611"/>
      <c r="W8" s="611"/>
      <c r="X8" s="611"/>
      <c r="Y8" s="612"/>
      <c r="Z8" s="613">
        <v>0.1</v>
      </c>
      <c r="AA8" s="613"/>
      <c r="AB8" s="613"/>
      <c r="AC8" s="613"/>
      <c r="AD8" s="614">
        <v>5796</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10562</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1439232</v>
      </c>
      <c r="CS8" s="611"/>
      <c r="CT8" s="611"/>
      <c r="CU8" s="611"/>
      <c r="CV8" s="611"/>
      <c r="CW8" s="611"/>
      <c r="CX8" s="611"/>
      <c r="CY8" s="612"/>
      <c r="CZ8" s="613">
        <v>20.7</v>
      </c>
      <c r="DA8" s="613"/>
      <c r="DB8" s="613"/>
      <c r="DC8" s="613"/>
      <c r="DD8" s="619">
        <v>3202</v>
      </c>
      <c r="DE8" s="611"/>
      <c r="DF8" s="611"/>
      <c r="DG8" s="611"/>
      <c r="DH8" s="611"/>
      <c r="DI8" s="611"/>
      <c r="DJ8" s="611"/>
      <c r="DK8" s="611"/>
      <c r="DL8" s="611"/>
      <c r="DM8" s="611"/>
      <c r="DN8" s="611"/>
      <c r="DO8" s="611"/>
      <c r="DP8" s="612"/>
      <c r="DQ8" s="619">
        <v>938331</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5816</v>
      </c>
      <c r="S9" s="611"/>
      <c r="T9" s="611"/>
      <c r="U9" s="611"/>
      <c r="V9" s="611"/>
      <c r="W9" s="611"/>
      <c r="X9" s="611"/>
      <c r="Y9" s="612"/>
      <c r="Z9" s="613">
        <v>0.1</v>
      </c>
      <c r="AA9" s="613"/>
      <c r="AB9" s="613"/>
      <c r="AC9" s="613"/>
      <c r="AD9" s="614">
        <v>5816</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225353</v>
      </c>
      <c r="BH9" s="611"/>
      <c r="BI9" s="611"/>
      <c r="BJ9" s="611"/>
      <c r="BK9" s="611"/>
      <c r="BL9" s="611"/>
      <c r="BM9" s="611"/>
      <c r="BN9" s="612"/>
      <c r="BO9" s="613">
        <v>29.8</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462066</v>
      </c>
      <c r="CS9" s="611"/>
      <c r="CT9" s="611"/>
      <c r="CU9" s="611"/>
      <c r="CV9" s="611"/>
      <c r="CW9" s="611"/>
      <c r="CX9" s="611"/>
      <c r="CY9" s="612"/>
      <c r="CZ9" s="613">
        <v>6.7</v>
      </c>
      <c r="DA9" s="613"/>
      <c r="DB9" s="613"/>
      <c r="DC9" s="613"/>
      <c r="DD9" s="619">
        <v>16633</v>
      </c>
      <c r="DE9" s="611"/>
      <c r="DF9" s="611"/>
      <c r="DG9" s="611"/>
      <c r="DH9" s="611"/>
      <c r="DI9" s="611"/>
      <c r="DJ9" s="611"/>
      <c r="DK9" s="611"/>
      <c r="DL9" s="611"/>
      <c r="DM9" s="611"/>
      <c r="DN9" s="611"/>
      <c r="DO9" s="611"/>
      <c r="DP9" s="612"/>
      <c r="DQ9" s="619">
        <v>370435</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11764</v>
      </c>
      <c r="BH10" s="611"/>
      <c r="BI10" s="611"/>
      <c r="BJ10" s="611"/>
      <c r="BK10" s="611"/>
      <c r="BL10" s="611"/>
      <c r="BM10" s="611"/>
      <c r="BN10" s="612"/>
      <c r="BO10" s="613">
        <v>1.6</v>
      </c>
      <c r="BP10" s="613"/>
      <c r="BQ10" s="613"/>
      <c r="BR10" s="613"/>
      <c r="BS10" s="614">
        <v>1961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153378</v>
      </c>
      <c r="S11" s="611"/>
      <c r="T11" s="611"/>
      <c r="U11" s="611"/>
      <c r="V11" s="611"/>
      <c r="W11" s="611"/>
      <c r="X11" s="611"/>
      <c r="Y11" s="612"/>
      <c r="Z11" s="615">
        <v>2.1</v>
      </c>
      <c r="AA11" s="616"/>
      <c r="AB11" s="616"/>
      <c r="AC11" s="622"/>
      <c r="AD11" s="619">
        <v>153378</v>
      </c>
      <c r="AE11" s="611"/>
      <c r="AF11" s="611"/>
      <c r="AG11" s="611"/>
      <c r="AH11" s="611"/>
      <c r="AI11" s="611"/>
      <c r="AJ11" s="611"/>
      <c r="AK11" s="612"/>
      <c r="AL11" s="615">
        <v>5.4</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14001</v>
      </c>
      <c r="BH11" s="611"/>
      <c r="BI11" s="611"/>
      <c r="BJ11" s="611"/>
      <c r="BK11" s="611"/>
      <c r="BL11" s="611"/>
      <c r="BM11" s="611"/>
      <c r="BN11" s="612"/>
      <c r="BO11" s="613">
        <v>1.9</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293325</v>
      </c>
      <c r="CS11" s="611"/>
      <c r="CT11" s="611"/>
      <c r="CU11" s="611"/>
      <c r="CV11" s="611"/>
      <c r="CW11" s="611"/>
      <c r="CX11" s="611"/>
      <c r="CY11" s="612"/>
      <c r="CZ11" s="613">
        <v>4.2</v>
      </c>
      <c r="DA11" s="613"/>
      <c r="DB11" s="613"/>
      <c r="DC11" s="613"/>
      <c r="DD11" s="619">
        <v>134645</v>
      </c>
      <c r="DE11" s="611"/>
      <c r="DF11" s="611"/>
      <c r="DG11" s="611"/>
      <c r="DH11" s="611"/>
      <c r="DI11" s="611"/>
      <c r="DJ11" s="611"/>
      <c r="DK11" s="611"/>
      <c r="DL11" s="611"/>
      <c r="DM11" s="611"/>
      <c r="DN11" s="611"/>
      <c r="DO11" s="611"/>
      <c r="DP11" s="612"/>
      <c r="DQ11" s="619">
        <v>148037</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423311</v>
      </c>
      <c r="BH12" s="611"/>
      <c r="BI12" s="611"/>
      <c r="BJ12" s="611"/>
      <c r="BK12" s="611"/>
      <c r="BL12" s="611"/>
      <c r="BM12" s="611"/>
      <c r="BN12" s="612"/>
      <c r="BO12" s="613">
        <v>56</v>
      </c>
      <c r="BP12" s="613"/>
      <c r="BQ12" s="613"/>
      <c r="BR12" s="613"/>
      <c r="BS12" s="614">
        <v>28232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271791</v>
      </c>
      <c r="CS12" s="611"/>
      <c r="CT12" s="611"/>
      <c r="CU12" s="611"/>
      <c r="CV12" s="611"/>
      <c r="CW12" s="611"/>
      <c r="CX12" s="611"/>
      <c r="CY12" s="612"/>
      <c r="CZ12" s="613">
        <v>3.9</v>
      </c>
      <c r="DA12" s="613"/>
      <c r="DB12" s="613"/>
      <c r="DC12" s="613"/>
      <c r="DD12" s="619">
        <v>237219</v>
      </c>
      <c r="DE12" s="611"/>
      <c r="DF12" s="611"/>
      <c r="DG12" s="611"/>
      <c r="DH12" s="611"/>
      <c r="DI12" s="611"/>
      <c r="DJ12" s="611"/>
      <c r="DK12" s="611"/>
      <c r="DL12" s="611"/>
      <c r="DM12" s="611"/>
      <c r="DN12" s="611"/>
      <c r="DO12" s="611"/>
      <c r="DP12" s="612"/>
      <c r="DQ12" s="619">
        <v>55244</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423036</v>
      </c>
      <c r="BH13" s="611"/>
      <c r="BI13" s="611"/>
      <c r="BJ13" s="611"/>
      <c r="BK13" s="611"/>
      <c r="BL13" s="611"/>
      <c r="BM13" s="611"/>
      <c r="BN13" s="612"/>
      <c r="BO13" s="613">
        <v>56</v>
      </c>
      <c r="BP13" s="613"/>
      <c r="BQ13" s="613"/>
      <c r="BR13" s="613"/>
      <c r="BS13" s="614">
        <v>28232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475585</v>
      </c>
      <c r="CS13" s="611"/>
      <c r="CT13" s="611"/>
      <c r="CU13" s="611"/>
      <c r="CV13" s="611"/>
      <c r="CW13" s="611"/>
      <c r="CX13" s="611"/>
      <c r="CY13" s="612"/>
      <c r="CZ13" s="613">
        <v>6.9</v>
      </c>
      <c r="DA13" s="613"/>
      <c r="DB13" s="613"/>
      <c r="DC13" s="613"/>
      <c r="DD13" s="619">
        <v>343959</v>
      </c>
      <c r="DE13" s="611"/>
      <c r="DF13" s="611"/>
      <c r="DG13" s="611"/>
      <c r="DH13" s="611"/>
      <c r="DI13" s="611"/>
      <c r="DJ13" s="611"/>
      <c r="DK13" s="611"/>
      <c r="DL13" s="611"/>
      <c r="DM13" s="611"/>
      <c r="DN13" s="611"/>
      <c r="DO13" s="611"/>
      <c r="DP13" s="612"/>
      <c r="DQ13" s="619">
        <v>197119</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499</v>
      </c>
      <c r="S14" s="611"/>
      <c r="T14" s="611"/>
      <c r="U14" s="611"/>
      <c r="V14" s="611"/>
      <c r="W14" s="611"/>
      <c r="X14" s="611"/>
      <c r="Y14" s="612"/>
      <c r="Z14" s="613">
        <v>0</v>
      </c>
      <c r="AA14" s="613"/>
      <c r="AB14" s="613"/>
      <c r="AC14" s="613"/>
      <c r="AD14" s="614">
        <v>499</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32603</v>
      </c>
      <c r="BH14" s="611"/>
      <c r="BI14" s="611"/>
      <c r="BJ14" s="611"/>
      <c r="BK14" s="611"/>
      <c r="BL14" s="611"/>
      <c r="BM14" s="611"/>
      <c r="BN14" s="612"/>
      <c r="BO14" s="613">
        <v>4.3</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274152</v>
      </c>
      <c r="CS14" s="611"/>
      <c r="CT14" s="611"/>
      <c r="CU14" s="611"/>
      <c r="CV14" s="611"/>
      <c r="CW14" s="611"/>
      <c r="CX14" s="611"/>
      <c r="CY14" s="612"/>
      <c r="CZ14" s="613">
        <v>4</v>
      </c>
      <c r="DA14" s="613"/>
      <c r="DB14" s="613"/>
      <c r="DC14" s="613"/>
      <c r="DD14" s="619">
        <v>16910</v>
      </c>
      <c r="DE14" s="611"/>
      <c r="DF14" s="611"/>
      <c r="DG14" s="611"/>
      <c r="DH14" s="611"/>
      <c r="DI14" s="611"/>
      <c r="DJ14" s="611"/>
      <c r="DK14" s="611"/>
      <c r="DL14" s="611"/>
      <c r="DM14" s="611"/>
      <c r="DN14" s="611"/>
      <c r="DO14" s="611"/>
      <c r="DP14" s="612"/>
      <c r="DQ14" s="619">
        <v>251140</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37240</v>
      </c>
      <c r="BH15" s="611"/>
      <c r="BI15" s="611"/>
      <c r="BJ15" s="611"/>
      <c r="BK15" s="611"/>
      <c r="BL15" s="611"/>
      <c r="BM15" s="611"/>
      <c r="BN15" s="612"/>
      <c r="BO15" s="613">
        <v>4.9000000000000004</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2198396</v>
      </c>
      <c r="CS15" s="611"/>
      <c r="CT15" s="611"/>
      <c r="CU15" s="611"/>
      <c r="CV15" s="611"/>
      <c r="CW15" s="611"/>
      <c r="CX15" s="611"/>
      <c r="CY15" s="612"/>
      <c r="CZ15" s="613">
        <v>31.7</v>
      </c>
      <c r="DA15" s="613"/>
      <c r="DB15" s="613"/>
      <c r="DC15" s="613"/>
      <c r="DD15" s="619">
        <v>1761365</v>
      </c>
      <c r="DE15" s="611"/>
      <c r="DF15" s="611"/>
      <c r="DG15" s="611"/>
      <c r="DH15" s="611"/>
      <c r="DI15" s="611"/>
      <c r="DJ15" s="611"/>
      <c r="DK15" s="611"/>
      <c r="DL15" s="611"/>
      <c r="DM15" s="611"/>
      <c r="DN15" s="611"/>
      <c r="DO15" s="611"/>
      <c r="DP15" s="612"/>
      <c r="DQ15" s="619">
        <v>441002</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5403</v>
      </c>
      <c r="S16" s="611"/>
      <c r="T16" s="611"/>
      <c r="U16" s="611"/>
      <c r="V16" s="611"/>
      <c r="W16" s="611"/>
      <c r="X16" s="611"/>
      <c r="Y16" s="612"/>
      <c r="Z16" s="613">
        <v>0.1</v>
      </c>
      <c r="AA16" s="613"/>
      <c r="AB16" s="613"/>
      <c r="AC16" s="613"/>
      <c r="AD16" s="614">
        <v>5403</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232696</v>
      </c>
      <c r="CS16" s="611"/>
      <c r="CT16" s="611"/>
      <c r="CU16" s="611"/>
      <c r="CV16" s="611"/>
      <c r="CW16" s="611"/>
      <c r="CX16" s="611"/>
      <c r="CY16" s="612"/>
      <c r="CZ16" s="613">
        <v>3.4</v>
      </c>
      <c r="DA16" s="613"/>
      <c r="DB16" s="613"/>
      <c r="DC16" s="613"/>
      <c r="DD16" s="619" t="s">
        <v>122</v>
      </c>
      <c r="DE16" s="611"/>
      <c r="DF16" s="611"/>
      <c r="DG16" s="611"/>
      <c r="DH16" s="611"/>
      <c r="DI16" s="611"/>
      <c r="DJ16" s="611"/>
      <c r="DK16" s="611"/>
      <c r="DL16" s="611"/>
      <c r="DM16" s="611"/>
      <c r="DN16" s="611"/>
      <c r="DO16" s="611"/>
      <c r="DP16" s="612"/>
      <c r="DQ16" s="619">
        <v>49431</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7554</v>
      </c>
      <c r="S17" s="611"/>
      <c r="T17" s="611"/>
      <c r="U17" s="611"/>
      <c r="V17" s="611"/>
      <c r="W17" s="611"/>
      <c r="X17" s="611"/>
      <c r="Y17" s="612"/>
      <c r="Z17" s="613">
        <v>0.1</v>
      </c>
      <c r="AA17" s="613"/>
      <c r="AB17" s="613"/>
      <c r="AC17" s="613"/>
      <c r="AD17" s="614">
        <v>7554</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481554</v>
      </c>
      <c r="CS17" s="611"/>
      <c r="CT17" s="611"/>
      <c r="CU17" s="611"/>
      <c r="CV17" s="611"/>
      <c r="CW17" s="611"/>
      <c r="CX17" s="611"/>
      <c r="CY17" s="612"/>
      <c r="CZ17" s="613">
        <v>6.9</v>
      </c>
      <c r="DA17" s="613"/>
      <c r="DB17" s="613"/>
      <c r="DC17" s="613"/>
      <c r="DD17" s="619" t="s">
        <v>122</v>
      </c>
      <c r="DE17" s="611"/>
      <c r="DF17" s="611"/>
      <c r="DG17" s="611"/>
      <c r="DH17" s="611"/>
      <c r="DI17" s="611"/>
      <c r="DJ17" s="611"/>
      <c r="DK17" s="611"/>
      <c r="DL17" s="611"/>
      <c r="DM17" s="611"/>
      <c r="DN17" s="611"/>
      <c r="DO17" s="611"/>
      <c r="DP17" s="612"/>
      <c r="DQ17" s="619">
        <v>481554</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4866</v>
      </c>
      <c r="S18" s="611"/>
      <c r="T18" s="611"/>
      <c r="U18" s="611"/>
      <c r="V18" s="611"/>
      <c r="W18" s="611"/>
      <c r="X18" s="611"/>
      <c r="Y18" s="612"/>
      <c r="Z18" s="613">
        <v>0.1</v>
      </c>
      <c r="AA18" s="613"/>
      <c r="AB18" s="613"/>
      <c r="AC18" s="613"/>
      <c r="AD18" s="614">
        <v>4866</v>
      </c>
      <c r="AE18" s="614"/>
      <c r="AF18" s="614"/>
      <c r="AG18" s="614"/>
      <c r="AH18" s="614"/>
      <c r="AI18" s="614"/>
      <c r="AJ18" s="614"/>
      <c r="AK18" s="614"/>
      <c r="AL18" s="615">
        <v>0.2</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4603</v>
      </c>
      <c r="S19" s="611"/>
      <c r="T19" s="611"/>
      <c r="U19" s="611"/>
      <c r="V19" s="611"/>
      <c r="W19" s="611"/>
      <c r="X19" s="611"/>
      <c r="Y19" s="612"/>
      <c r="Z19" s="613">
        <v>0.1</v>
      </c>
      <c r="AA19" s="613"/>
      <c r="AB19" s="613"/>
      <c r="AC19" s="613"/>
      <c r="AD19" s="614">
        <v>4603</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486</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263</v>
      </c>
      <c r="S20" s="611"/>
      <c r="T20" s="611"/>
      <c r="U20" s="611"/>
      <c r="V20" s="611"/>
      <c r="W20" s="611"/>
      <c r="X20" s="611"/>
      <c r="Y20" s="612"/>
      <c r="Z20" s="613">
        <v>0</v>
      </c>
      <c r="AA20" s="613"/>
      <c r="AB20" s="613"/>
      <c r="AC20" s="613"/>
      <c r="AD20" s="614">
        <v>263</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486</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6940360</v>
      </c>
      <c r="CS20" s="611"/>
      <c r="CT20" s="611"/>
      <c r="CU20" s="611"/>
      <c r="CV20" s="611"/>
      <c r="CW20" s="611"/>
      <c r="CX20" s="611"/>
      <c r="CY20" s="612"/>
      <c r="CZ20" s="613">
        <v>100</v>
      </c>
      <c r="DA20" s="613"/>
      <c r="DB20" s="613"/>
      <c r="DC20" s="613"/>
      <c r="DD20" s="619">
        <v>2561135</v>
      </c>
      <c r="DE20" s="611"/>
      <c r="DF20" s="611"/>
      <c r="DG20" s="611"/>
      <c r="DH20" s="611"/>
      <c r="DI20" s="611"/>
      <c r="DJ20" s="611"/>
      <c r="DK20" s="611"/>
      <c r="DL20" s="611"/>
      <c r="DM20" s="611"/>
      <c r="DN20" s="611"/>
      <c r="DO20" s="611"/>
      <c r="DP20" s="612"/>
      <c r="DQ20" s="619">
        <v>3697512</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2148117</v>
      </c>
      <c r="S21" s="611"/>
      <c r="T21" s="611"/>
      <c r="U21" s="611"/>
      <c r="V21" s="611"/>
      <c r="W21" s="611"/>
      <c r="X21" s="611"/>
      <c r="Y21" s="612"/>
      <c r="Z21" s="613">
        <v>29.7</v>
      </c>
      <c r="AA21" s="613"/>
      <c r="AB21" s="613"/>
      <c r="AC21" s="613"/>
      <c r="AD21" s="614">
        <v>1821287</v>
      </c>
      <c r="AE21" s="614"/>
      <c r="AF21" s="614"/>
      <c r="AG21" s="614"/>
      <c r="AH21" s="614"/>
      <c r="AI21" s="614"/>
      <c r="AJ21" s="614"/>
      <c r="AK21" s="614"/>
      <c r="AL21" s="615">
        <v>63.8</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486</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1821287</v>
      </c>
      <c r="S22" s="611"/>
      <c r="T22" s="611"/>
      <c r="U22" s="611"/>
      <c r="V22" s="611"/>
      <c r="W22" s="611"/>
      <c r="X22" s="611"/>
      <c r="Y22" s="612"/>
      <c r="Z22" s="613">
        <v>25.1</v>
      </c>
      <c r="AA22" s="613"/>
      <c r="AB22" s="613"/>
      <c r="AC22" s="613"/>
      <c r="AD22" s="614">
        <v>1821287</v>
      </c>
      <c r="AE22" s="614"/>
      <c r="AF22" s="614"/>
      <c r="AG22" s="614"/>
      <c r="AH22" s="614"/>
      <c r="AI22" s="614"/>
      <c r="AJ22" s="614"/>
      <c r="AK22" s="614"/>
      <c r="AL22" s="615">
        <v>63.8</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326830</v>
      </c>
      <c r="S23" s="611"/>
      <c r="T23" s="611"/>
      <c r="U23" s="611"/>
      <c r="V23" s="611"/>
      <c r="W23" s="611"/>
      <c r="X23" s="611"/>
      <c r="Y23" s="612"/>
      <c r="Z23" s="613">
        <v>4.5</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2140331</v>
      </c>
      <c r="CS24" s="600"/>
      <c r="CT24" s="600"/>
      <c r="CU24" s="600"/>
      <c r="CV24" s="600"/>
      <c r="CW24" s="600"/>
      <c r="CX24" s="600"/>
      <c r="CY24" s="601"/>
      <c r="CZ24" s="604">
        <v>30.8</v>
      </c>
      <c r="DA24" s="605"/>
      <c r="DB24" s="605"/>
      <c r="DC24" s="621"/>
      <c r="DD24" s="644">
        <v>1673200</v>
      </c>
      <c r="DE24" s="600"/>
      <c r="DF24" s="600"/>
      <c r="DG24" s="600"/>
      <c r="DH24" s="600"/>
      <c r="DI24" s="600"/>
      <c r="DJ24" s="600"/>
      <c r="DK24" s="601"/>
      <c r="DL24" s="644">
        <v>1428912</v>
      </c>
      <c r="DM24" s="600"/>
      <c r="DN24" s="600"/>
      <c r="DO24" s="600"/>
      <c r="DP24" s="600"/>
      <c r="DQ24" s="600"/>
      <c r="DR24" s="600"/>
      <c r="DS24" s="600"/>
      <c r="DT24" s="600"/>
      <c r="DU24" s="600"/>
      <c r="DV24" s="601"/>
      <c r="DW24" s="604">
        <v>49.8</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3138416</v>
      </c>
      <c r="S25" s="611"/>
      <c r="T25" s="611"/>
      <c r="U25" s="611"/>
      <c r="V25" s="611"/>
      <c r="W25" s="611"/>
      <c r="X25" s="611"/>
      <c r="Y25" s="612"/>
      <c r="Z25" s="613">
        <v>43.3</v>
      </c>
      <c r="AA25" s="613"/>
      <c r="AB25" s="613"/>
      <c r="AC25" s="613"/>
      <c r="AD25" s="614">
        <v>2811586</v>
      </c>
      <c r="AE25" s="614"/>
      <c r="AF25" s="614"/>
      <c r="AG25" s="614"/>
      <c r="AH25" s="614"/>
      <c r="AI25" s="614"/>
      <c r="AJ25" s="614"/>
      <c r="AK25" s="614"/>
      <c r="AL25" s="615">
        <v>98.5</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934728</v>
      </c>
      <c r="CS25" s="640"/>
      <c r="CT25" s="640"/>
      <c r="CU25" s="640"/>
      <c r="CV25" s="640"/>
      <c r="CW25" s="640"/>
      <c r="CX25" s="640"/>
      <c r="CY25" s="641"/>
      <c r="CZ25" s="615">
        <v>13.5</v>
      </c>
      <c r="DA25" s="642"/>
      <c r="DB25" s="642"/>
      <c r="DC25" s="645"/>
      <c r="DD25" s="619">
        <v>856593</v>
      </c>
      <c r="DE25" s="640"/>
      <c r="DF25" s="640"/>
      <c r="DG25" s="640"/>
      <c r="DH25" s="640"/>
      <c r="DI25" s="640"/>
      <c r="DJ25" s="640"/>
      <c r="DK25" s="641"/>
      <c r="DL25" s="619">
        <v>766066</v>
      </c>
      <c r="DM25" s="640"/>
      <c r="DN25" s="640"/>
      <c r="DO25" s="640"/>
      <c r="DP25" s="640"/>
      <c r="DQ25" s="640"/>
      <c r="DR25" s="640"/>
      <c r="DS25" s="640"/>
      <c r="DT25" s="640"/>
      <c r="DU25" s="640"/>
      <c r="DV25" s="641"/>
      <c r="DW25" s="615">
        <v>26.7</v>
      </c>
      <c r="DX25" s="642"/>
      <c r="DY25" s="642"/>
      <c r="DZ25" s="642"/>
      <c r="EA25" s="642"/>
      <c r="EB25" s="642"/>
      <c r="EC25" s="643"/>
    </row>
    <row r="26" spans="2:133" ht="11.25" customHeight="1" x14ac:dyDescent="0.15">
      <c r="B26" s="607" t="s">
        <v>284</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522997</v>
      </c>
      <c r="CS26" s="611"/>
      <c r="CT26" s="611"/>
      <c r="CU26" s="611"/>
      <c r="CV26" s="611"/>
      <c r="CW26" s="611"/>
      <c r="CX26" s="611"/>
      <c r="CY26" s="612"/>
      <c r="CZ26" s="615">
        <v>7.5</v>
      </c>
      <c r="DA26" s="642"/>
      <c r="DB26" s="642"/>
      <c r="DC26" s="645"/>
      <c r="DD26" s="619">
        <v>473425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15">
      <c r="B27" s="607" t="s">
        <v>287</v>
      </c>
      <c r="C27" s="608"/>
      <c r="D27" s="608"/>
      <c r="E27" s="608"/>
      <c r="F27" s="608"/>
      <c r="G27" s="608"/>
      <c r="H27" s="608"/>
      <c r="I27" s="608"/>
      <c r="J27" s="608"/>
      <c r="K27" s="608"/>
      <c r="L27" s="608"/>
      <c r="M27" s="608"/>
      <c r="N27" s="608"/>
      <c r="O27" s="608"/>
      <c r="P27" s="608"/>
      <c r="Q27" s="609"/>
      <c r="R27" s="610">
        <v>34932</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755320</v>
      </c>
      <c r="BH27" s="611"/>
      <c r="BI27" s="611"/>
      <c r="BJ27" s="611"/>
      <c r="BK27" s="611"/>
      <c r="BL27" s="611"/>
      <c r="BM27" s="611"/>
      <c r="BN27" s="612"/>
      <c r="BO27" s="613">
        <v>100</v>
      </c>
      <c r="BP27" s="613"/>
      <c r="BQ27" s="613"/>
      <c r="BR27" s="613"/>
      <c r="BS27" s="614">
        <v>30193</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724049</v>
      </c>
      <c r="CS27" s="640"/>
      <c r="CT27" s="640"/>
      <c r="CU27" s="640"/>
      <c r="CV27" s="640"/>
      <c r="CW27" s="640"/>
      <c r="CX27" s="640"/>
      <c r="CY27" s="641"/>
      <c r="CZ27" s="615">
        <v>10.4</v>
      </c>
      <c r="DA27" s="642"/>
      <c r="DB27" s="642"/>
      <c r="DC27" s="645"/>
      <c r="DD27" s="619">
        <v>335053</v>
      </c>
      <c r="DE27" s="640"/>
      <c r="DF27" s="640"/>
      <c r="DG27" s="640"/>
      <c r="DH27" s="640"/>
      <c r="DI27" s="640"/>
      <c r="DJ27" s="640"/>
      <c r="DK27" s="641"/>
      <c r="DL27" s="619">
        <v>181292</v>
      </c>
      <c r="DM27" s="640"/>
      <c r="DN27" s="640"/>
      <c r="DO27" s="640"/>
      <c r="DP27" s="640"/>
      <c r="DQ27" s="640"/>
      <c r="DR27" s="640"/>
      <c r="DS27" s="640"/>
      <c r="DT27" s="640"/>
      <c r="DU27" s="640"/>
      <c r="DV27" s="641"/>
      <c r="DW27" s="615">
        <v>6.3</v>
      </c>
      <c r="DX27" s="642"/>
      <c r="DY27" s="642"/>
      <c r="DZ27" s="642"/>
      <c r="EA27" s="642"/>
      <c r="EB27" s="642"/>
      <c r="EC27" s="643"/>
    </row>
    <row r="28" spans="2:133" ht="11.25" customHeight="1" x14ac:dyDescent="0.15">
      <c r="B28" s="607" t="s">
        <v>290</v>
      </c>
      <c r="C28" s="608"/>
      <c r="D28" s="608"/>
      <c r="E28" s="608"/>
      <c r="F28" s="608"/>
      <c r="G28" s="608"/>
      <c r="H28" s="608"/>
      <c r="I28" s="608"/>
      <c r="J28" s="608"/>
      <c r="K28" s="608"/>
      <c r="L28" s="608"/>
      <c r="M28" s="608"/>
      <c r="N28" s="608"/>
      <c r="O28" s="608"/>
      <c r="P28" s="608"/>
      <c r="Q28" s="609"/>
      <c r="R28" s="610">
        <v>18901</v>
      </c>
      <c r="S28" s="611"/>
      <c r="T28" s="611"/>
      <c r="U28" s="611"/>
      <c r="V28" s="611"/>
      <c r="W28" s="611"/>
      <c r="X28" s="611"/>
      <c r="Y28" s="612"/>
      <c r="Z28" s="613">
        <v>0.3</v>
      </c>
      <c r="AA28" s="613"/>
      <c r="AB28" s="613"/>
      <c r="AC28" s="613"/>
      <c r="AD28" s="614">
        <v>1549</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481554</v>
      </c>
      <c r="CS28" s="611"/>
      <c r="CT28" s="611"/>
      <c r="CU28" s="611"/>
      <c r="CV28" s="611"/>
      <c r="CW28" s="611"/>
      <c r="CX28" s="611"/>
      <c r="CY28" s="612"/>
      <c r="CZ28" s="615">
        <v>6.9</v>
      </c>
      <c r="DA28" s="642"/>
      <c r="DB28" s="642"/>
      <c r="DC28" s="645"/>
      <c r="DD28" s="619">
        <v>481554</v>
      </c>
      <c r="DE28" s="611"/>
      <c r="DF28" s="611"/>
      <c r="DG28" s="611"/>
      <c r="DH28" s="611"/>
      <c r="DI28" s="611"/>
      <c r="DJ28" s="611"/>
      <c r="DK28" s="612"/>
      <c r="DL28" s="619">
        <v>481554</v>
      </c>
      <c r="DM28" s="611"/>
      <c r="DN28" s="611"/>
      <c r="DO28" s="611"/>
      <c r="DP28" s="611"/>
      <c r="DQ28" s="611"/>
      <c r="DR28" s="611"/>
      <c r="DS28" s="611"/>
      <c r="DT28" s="611"/>
      <c r="DU28" s="611"/>
      <c r="DV28" s="612"/>
      <c r="DW28" s="615">
        <v>16.8</v>
      </c>
      <c r="DX28" s="642"/>
      <c r="DY28" s="642"/>
      <c r="DZ28" s="642"/>
      <c r="EA28" s="642"/>
      <c r="EB28" s="642"/>
      <c r="EC28" s="643"/>
    </row>
    <row r="29" spans="2:133" ht="11.25" customHeight="1" x14ac:dyDescent="0.15">
      <c r="B29" s="607" t="s">
        <v>292</v>
      </c>
      <c r="C29" s="608"/>
      <c r="D29" s="608"/>
      <c r="E29" s="608"/>
      <c r="F29" s="608"/>
      <c r="G29" s="608"/>
      <c r="H29" s="608"/>
      <c r="I29" s="608"/>
      <c r="J29" s="608"/>
      <c r="K29" s="608"/>
      <c r="L29" s="608"/>
      <c r="M29" s="608"/>
      <c r="N29" s="608"/>
      <c r="O29" s="608"/>
      <c r="P29" s="608"/>
      <c r="Q29" s="609"/>
      <c r="R29" s="610">
        <v>10737</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481554</v>
      </c>
      <c r="CS29" s="640"/>
      <c r="CT29" s="640"/>
      <c r="CU29" s="640"/>
      <c r="CV29" s="640"/>
      <c r="CW29" s="640"/>
      <c r="CX29" s="640"/>
      <c r="CY29" s="641"/>
      <c r="CZ29" s="615">
        <v>6.9</v>
      </c>
      <c r="DA29" s="642"/>
      <c r="DB29" s="642"/>
      <c r="DC29" s="645"/>
      <c r="DD29" s="619">
        <v>481554</v>
      </c>
      <c r="DE29" s="640"/>
      <c r="DF29" s="640"/>
      <c r="DG29" s="640"/>
      <c r="DH29" s="640"/>
      <c r="DI29" s="640"/>
      <c r="DJ29" s="640"/>
      <c r="DK29" s="641"/>
      <c r="DL29" s="619">
        <v>481554</v>
      </c>
      <c r="DM29" s="640"/>
      <c r="DN29" s="640"/>
      <c r="DO29" s="640"/>
      <c r="DP29" s="640"/>
      <c r="DQ29" s="640"/>
      <c r="DR29" s="640"/>
      <c r="DS29" s="640"/>
      <c r="DT29" s="640"/>
      <c r="DU29" s="640"/>
      <c r="DV29" s="641"/>
      <c r="DW29" s="615">
        <v>16.8</v>
      </c>
      <c r="DX29" s="642"/>
      <c r="DY29" s="642"/>
      <c r="DZ29" s="642"/>
      <c r="EA29" s="642"/>
      <c r="EB29" s="642"/>
      <c r="EC29" s="643"/>
    </row>
    <row r="30" spans="2:133" ht="11.25" customHeight="1" x14ac:dyDescent="0.15">
      <c r="B30" s="607" t="s">
        <v>294</v>
      </c>
      <c r="C30" s="608"/>
      <c r="D30" s="608"/>
      <c r="E30" s="608"/>
      <c r="F30" s="608"/>
      <c r="G30" s="608"/>
      <c r="H30" s="608"/>
      <c r="I30" s="608"/>
      <c r="J30" s="608"/>
      <c r="K30" s="608"/>
      <c r="L30" s="608"/>
      <c r="M30" s="608"/>
      <c r="N30" s="608"/>
      <c r="O30" s="608"/>
      <c r="P30" s="608"/>
      <c r="Q30" s="609"/>
      <c r="R30" s="610">
        <v>1254484</v>
      </c>
      <c r="S30" s="611"/>
      <c r="T30" s="611"/>
      <c r="U30" s="611"/>
      <c r="V30" s="611"/>
      <c r="W30" s="611"/>
      <c r="X30" s="611"/>
      <c r="Y30" s="612"/>
      <c r="Z30" s="613">
        <v>17.3</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473678</v>
      </c>
      <c r="CS30" s="611"/>
      <c r="CT30" s="611"/>
      <c r="CU30" s="611"/>
      <c r="CV30" s="611"/>
      <c r="CW30" s="611"/>
      <c r="CX30" s="611"/>
      <c r="CY30" s="612"/>
      <c r="CZ30" s="615">
        <v>6.8</v>
      </c>
      <c r="DA30" s="642"/>
      <c r="DB30" s="642"/>
      <c r="DC30" s="645"/>
      <c r="DD30" s="619">
        <v>473678</v>
      </c>
      <c r="DE30" s="611"/>
      <c r="DF30" s="611"/>
      <c r="DG30" s="611"/>
      <c r="DH30" s="611"/>
      <c r="DI30" s="611"/>
      <c r="DJ30" s="611"/>
      <c r="DK30" s="612"/>
      <c r="DL30" s="619">
        <v>473678</v>
      </c>
      <c r="DM30" s="611"/>
      <c r="DN30" s="611"/>
      <c r="DO30" s="611"/>
      <c r="DP30" s="611"/>
      <c r="DQ30" s="611"/>
      <c r="DR30" s="611"/>
      <c r="DS30" s="611"/>
      <c r="DT30" s="611"/>
      <c r="DU30" s="611"/>
      <c r="DV30" s="612"/>
      <c r="DW30" s="615">
        <v>16.5</v>
      </c>
      <c r="DX30" s="642"/>
      <c r="DY30" s="642"/>
      <c r="DZ30" s="642"/>
      <c r="EA30" s="642"/>
      <c r="EB30" s="642"/>
      <c r="EC30" s="643"/>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99.2</v>
      </c>
      <c r="BH31" s="654"/>
      <c r="BI31" s="654"/>
      <c r="BJ31" s="654"/>
      <c r="BK31" s="654"/>
      <c r="BL31" s="654"/>
      <c r="BM31" s="605">
        <v>98</v>
      </c>
      <c r="BN31" s="654"/>
      <c r="BO31" s="654"/>
      <c r="BP31" s="654"/>
      <c r="BQ31" s="655"/>
      <c r="BR31" s="657">
        <v>99.5</v>
      </c>
      <c r="BS31" s="654"/>
      <c r="BT31" s="654"/>
      <c r="BU31" s="654"/>
      <c r="BV31" s="654"/>
      <c r="BW31" s="654"/>
      <c r="BX31" s="605">
        <v>98.2</v>
      </c>
      <c r="BY31" s="654"/>
      <c r="BZ31" s="654"/>
      <c r="CA31" s="654"/>
      <c r="CB31" s="655"/>
      <c r="CD31" s="650"/>
      <c r="CE31" s="651"/>
      <c r="CF31" s="607" t="s">
        <v>301</v>
      </c>
      <c r="CG31" s="608"/>
      <c r="CH31" s="608"/>
      <c r="CI31" s="608"/>
      <c r="CJ31" s="608"/>
      <c r="CK31" s="608"/>
      <c r="CL31" s="608"/>
      <c r="CM31" s="608"/>
      <c r="CN31" s="608"/>
      <c r="CO31" s="608"/>
      <c r="CP31" s="608"/>
      <c r="CQ31" s="609"/>
      <c r="CR31" s="610">
        <v>7876</v>
      </c>
      <c r="CS31" s="640"/>
      <c r="CT31" s="640"/>
      <c r="CU31" s="640"/>
      <c r="CV31" s="640"/>
      <c r="CW31" s="640"/>
      <c r="CX31" s="640"/>
      <c r="CY31" s="641"/>
      <c r="CZ31" s="615">
        <v>0.1</v>
      </c>
      <c r="DA31" s="642"/>
      <c r="DB31" s="642"/>
      <c r="DC31" s="645"/>
      <c r="DD31" s="619">
        <v>7876</v>
      </c>
      <c r="DE31" s="640"/>
      <c r="DF31" s="640"/>
      <c r="DG31" s="640"/>
      <c r="DH31" s="640"/>
      <c r="DI31" s="640"/>
      <c r="DJ31" s="640"/>
      <c r="DK31" s="641"/>
      <c r="DL31" s="619">
        <v>7876</v>
      </c>
      <c r="DM31" s="640"/>
      <c r="DN31" s="640"/>
      <c r="DO31" s="640"/>
      <c r="DP31" s="640"/>
      <c r="DQ31" s="640"/>
      <c r="DR31" s="640"/>
      <c r="DS31" s="640"/>
      <c r="DT31" s="640"/>
      <c r="DU31" s="640"/>
      <c r="DV31" s="641"/>
      <c r="DW31" s="615">
        <v>0.3</v>
      </c>
      <c r="DX31" s="642"/>
      <c r="DY31" s="642"/>
      <c r="DZ31" s="642"/>
      <c r="EA31" s="642"/>
      <c r="EB31" s="642"/>
      <c r="EC31" s="643"/>
    </row>
    <row r="32" spans="2:133" ht="11.25" customHeight="1" x14ac:dyDescent="0.15">
      <c r="B32" s="607" t="s">
        <v>302</v>
      </c>
      <c r="C32" s="608"/>
      <c r="D32" s="608"/>
      <c r="E32" s="608"/>
      <c r="F32" s="608"/>
      <c r="G32" s="608"/>
      <c r="H32" s="608"/>
      <c r="I32" s="608"/>
      <c r="J32" s="608"/>
      <c r="K32" s="608"/>
      <c r="L32" s="608"/>
      <c r="M32" s="608"/>
      <c r="N32" s="608"/>
      <c r="O32" s="608"/>
      <c r="P32" s="608"/>
      <c r="Q32" s="609"/>
      <c r="R32" s="610">
        <v>389380</v>
      </c>
      <c r="S32" s="611"/>
      <c r="T32" s="611"/>
      <c r="U32" s="611"/>
      <c r="V32" s="611"/>
      <c r="W32" s="611"/>
      <c r="X32" s="611"/>
      <c r="Y32" s="612"/>
      <c r="Z32" s="613">
        <v>5.4</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99.4</v>
      </c>
      <c r="BH32" s="640"/>
      <c r="BI32" s="640"/>
      <c r="BJ32" s="640"/>
      <c r="BK32" s="640"/>
      <c r="BL32" s="640"/>
      <c r="BM32" s="616">
        <v>98.5</v>
      </c>
      <c r="BN32" s="640"/>
      <c r="BO32" s="640"/>
      <c r="BP32" s="640"/>
      <c r="BQ32" s="656"/>
      <c r="BR32" s="667">
        <v>99.4</v>
      </c>
      <c r="BS32" s="640"/>
      <c r="BT32" s="640"/>
      <c r="BU32" s="640"/>
      <c r="BV32" s="640"/>
      <c r="BW32" s="640"/>
      <c r="BX32" s="616">
        <v>98.4</v>
      </c>
      <c r="BY32" s="640"/>
      <c r="BZ32" s="640"/>
      <c r="CA32" s="640"/>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15">
      <c r="B33" s="607" t="s">
        <v>306</v>
      </c>
      <c r="C33" s="608"/>
      <c r="D33" s="608"/>
      <c r="E33" s="608"/>
      <c r="F33" s="608"/>
      <c r="G33" s="608"/>
      <c r="H33" s="608"/>
      <c r="I33" s="608"/>
      <c r="J33" s="608"/>
      <c r="K33" s="608"/>
      <c r="L33" s="608"/>
      <c r="M33" s="608"/>
      <c r="N33" s="608"/>
      <c r="O33" s="608"/>
      <c r="P33" s="608"/>
      <c r="Q33" s="609"/>
      <c r="R33" s="610">
        <v>25163</v>
      </c>
      <c r="S33" s="611"/>
      <c r="T33" s="611"/>
      <c r="U33" s="611"/>
      <c r="V33" s="611"/>
      <c r="W33" s="611"/>
      <c r="X33" s="611"/>
      <c r="Y33" s="612"/>
      <c r="Z33" s="613">
        <v>0.3</v>
      </c>
      <c r="AA33" s="613"/>
      <c r="AB33" s="613"/>
      <c r="AC33" s="613"/>
      <c r="AD33" s="614">
        <v>12036</v>
      </c>
      <c r="AE33" s="614"/>
      <c r="AF33" s="614"/>
      <c r="AG33" s="614"/>
      <c r="AH33" s="614"/>
      <c r="AI33" s="614"/>
      <c r="AJ33" s="614"/>
      <c r="AK33" s="614"/>
      <c r="AL33" s="615">
        <v>0.4</v>
      </c>
      <c r="AM33" s="616"/>
      <c r="AN33" s="616"/>
      <c r="AO33" s="617"/>
      <c r="AP33" s="662"/>
      <c r="AQ33" s="663"/>
      <c r="AR33" s="663"/>
      <c r="AS33" s="663"/>
      <c r="AT33" s="666"/>
      <c r="AU33" s="213"/>
      <c r="AV33" s="213"/>
      <c r="AW33" s="213"/>
      <c r="AX33" s="631" t="s">
        <v>307</v>
      </c>
      <c r="AY33" s="632"/>
      <c r="AZ33" s="632"/>
      <c r="BA33" s="632"/>
      <c r="BB33" s="632"/>
      <c r="BC33" s="632"/>
      <c r="BD33" s="632"/>
      <c r="BE33" s="632"/>
      <c r="BF33" s="633"/>
      <c r="BG33" s="668">
        <v>98.9</v>
      </c>
      <c r="BH33" s="669"/>
      <c r="BI33" s="669"/>
      <c r="BJ33" s="669"/>
      <c r="BK33" s="669"/>
      <c r="BL33" s="669"/>
      <c r="BM33" s="670">
        <v>97.5</v>
      </c>
      <c r="BN33" s="669"/>
      <c r="BO33" s="669"/>
      <c r="BP33" s="669"/>
      <c r="BQ33" s="671"/>
      <c r="BR33" s="668">
        <v>99.6</v>
      </c>
      <c r="BS33" s="669"/>
      <c r="BT33" s="669"/>
      <c r="BU33" s="669"/>
      <c r="BV33" s="669"/>
      <c r="BW33" s="669"/>
      <c r="BX33" s="670">
        <v>97.8</v>
      </c>
      <c r="BY33" s="669"/>
      <c r="BZ33" s="669"/>
      <c r="CA33" s="669"/>
      <c r="CB33" s="671"/>
      <c r="CD33" s="607" t="s">
        <v>308</v>
      </c>
      <c r="CE33" s="608"/>
      <c r="CF33" s="608"/>
      <c r="CG33" s="608"/>
      <c r="CH33" s="608"/>
      <c r="CI33" s="608"/>
      <c r="CJ33" s="608"/>
      <c r="CK33" s="608"/>
      <c r="CL33" s="608"/>
      <c r="CM33" s="608"/>
      <c r="CN33" s="608"/>
      <c r="CO33" s="608"/>
      <c r="CP33" s="608"/>
      <c r="CQ33" s="609"/>
      <c r="CR33" s="610">
        <v>2006198</v>
      </c>
      <c r="CS33" s="640"/>
      <c r="CT33" s="640"/>
      <c r="CU33" s="640"/>
      <c r="CV33" s="640"/>
      <c r="CW33" s="640"/>
      <c r="CX33" s="640"/>
      <c r="CY33" s="641"/>
      <c r="CZ33" s="615">
        <v>28.9</v>
      </c>
      <c r="DA33" s="642"/>
      <c r="DB33" s="642"/>
      <c r="DC33" s="645"/>
      <c r="DD33" s="619">
        <v>1686779</v>
      </c>
      <c r="DE33" s="640"/>
      <c r="DF33" s="640"/>
      <c r="DG33" s="640"/>
      <c r="DH33" s="640"/>
      <c r="DI33" s="640"/>
      <c r="DJ33" s="640"/>
      <c r="DK33" s="641"/>
      <c r="DL33" s="619">
        <v>1213473</v>
      </c>
      <c r="DM33" s="640"/>
      <c r="DN33" s="640"/>
      <c r="DO33" s="640"/>
      <c r="DP33" s="640"/>
      <c r="DQ33" s="640"/>
      <c r="DR33" s="640"/>
      <c r="DS33" s="640"/>
      <c r="DT33" s="640"/>
      <c r="DU33" s="640"/>
      <c r="DV33" s="641"/>
      <c r="DW33" s="615">
        <v>42.3</v>
      </c>
      <c r="DX33" s="642"/>
      <c r="DY33" s="642"/>
      <c r="DZ33" s="642"/>
      <c r="EA33" s="642"/>
      <c r="EB33" s="642"/>
      <c r="EC33" s="643"/>
    </row>
    <row r="34" spans="2:133" ht="11.25" customHeight="1" x14ac:dyDescent="0.15">
      <c r="B34" s="607" t="s">
        <v>309</v>
      </c>
      <c r="C34" s="608"/>
      <c r="D34" s="608"/>
      <c r="E34" s="608"/>
      <c r="F34" s="608"/>
      <c r="G34" s="608"/>
      <c r="H34" s="608"/>
      <c r="I34" s="608"/>
      <c r="J34" s="608"/>
      <c r="K34" s="608"/>
      <c r="L34" s="608"/>
      <c r="M34" s="608"/>
      <c r="N34" s="608"/>
      <c r="O34" s="608"/>
      <c r="P34" s="608"/>
      <c r="Q34" s="609"/>
      <c r="R34" s="610">
        <v>264686</v>
      </c>
      <c r="S34" s="611"/>
      <c r="T34" s="611"/>
      <c r="U34" s="611"/>
      <c r="V34" s="611"/>
      <c r="W34" s="611"/>
      <c r="X34" s="611"/>
      <c r="Y34" s="612"/>
      <c r="Z34" s="613">
        <v>3.7</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760562</v>
      </c>
      <c r="CS34" s="611"/>
      <c r="CT34" s="611"/>
      <c r="CU34" s="611"/>
      <c r="CV34" s="611"/>
      <c r="CW34" s="611"/>
      <c r="CX34" s="611"/>
      <c r="CY34" s="612"/>
      <c r="CZ34" s="615">
        <v>11</v>
      </c>
      <c r="DA34" s="642"/>
      <c r="DB34" s="642"/>
      <c r="DC34" s="645"/>
      <c r="DD34" s="619">
        <v>643241</v>
      </c>
      <c r="DE34" s="611"/>
      <c r="DF34" s="611"/>
      <c r="DG34" s="611"/>
      <c r="DH34" s="611"/>
      <c r="DI34" s="611"/>
      <c r="DJ34" s="611"/>
      <c r="DK34" s="612"/>
      <c r="DL34" s="619">
        <v>341051</v>
      </c>
      <c r="DM34" s="611"/>
      <c r="DN34" s="611"/>
      <c r="DO34" s="611"/>
      <c r="DP34" s="611"/>
      <c r="DQ34" s="611"/>
      <c r="DR34" s="611"/>
      <c r="DS34" s="611"/>
      <c r="DT34" s="611"/>
      <c r="DU34" s="611"/>
      <c r="DV34" s="612"/>
      <c r="DW34" s="615">
        <v>11.9</v>
      </c>
      <c r="DX34" s="642"/>
      <c r="DY34" s="642"/>
      <c r="DZ34" s="642"/>
      <c r="EA34" s="642"/>
      <c r="EB34" s="642"/>
      <c r="EC34" s="643"/>
    </row>
    <row r="35" spans="2:133" ht="11.25" customHeight="1" x14ac:dyDescent="0.15">
      <c r="B35" s="607" t="s">
        <v>311</v>
      </c>
      <c r="C35" s="608"/>
      <c r="D35" s="608"/>
      <c r="E35" s="608"/>
      <c r="F35" s="608"/>
      <c r="G35" s="608"/>
      <c r="H35" s="608"/>
      <c r="I35" s="608"/>
      <c r="J35" s="608"/>
      <c r="K35" s="608"/>
      <c r="L35" s="608"/>
      <c r="M35" s="608"/>
      <c r="N35" s="608"/>
      <c r="O35" s="608"/>
      <c r="P35" s="608"/>
      <c r="Q35" s="609"/>
      <c r="R35" s="610">
        <v>686141</v>
      </c>
      <c r="S35" s="611"/>
      <c r="T35" s="611"/>
      <c r="U35" s="611"/>
      <c r="V35" s="611"/>
      <c r="W35" s="611"/>
      <c r="X35" s="611"/>
      <c r="Y35" s="612"/>
      <c r="Z35" s="613">
        <v>9.5</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50630</v>
      </c>
      <c r="CS35" s="640"/>
      <c r="CT35" s="640"/>
      <c r="CU35" s="640"/>
      <c r="CV35" s="640"/>
      <c r="CW35" s="640"/>
      <c r="CX35" s="640"/>
      <c r="CY35" s="641"/>
      <c r="CZ35" s="615">
        <v>0.7</v>
      </c>
      <c r="DA35" s="642"/>
      <c r="DB35" s="642"/>
      <c r="DC35" s="645"/>
      <c r="DD35" s="619">
        <v>48194</v>
      </c>
      <c r="DE35" s="640"/>
      <c r="DF35" s="640"/>
      <c r="DG35" s="640"/>
      <c r="DH35" s="640"/>
      <c r="DI35" s="640"/>
      <c r="DJ35" s="640"/>
      <c r="DK35" s="641"/>
      <c r="DL35" s="619">
        <v>32481</v>
      </c>
      <c r="DM35" s="640"/>
      <c r="DN35" s="640"/>
      <c r="DO35" s="640"/>
      <c r="DP35" s="640"/>
      <c r="DQ35" s="640"/>
      <c r="DR35" s="640"/>
      <c r="DS35" s="640"/>
      <c r="DT35" s="640"/>
      <c r="DU35" s="640"/>
      <c r="DV35" s="641"/>
      <c r="DW35" s="615">
        <v>1.1000000000000001</v>
      </c>
      <c r="DX35" s="642"/>
      <c r="DY35" s="642"/>
      <c r="DZ35" s="642"/>
      <c r="EA35" s="642"/>
      <c r="EB35" s="642"/>
      <c r="EC35" s="643"/>
    </row>
    <row r="36" spans="2:133" ht="11.25" customHeight="1" x14ac:dyDescent="0.15">
      <c r="B36" s="607" t="s">
        <v>315</v>
      </c>
      <c r="C36" s="608"/>
      <c r="D36" s="608"/>
      <c r="E36" s="608"/>
      <c r="F36" s="608"/>
      <c r="G36" s="608"/>
      <c r="H36" s="608"/>
      <c r="I36" s="608"/>
      <c r="J36" s="608"/>
      <c r="K36" s="608"/>
      <c r="L36" s="608"/>
      <c r="M36" s="608"/>
      <c r="N36" s="608"/>
      <c r="O36" s="608"/>
      <c r="P36" s="608"/>
      <c r="Q36" s="609"/>
      <c r="R36" s="610">
        <v>191069</v>
      </c>
      <c r="S36" s="611"/>
      <c r="T36" s="611"/>
      <c r="U36" s="611"/>
      <c r="V36" s="611"/>
      <c r="W36" s="611"/>
      <c r="X36" s="611"/>
      <c r="Y36" s="612"/>
      <c r="Z36" s="613">
        <v>2.6</v>
      </c>
      <c r="AA36" s="613"/>
      <c r="AB36" s="613"/>
      <c r="AC36" s="613"/>
      <c r="AD36" s="614" t="s">
        <v>122</v>
      </c>
      <c r="AE36" s="614"/>
      <c r="AF36" s="614"/>
      <c r="AG36" s="614"/>
      <c r="AH36" s="614"/>
      <c r="AI36" s="614"/>
      <c r="AJ36" s="614"/>
      <c r="AK36" s="614"/>
      <c r="AL36" s="615" t="s">
        <v>122</v>
      </c>
      <c r="AM36" s="616"/>
      <c r="AN36" s="616"/>
      <c r="AO36" s="617"/>
      <c r="AP36" s="218"/>
      <c r="AQ36" s="672" t="s">
        <v>316</v>
      </c>
      <c r="AR36" s="673"/>
      <c r="AS36" s="673"/>
      <c r="AT36" s="673"/>
      <c r="AU36" s="673"/>
      <c r="AV36" s="673"/>
      <c r="AW36" s="673"/>
      <c r="AX36" s="673"/>
      <c r="AY36" s="674"/>
      <c r="AZ36" s="599">
        <v>401907</v>
      </c>
      <c r="BA36" s="600"/>
      <c r="BB36" s="600"/>
      <c r="BC36" s="600"/>
      <c r="BD36" s="600"/>
      <c r="BE36" s="600"/>
      <c r="BF36" s="675"/>
      <c r="BG36" s="596" t="s">
        <v>317</v>
      </c>
      <c r="BH36" s="597"/>
      <c r="BI36" s="597"/>
      <c r="BJ36" s="597"/>
      <c r="BK36" s="597"/>
      <c r="BL36" s="597"/>
      <c r="BM36" s="597"/>
      <c r="BN36" s="597"/>
      <c r="BO36" s="597"/>
      <c r="BP36" s="597"/>
      <c r="BQ36" s="597"/>
      <c r="BR36" s="597"/>
      <c r="BS36" s="597"/>
      <c r="BT36" s="597"/>
      <c r="BU36" s="598"/>
      <c r="BV36" s="599">
        <v>29909</v>
      </c>
      <c r="BW36" s="600"/>
      <c r="BX36" s="600"/>
      <c r="BY36" s="600"/>
      <c r="BZ36" s="600"/>
      <c r="CA36" s="600"/>
      <c r="CB36" s="675"/>
      <c r="CD36" s="607" t="s">
        <v>318</v>
      </c>
      <c r="CE36" s="608"/>
      <c r="CF36" s="608"/>
      <c r="CG36" s="608"/>
      <c r="CH36" s="608"/>
      <c r="CI36" s="608"/>
      <c r="CJ36" s="608"/>
      <c r="CK36" s="608"/>
      <c r="CL36" s="608"/>
      <c r="CM36" s="608"/>
      <c r="CN36" s="608"/>
      <c r="CO36" s="608"/>
      <c r="CP36" s="608"/>
      <c r="CQ36" s="609"/>
      <c r="CR36" s="610">
        <v>758006</v>
      </c>
      <c r="CS36" s="611"/>
      <c r="CT36" s="611"/>
      <c r="CU36" s="611"/>
      <c r="CV36" s="611"/>
      <c r="CW36" s="611"/>
      <c r="CX36" s="611"/>
      <c r="CY36" s="612"/>
      <c r="CZ36" s="615">
        <v>10.9</v>
      </c>
      <c r="DA36" s="642"/>
      <c r="DB36" s="642"/>
      <c r="DC36" s="645"/>
      <c r="DD36" s="619">
        <v>646596</v>
      </c>
      <c r="DE36" s="611"/>
      <c r="DF36" s="611"/>
      <c r="DG36" s="611"/>
      <c r="DH36" s="611"/>
      <c r="DI36" s="611"/>
      <c r="DJ36" s="611"/>
      <c r="DK36" s="612"/>
      <c r="DL36" s="619">
        <v>539397</v>
      </c>
      <c r="DM36" s="611"/>
      <c r="DN36" s="611"/>
      <c r="DO36" s="611"/>
      <c r="DP36" s="611"/>
      <c r="DQ36" s="611"/>
      <c r="DR36" s="611"/>
      <c r="DS36" s="611"/>
      <c r="DT36" s="611"/>
      <c r="DU36" s="611"/>
      <c r="DV36" s="612"/>
      <c r="DW36" s="615">
        <v>18.8</v>
      </c>
      <c r="DX36" s="642"/>
      <c r="DY36" s="642"/>
      <c r="DZ36" s="642"/>
      <c r="EA36" s="642"/>
      <c r="EB36" s="642"/>
      <c r="EC36" s="643"/>
    </row>
    <row r="37" spans="2:133" ht="11.25" customHeight="1" x14ac:dyDescent="0.15">
      <c r="B37" s="607" t="s">
        <v>319</v>
      </c>
      <c r="C37" s="608"/>
      <c r="D37" s="608"/>
      <c r="E37" s="608"/>
      <c r="F37" s="608"/>
      <c r="G37" s="608"/>
      <c r="H37" s="608"/>
      <c r="I37" s="608"/>
      <c r="J37" s="608"/>
      <c r="K37" s="608"/>
      <c r="L37" s="608"/>
      <c r="M37" s="608"/>
      <c r="N37" s="608"/>
      <c r="O37" s="608"/>
      <c r="P37" s="608"/>
      <c r="Q37" s="609"/>
      <c r="R37" s="610">
        <v>93323</v>
      </c>
      <c r="S37" s="611"/>
      <c r="T37" s="611"/>
      <c r="U37" s="611"/>
      <c r="V37" s="611"/>
      <c r="W37" s="611"/>
      <c r="X37" s="611"/>
      <c r="Y37" s="612"/>
      <c r="Z37" s="613">
        <v>1.3</v>
      </c>
      <c r="AA37" s="613"/>
      <c r="AB37" s="613"/>
      <c r="AC37" s="613"/>
      <c r="AD37" s="614">
        <v>28964</v>
      </c>
      <c r="AE37" s="614"/>
      <c r="AF37" s="614"/>
      <c r="AG37" s="614"/>
      <c r="AH37" s="614"/>
      <c r="AI37" s="614"/>
      <c r="AJ37" s="614"/>
      <c r="AK37" s="614"/>
      <c r="AL37" s="615">
        <v>1</v>
      </c>
      <c r="AM37" s="616"/>
      <c r="AN37" s="616"/>
      <c r="AO37" s="617"/>
      <c r="AQ37" s="676" t="s">
        <v>320</v>
      </c>
      <c r="AR37" s="677"/>
      <c r="AS37" s="677"/>
      <c r="AT37" s="677"/>
      <c r="AU37" s="677"/>
      <c r="AV37" s="677"/>
      <c r="AW37" s="677"/>
      <c r="AX37" s="677"/>
      <c r="AY37" s="678"/>
      <c r="AZ37" s="610">
        <v>25127</v>
      </c>
      <c r="BA37" s="611"/>
      <c r="BB37" s="611"/>
      <c r="BC37" s="611"/>
      <c r="BD37" s="640"/>
      <c r="BE37" s="640"/>
      <c r="BF37" s="656"/>
      <c r="BG37" s="607" t="s">
        <v>321</v>
      </c>
      <c r="BH37" s="608"/>
      <c r="BI37" s="608"/>
      <c r="BJ37" s="608"/>
      <c r="BK37" s="608"/>
      <c r="BL37" s="608"/>
      <c r="BM37" s="608"/>
      <c r="BN37" s="608"/>
      <c r="BO37" s="608"/>
      <c r="BP37" s="608"/>
      <c r="BQ37" s="608"/>
      <c r="BR37" s="608"/>
      <c r="BS37" s="608"/>
      <c r="BT37" s="608"/>
      <c r="BU37" s="609"/>
      <c r="BV37" s="610">
        <v>27605</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507015</v>
      </c>
      <c r="CS37" s="640"/>
      <c r="CT37" s="640"/>
      <c r="CU37" s="640"/>
      <c r="CV37" s="640"/>
      <c r="CW37" s="640"/>
      <c r="CX37" s="640"/>
      <c r="CY37" s="641"/>
      <c r="CZ37" s="615">
        <v>7.3</v>
      </c>
      <c r="DA37" s="642"/>
      <c r="DB37" s="642"/>
      <c r="DC37" s="645"/>
      <c r="DD37" s="619">
        <v>450115</v>
      </c>
      <c r="DE37" s="640"/>
      <c r="DF37" s="640"/>
      <c r="DG37" s="640"/>
      <c r="DH37" s="640"/>
      <c r="DI37" s="640"/>
      <c r="DJ37" s="640"/>
      <c r="DK37" s="641"/>
      <c r="DL37" s="619">
        <v>424609</v>
      </c>
      <c r="DM37" s="640"/>
      <c r="DN37" s="640"/>
      <c r="DO37" s="640"/>
      <c r="DP37" s="640"/>
      <c r="DQ37" s="640"/>
      <c r="DR37" s="640"/>
      <c r="DS37" s="640"/>
      <c r="DT37" s="640"/>
      <c r="DU37" s="640"/>
      <c r="DV37" s="641"/>
      <c r="DW37" s="615">
        <v>14.8</v>
      </c>
      <c r="DX37" s="642"/>
      <c r="DY37" s="642"/>
      <c r="DZ37" s="642"/>
      <c r="EA37" s="642"/>
      <c r="EB37" s="642"/>
      <c r="EC37" s="643"/>
    </row>
    <row r="38" spans="2:133" ht="11.25" customHeight="1" x14ac:dyDescent="0.15">
      <c r="B38" s="607" t="s">
        <v>323</v>
      </c>
      <c r="C38" s="608"/>
      <c r="D38" s="608"/>
      <c r="E38" s="608"/>
      <c r="F38" s="608"/>
      <c r="G38" s="608"/>
      <c r="H38" s="608"/>
      <c r="I38" s="608"/>
      <c r="J38" s="608"/>
      <c r="K38" s="608"/>
      <c r="L38" s="608"/>
      <c r="M38" s="608"/>
      <c r="N38" s="608"/>
      <c r="O38" s="608"/>
      <c r="P38" s="608"/>
      <c r="Q38" s="609"/>
      <c r="R38" s="610">
        <v>1135500</v>
      </c>
      <c r="S38" s="611"/>
      <c r="T38" s="611"/>
      <c r="U38" s="611"/>
      <c r="V38" s="611"/>
      <c r="W38" s="611"/>
      <c r="X38" s="611"/>
      <c r="Y38" s="612"/>
      <c r="Z38" s="613">
        <v>15.7</v>
      </c>
      <c r="AA38" s="613"/>
      <c r="AB38" s="613"/>
      <c r="AC38" s="613"/>
      <c r="AD38" s="614" t="s">
        <v>122</v>
      </c>
      <c r="AE38" s="614"/>
      <c r="AF38" s="614"/>
      <c r="AG38" s="614"/>
      <c r="AH38" s="614"/>
      <c r="AI38" s="614"/>
      <c r="AJ38" s="614"/>
      <c r="AK38" s="614"/>
      <c r="AL38" s="615" t="s">
        <v>122</v>
      </c>
      <c r="AM38" s="616"/>
      <c r="AN38" s="616"/>
      <c r="AO38" s="617"/>
      <c r="AQ38" s="676" t="s">
        <v>324</v>
      </c>
      <c r="AR38" s="677"/>
      <c r="AS38" s="677"/>
      <c r="AT38" s="677"/>
      <c r="AU38" s="677"/>
      <c r="AV38" s="677"/>
      <c r="AW38" s="677"/>
      <c r="AX38" s="677"/>
      <c r="AY38" s="678"/>
      <c r="AZ38" s="610">
        <v>15009</v>
      </c>
      <c r="BA38" s="611"/>
      <c r="BB38" s="611"/>
      <c r="BC38" s="611"/>
      <c r="BD38" s="640"/>
      <c r="BE38" s="640"/>
      <c r="BF38" s="656"/>
      <c r="BG38" s="607" t="s">
        <v>325</v>
      </c>
      <c r="BH38" s="608"/>
      <c r="BI38" s="608"/>
      <c r="BJ38" s="608"/>
      <c r="BK38" s="608"/>
      <c r="BL38" s="608"/>
      <c r="BM38" s="608"/>
      <c r="BN38" s="608"/>
      <c r="BO38" s="608"/>
      <c r="BP38" s="608"/>
      <c r="BQ38" s="608"/>
      <c r="BR38" s="608"/>
      <c r="BS38" s="608"/>
      <c r="BT38" s="608"/>
      <c r="BU38" s="609"/>
      <c r="BV38" s="610">
        <v>1077</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401907</v>
      </c>
      <c r="CS38" s="611"/>
      <c r="CT38" s="611"/>
      <c r="CU38" s="611"/>
      <c r="CV38" s="611"/>
      <c r="CW38" s="611"/>
      <c r="CX38" s="611"/>
      <c r="CY38" s="612"/>
      <c r="CZ38" s="615">
        <v>5.8</v>
      </c>
      <c r="DA38" s="642"/>
      <c r="DB38" s="642"/>
      <c r="DC38" s="645"/>
      <c r="DD38" s="619">
        <v>326091</v>
      </c>
      <c r="DE38" s="611"/>
      <c r="DF38" s="611"/>
      <c r="DG38" s="611"/>
      <c r="DH38" s="611"/>
      <c r="DI38" s="611"/>
      <c r="DJ38" s="611"/>
      <c r="DK38" s="612"/>
      <c r="DL38" s="619">
        <v>300544</v>
      </c>
      <c r="DM38" s="611"/>
      <c r="DN38" s="611"/>
      <c r="DO38" s="611"/>
      <c r="DP38" s="611"/>
      <c r="DQ38" s="611"/>
      <c r="DR38" s="611"/>
      <c r="DS38" s="611"/>
      <c r="DT38" s="611"/>
      <c r="DU38" s="611"/>
      <c r="DV38" s="612"/>
      <c r="DW38" s="615">
        <v>10.5</v>
      </c>
      <c r="DX38" s="642"/>
      <c r="DY38" s="642"/>
      <c r="DZ38" s="642"/>
      <c r="EA38" s="642"/>
      <c r="EB38" s="642"/>
      <c r="EC38" s="643"/>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328</v>
      </c>
      <c r="AR39" s="677"/>
      <c r="AS39" s="677"/>
      <c r="AT39" s="677"/>
      <c r="AU39" s="677"/>
      <c r="AV39" s="677"/>
      <c r="AW39" s="677"/>
      <c r="AX39" s="677"/>
      <c r="AY39" s="678"/>
      <c r="AZ39" s="610" t="s">
        <v>122</v>
      </c>
      <c r="BA39" s="611"/>
      <c r="BB39" s="611"/>
      <c r="BC39" s="611"/>
      <c r="BD39" s="640"/>
      <c r="BE39" s="640"/>
      <c r="BF39" s="656"/>
      <c r="BG39" s="607" t="s">
        <v>329</v>
      </c>
      <c r="BH39" s="608"/>
      <c r="BI39" s="608"/>
      <c r="BJ39" s="608"/>
      <c r="BK39" s="608"/>
      <c r="BL39" s="608"/>
      <c r="BM39" s="608"/>
      <c r="BN39" s="608"/>
      <c r="BO39" s="608"/>
      <c r="BP39" s="608"/>
      <c r="BQ39" s="608"/>
      <c r="BR39" s="608"/>
      <c r="BS39" s="608"/>
      <c r="BT39" s="608"/>
      <c r="BU39" s="609"/>
      <c r="BV39" s="610">
        <v>1917</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35093</v>
      </c>
      <c r="CS39" s="640"/>
      <c r="CT39" s="640"/>
      <c r="CU39" s="640"/>
      <c r="CV39" s="640"/>
      <c r="CW39" s="640"/>
      <c r="CX39" s="640"/>
      <c r="CY39" s="641"/>
      <c r="CZ39" s="615">
        <v>0.5</v>
      </c>
      <c r="DA39" s="642"/>
      <c r="DB39" s="642"/>
      <c r="DC39" s="645"/>
      <c r="DD39" s="619">
        <v>22657</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15">
      <c r="B40" s="607" t="s">
        <v>331</v>
      </c>
      <c r="C40" s="608"/>
      <c r="D40" s="608"/>
      <c r="E40" s="608"/>
      <c r="F40" s="608"/>
      <c r="G40" s="608"/>
      <c r="H40" s="608"/>
      <c r="I40" s="608"/>
      <c r="J40" s="608"/>
      <c r="K40" s="608"/>
      <c r="L40" s="608"/>
      <c r="M40" s="608"/>
      <c r="N40" s="608"/>
      <c r="O40" s="608"/>
      <c r="P40" s="608"/>
      <c r="Q40" s="609"/>
      <c r="R40" s="610">
        <v>13200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332</v>
      </c>
      <c r="AR40" s="677"/>
      <c r="AS40" s="677"/>
      <c r="AT40" s="677"/>
      <c r="AU40" s="677"/>
      <c r="AV40" s="677"/>
      <c r="AW40" s="677"/>
      <c r="AX40" s="677"/>
      <c r="AY40" s="678"/>
      <c r="AZ40" s="610" t="s">
        <v>122</v>
      </c>
      <c r="BA40" s="611"/>
      <c r="BB40" s="611"/>
      <c r="BC40" s="611"/>
      <c r="BD40" s="640"/>
      <c r="BE40" s="640"/>
      <c r="BF40" s="656"/>
      <c r="BG40" s="660" t="s">
        <v>333</v>
      </c>
      <c r="BH40" s="661"/>
      <c r="BI40" s="661"/>
      <c r="BJ40" s="661"/>
      <c r="BK40" s="661"/>
      <c r="BL40" s="214"/>
      <c r="BM40" s="608" t="s">
        <v>334</v>
      </c>
      <c r="BN40" s="608"/>
      <c r="BO40" s="608"/>
      <c r="BP40" s="608"/>
      <c r="BQ40" s="608"/>
      <c r="BR40" s="608"/>
      <c r="BS40" s="608"/>
      <c r="BT40" s="608"/>
      <c r="BU40" s="609"/>
      <c r="BV40" s="610">
        <v>102</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15">
      <c r="B41" s="631" t="s">
        <v>336</v>
      </c>
      <c r="C41" s="632"/>
      <c r="D41" s="632"/>
      <c r="E41" s="632"/>
      <c r="F41" s="632"/>
      <c r="G41" s="632"/>
      <c r="H41" s="632"/>
      <c r="I41" s="632"/>
      <c r="J41" s="632"/>
      <c r="K41" s="632"/>
      <c r="L41" s="632"/>
      <c r="M41" s="632"/>
      <c r="N41" s="632"/>
      <c r="O41" s="632"/>
      <c r="P41" s="632"/>
      <c r="Q41" s="633"/>
      <c r="R41" s="685">
        <v>7242732</v>
      </c>
      <c r="S41" s="686"/>
      <c r="T41" s="686"/>
      <c r="U41" s="686"/>
      <c r="V41" s="686"/>
      <c r="W41" s="686"/>
      <c r="X41" s="686"/>
      <c r="Y41" s="687"/>
      <c r="Z41" s="688">
        <v>100</v>
      </c>
      <c r="AA41" s="688"/>
      <c r="AB41" s="688"/>
      <c r="AC41" s="688"/>
      <c r="AD41" s="689">
        <v>2854135</v>
      </c>
      <c r="AE41" s="689"/>
      <c r="AF41" s="689"/>
      <c r="AG41" s="689"/>
      <c r="AH41" s="689"/>
      <c r="AI41" s="689"/>
      <c r="AJ41" s="689"/>
      <c r="AK41" s="689"/>
      <c r="AL41" s="690">
        <v>100</v>
      </c>
      <c r="AM41" s="670"/>
      <c r="AN41" s="670"/>
      <c r="AO41" s="691"/>
      <c r="AQ41" s="676" t="s">
        <v>337</v>
      </c>
      <c r="AR41" s="677"/>
      <c r="AS41" s="677"/>
      <c r="AT41" s="677"/>
      <c r="AU41" s="677"/>
      <c r="AV41" s="677"/>
      <c r="AW41" s="677"/>
      <c r="AX41" s="677"/>
      <c r="AY41" s="678"/>
      <c r="AZ41" s="610">
        <v>88947</v>
      </c>
      <c r="BA41" s="611"/>
      <c r="BB41" s="611"/>
      <c r="BC41" s="611"/>
      <c r="BD41" s="640"/>
      <c r="BE41" s="640"/>
      <c r="BF41" s="656"/>
      <c r="BG41" s="660"/>
      <c r="BH41" s="661"/>
      <c r="BI41" s="661"/>
      <c r="BJ41" s="661"/>
      <c r="BK41" s="661"/>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340</v>
      </c>
      <c r="AR42" s="693"/>
      <c r="AS42" s="693"/>
      <c r="AT42" s="693"/>
      <c r="AU42" s="693"/>
      <c r="AV42" s="693"/>
      <c r="AW42" s="693"/>
      <c r="AX42" s="693"/>
      <c r="AY42" s="694"/>
      <c r="AZ42" s="685">
        <v>272824</v>
      </c>
      <c r="BA42" s="686"/>
      <c r="BB42" s="686"/>
      <c r="BC42" s="686"/>
      <c r="BD42" s="669"/>
      <c r="BE42" s="669"/>
      <c r="BF42" s="671"/>
      <c r="BG42" s="662"/>
      <c r="BH42" s="663"/>
      <c r="BI42" s="663"/>
      <c r="BJ42" s="663"/>
      <c r="BK42" s="663"/>
      <c r="BL42" s="215"/>
      <c r="BM42" s="632" t="s">
        <v>341</v>
      </c>
      <c r="BN42" s="632"/>
      <c r="BO42" s="632"/>
      <c r="BP42" s="632"/>
      <c r="BQ42" s="632"/>
      <c r="BR42" s="632"/>
      <c r="BS42" s="632"/>
      <c r="BT42" s="632"/>
      <c r="BU42" s="633"/>
      <c r="BV42" s="685">
        <v>306</v>
      </c>
      <c r="BW42" s="686"/>
      <c r="BX42" s="686"/>
      <c r="BY42" s="686"/>
      <c r="BZ42" s="686"/>
      <c r="CA42" s="686"/>
      <c r="CB42" s="695"/>
      <c r="CD42" s="607" t="s">
        <v>342</v>
      </c>
      <c r="CE42" s="608"/>
      <c r="CF42" s="608"/>
      <c r="CG42" s="608"/>
      <c r="CH42" s="608"/>
      <c r="CI42" s="608"/>
      <c r="CJ42" s="608"/>
      <c r="CK42" s="608"/>
      <c r="CL42" s="608"/>
      <c r="CM42" s="608"/>
      <c r="CN42" s="608"/>
      <c r="CO42" s="608"/>
      <c r="CP42" s="608"/>
      <c r="CQ42" s="609"/>
      <c r="CR42" s="610">
        <v>2793831</v>
      </c>
      <c r="CS42" s="640"/>
      <c r="CT42" s="640"/>
      <c r="CU42" s="640"/>
      <c r="CV42" s="640"/>
      <c r="CW42" s="640"/>
      <c r="CX42" s="640"/>
      <c r="CY42" s="641"/>
      <c r="CZ42" s="615">
        <v>40.299999999999997</v>
      </c>
      <c r="DA42" s="642"/>
      <c r="DB42" s="642"/>
      <c r="DC42" s="645"/>
      <c r="DD42" s="619">
        <v>337533</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16168</v>
      </c>
      <c r="CS43" s="640"/>
      <c r="CT43" s="640"/>
      <c r="CU43" s="640"/>
      <c r="CV43" s="640"/>
      <c r="CW43" s="640"/>
      <c r="CX43" s="640"/>
      <c r="CY43" s="641"/>
      <c r="CZ43" s="615">
        <v>0.2</v>
      </c>
      <c r="DA43" s="642"/>
      <c r="DB43" s="642"/>
      <c r="DC43" s="645"/>
      <c r="DD43" s="619">
        <v>15438</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2561135</v>
      </c>
      <c r="CS44" s="611"/>
      <c r="CT44" s="611"/>
      <c r="CU44" s="611"/>
      <c r="CV44" s="611"/>
      <c r="CW44" s="611"/>
      <c r="CX44" s="611"/>
      <c r="CY44" s="612"/>
      <c r="CZ44" s="615">
        <v>36.9</v>
      </c>
      <c r="DA44" s="616"/>
      <c r="DB44" s="616"/>
      <c r="DC44" s="622"/>
      <c r="DD44" s="619">
        <v>288102</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1391344</v>
      </c>
      <c r="CS45" s="640"/>
      <c r="CT45" s="640"/>
      <c r="CU45" s="640"/>
      <c r="CV45" s="640"/>
      <c r="CW45" s="640"/>
      <c r="CX45" s="640"/>
      <c r="CY45" s="641"/>
      <c r="CZ45" s="615">
        <v>20</v>
      </c>
      <c r="DA45" s="642"/>
      <c r="DB45" s="642"/>
      <c r="DC45" s="645"/>
      <c r="DD45" s="619">
        <v>24928</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1157359</v>
      </c>
      <c r="CS46" s="611"/>
      <c r="CT46" s="611"/>
      <c r="CU46" s="611"/>
      <c r="CV46" s="611"/>
      <c r="CW46" s="611"/>
      <c r="CX46" s="611"/>
      <c r="CY46" s="612"/>
      <c r="CZ46" s="615">
        <v>16.7</v>
      </c>
      <c r="DA46" s="616"/>
      <c r="DB46" s="616"/>
      <c r="DC46" s="622"/>
      <c r="DD46" s="619">
        <v>258442</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232696</v>
      </c>
      <c r="CS47" s="640"/>
      <c r="CT47" s="640"/>
      <c r="CU47" s="640"/>
      <c r="CV47" s="640"/>
      <c r="CW47" s="640"/>
      <c r="CX47" s="640"/>
      <c r="CY47" s="641"/>
      <c r="CZ47" s="615">
        <v>3.4</v>
      </c>
      <c r="DA47" s="642"/>
      <c r="DB47" s="642"/>
      <c r="DC47" s="645"/>
      <c r="DD47" s="619">
        <v>49431</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352</v>
      </c>
      <c r="CE49" s="632"/>
      <c r="CF49" s="632"/>
      <c r="CG49" s="632"/>
      <c r="CH49" s="632"/>
      <c r="CI49" s="632"/>
      <c r="CJ49" s="632"/>
      <c r="CK49" s="632"/>
      <c r="CL49" s="632"/>
      <c r="CM49" s="632"/>
      <c r="CN49" s="632"/>
      <c r="CO49" s="632"/>
      <c r="CP49" s="632"/>
      <c r="CQ49" s="633"/>
      <c r="CR49" s="685">
        <v>6940360</v>
      </c>
      <c r="CS49" s="669"/>
      <c r="CT49" s="669"/>
      <c r="CU49" s="669"/>
      <c r="CV49" s="669"/>
      <c r="CW49" s="669"/>
      <c r="CX49" s="669"/>
      <c r="CY49" s="698"/>
      <c r="CZ49" s="690">
        <v>100</v>
      </c>
      <c r="DA49" s="699"/>
      <c r="DB49" s="699"/>
      <c r="DC49" s="700"/>
      <c r="DD49" s="701">
        <v>3697512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5H0SjiPtwbvfH7i7A3CaJj6t4bCCk9ffVMU2AhugtZh1NvqGdBVjinfjj4klgIPiYFwpV/zAhC5WWjIwPUGNg==" saltValue="60Xmt8hIxn3Vbcs3d3xF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7230</v>
      </c>
      <c r="R7" s="740"/>
      <c r="S7" s="740"/>
      <c r="T7" s="740"/>
      <c r="U7" s="740"/>
      <c r="V7" s="740">
        <v>6928</v>
      </c>
      <c r="W7" s="740"/>
      <c r="X7" s="740"/>
      <c r="Y7" s="740"/>
      <c r="Z7" s="740"/>
      <c r="AA7" s="740">
        <v>302</v>
      </c>
      <c r="AB7" s="740"/>
      <c r="AC7" s="740"/>
      <c r="AD7" s="740"/>
      <c r="AE7" s="741"/>
      <c r="AF7" s="742">
        <v>96</v>
      </c>
      <c r="AG7" s="743"/>
      <c r="AH7" s="743"/>
      <c r="AI7" s="743"/>
      <c r="AJ7" s="744"/>
      <c r="AK7" s="745">
        <v>-62</v>
      </c>
      <c r="AL7" s="746"/>
      <c r="AM7" s="746"/>
      <c r="AN7" s="746"/>
      <c r="AO7" s="746"/>
      <c r="AP7" s="746">
        <v>4511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376</v>
      </c>
      <c r="C8" s="768"/>
      <c r="D8" s="768"/>
      <c r="E8" s="768"/>
      <c r="F8" s="768"/>
      <c r="G8" s="768"/>
      <c r="H8" s="768"/>
      <c r="I8" s="768"/>
      <c r="J8" s="768"/>
      <c r="K8" s="768"/>
      <c r="L8" s="768"/>
      <c r="M8" s="768"/>
      <c r="N8" s="768"/>
      <c r="O8" s="768"/>
      <c r="P8" s="769"/>
      <c r="Q8" s="770">
        <v>88</v>
      </c>
      <c r="R8" s="771"/>
      <c r="S8" s="771"/>
      <c r="T8" s="771"/>
      <c r="U8" s="771"/>
      <c r="V8" s="771">
        <v>88</v>
      </c>
      <c r="W8" s="771"/>
      <c r="X8" s="771"/>
      <c r="Y8" s="771"/>
      <c r="Z8" s="771"/>
      <c r="AA8" s="771">
        <v>0</v>
      </c>
      <c r="AB8" s="771"/>
      <c r="AC8" s="771"/>
      <c r="AD8" s="771"/>
      <c r="AE8" s="772"/>
      <c r="AF8" s="773" t="s">
        <v>122</v>
      </c>
      <c r="AG8" s="774"/>
      <c r="AH8" s="774"/>
      <c r="AI8" s="774"/>
      <c r="AJ8" s="775"/>
      <c r="AK8" s="756">
        <v>76</v>
      </c>
      <c r="AL8" s="757"/>
      <c r="AM8" s="757"/>
      <c r="AN8" s="757"/>
      <c r="AO8" s="757"/>
      <c r="AP8" s="757" t="s">
        <v>549</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t="s">
        <v>377</v>
      </c>
      <c r="C9" s="768"/>
      <c r="D9" s="768"/>
      <c r="E9" s="768"/>
      <c r="F9" s="768"/>
      <c r="G9" s="768"/>
      <c r="H9" s="768"/>
      <c r="I9" s="768"/>
      <c r="J9" s="768"/>
      <c r="K9" s="768"/>
      <c r="L9" s="768"/>
      <c r="M9" s="768"/>
      <c r="N9" s="768"/>
      <c r="O9" s="768"/>
      <c r="P9" s="769"/>
      <c r="Q9" s="770">
        <v>14</v>
      </c>
      <c r="R9" s="771"/>
      <c r="S9" s="771"/>
      <c r="T9" s="771"/>
      <c r="U9" s="771"/>
      <c r="V9" s="771">
        <v>14</v>
      </c>
      <c r="W9" s="771"/>
      <c r="X9" s="771"/>
      <c r="Y9" s="771"/>
      <c r="Z9" s="771"/>
      <c r="AA9" s="771">
        <v>0</v>
      </c>
      <c r="AB9" s="771"/>
      <c r="AC9" s="771"/>
      <c r="AD9" s="771"/>
      <c r="AE9" s="772"/>
      <c r="AF9" s="773" t="s">
        <v>122</v>
      </c>
      <c r="AG9" s="774"/>
      <c r="AH9" s="774"/>
      <c r="AI9" s="774"/>
      <c r="AJ9" s="775"/>
      <c r="AK9" s="756">
        <v>-14</v>
      </c>
      <c r="AL9" s="757"/>
      <c r="AM9" s="757"/>
      <c r="AN9" s="757"/>
      <c r="AO9" s="757"/>
      <c r="AP9" s="757" t="s">
        <v>549</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379</v>
      </c>
      <c r="B23" s="776" t="s">
        <v>380</v>
      </c>
      <c r="C23" s="777"/>
      <c r="D23" s="777"/>
      <c r="E23" s="777"/>
      <c r="F23" s="777"/>
      <c r="G23" s="777"/>
      <c r="H23" s="777"/>
      <c r="I23" s="777"/>
      <c r="J23" s="777"/>
      <c r="K23" s="777"/>
      <c r="L23" s="777"/>
      <c r="M23" s="777"/>
      <c r="N23" s="777"/>
      <c r="O23" s="777"/>
      <c r="P23" s="778"/>
      <c r="Q23" s="779">
        <v>7332</v>
      </c>
      <c r="R23" s="780"/>
      <c r="S23" s="780"/>
      <c r="T23" s="780"/>
      <c r="U23" s="780"/>
      <c r="V23" s="780">
        <v>7030</v>
      </c>
      <c r="W23" s="780"/>
      <c r="X23" s="780"/>
      <c r="Y23" s="780"/>
      <c r="Z23" s="780"/>
      <c r="AA23" s="780">
        <v>302</v>
      </c>
      <c r="AB23" s="780"/>
      <c r="AC23" s="780"/>
      <c r="AD23" s="780"/>
      <c r="AE23" s="781"/>
      <c r="AF23" s="782">
        <v>96</v>
      </c>
      <c r="AG23" s="780"/>
      <c r="AH23" s="780"/>
      <c r="AI23" s="780"/>
      <c r="AJ23" s="783"/>
      <c r="AK23" s="784"/>
      <c r="AL23" s="785"/>
      <c r="AM23" s="785"/>
      <c r="AN23" s="785"/>
      <c r="AO23" s="785"/>
      <c r="AP23" s="780">
        <v>4511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391</v>
      </c>
      <c r="C28" s="737"/>
      <c r="D28" s="737"/>
      <c r="E28" s="737"/>
      <c r="F28" s="737"/>
      <c r="G28" s="737"/>
      <c r="H28" s="737"/>
      <c r="I28" s="737"/>
      <c r="J28" s="737"/>
      <c r="K28" s="737"/>
      <c r="L28" s="737"/>
      <c r="M28" s="737"/>
      <c r="N28" s="737"/>
      <c r="O28" s="737"/>
      <c r="P28" s="738"/>
      <c r="Q28" s="809">
        <v>939</v>
      </c>
      <c r="R28" s="810"/>
      <c r="S28" s="810"/>
      <c r="T28" s="810"/>
      <c r="U28" s="810"/>
      <c r="V28" s="810">
        <v>909</v>
      </c>
      <c r="W28" s="810"/>
      <c r="X28" s="810"/>
      <c r="Y28" s="810"/>
      <c r="Z28" s="810"/>
      <c r="AA28" s="810">
        <v>30</v>
      </c>
      <c r="AB28" s="810"/>
      <c r="AC28" s="810"/>
      <c r="AD28" s="810"/>
      <c r="AE28" s="811"/>
      <c r="AF28" s="812">
        <v>30</v>
      </c>
      <c r="AG28" s="810"/>
      <c r="AH28" s="810"/>
      <c r="AI28" s="810"/>
      <c r="AJ28" s="813"/>
      <c r="AK28" s="814">
        <v>89</v>
      </c>
      <c r="AL28" s="815"/>
      <c r="AM28" s="815"/>
      <c r="AN28" s="815"/>
      <c r="AO28" s="815"/>
      <c r="AP28" s="815" t="s">
        <v>488</v>
      </c>
      <c r="AQ28" s="815"/>
      <c r="AR28" s="815"/>
      <c r="AS28" s="815"/>
      <c r="AT28" s="815"/>
      <c r="AU28" s="815" t="s">
        <v>488</v>
      </c>
      <c r="AV28" s="815"/>
      <c r="AW28" s="815"/>
      <c r="AX28" s="815"/>
      <c r="AY28" s="815"/>
      <c r="AZ28" s="816" t="s">
        <v>488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392</v>
      </c>
      <c r="C29" s="768"/>
      <c r="D29" s="768"/>
      <c r="E29" s="768"/>
      <c r="F29" s="768"/>
      <c r="G29" s="768"/>
      <c r="H29" s="768"/>
      <c r="I29" s="768"/>
      <c r="J29" s="768"/>
      <c r="K29" s="768"/>
      <c r="L29" s="768"/>
      <c r="M29" s="768"/>
      <c r="N29" s="768"/>
      <c r="O29" s="768"/>
      <c r="P29" s="769"/>
      <c r="Q29" s="770">
        <v>905</v>
      </c>
      <c r="R29" s="771"/>
      <c r="S29" s="771"/>
      <c r="T29" s="771"/>
      <c r="U29" s="771"/>
      <c r="V29" s="771">
        <v>791</v>
      </c>
      <c r="W29" s="771"/>
      <c r="X29" s="771"/>
      <c r="Y29" s="771"/>
      <c r="Z29" s="771"/>
      <c r="AA29" s="771">
        <v>114</v>
      </c>
      <c r="AB29" s="771"/>
      <c r="AC29" s="771"/>
      <c r="AD29" s="771"/>
      <c r="AE29" s="772"/>
      <c r="AF29" s="773">
        <v>114</v>
      </c>
      <c r="AG29" s="774"/>
      <c r="AH29" s="774"/>
      <c r="AI29" s="774"/>
      <c r="AJ29" s="775"/>
      <c r="AK29" s="821">
        <v>140</v>
      </c>
      <c r="AL29" s="817"/>
      <c r="AM29" s="817"/>
      <c r="AN29" s="817"/>
      <c r="AO29" s="817"/>
      <c r="AP29" s="817" t="s">
        <v>488</v>
      </c>
      <c r="AQ29" s="817"/>
      <c r="AR29" s="817"/>
      <c r="AS29" s="817"/>
      <c r="AT29" s="817"/>
      <c r="AU29" s="817" t="s">
        <v>488</v>
      </c>
      <c r="AV29" s="817"/>
      <c r="AW29" s="817"/>
      <c r="AX29" s="817"/>
      <c r="AY29" s="817"/>
      <c r="AZ29" s="818" t="s">
        <v>488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393</v>
      </c>
      <c r="C30" s="768"/>
      <c r="D30" s="768"/>
      <c r="E30" s="768"/>
      <c r="F30" s="768"/>
      <c r="G30" s="768"/>
      <c r="H30" s="768"/>
      <c r="I30" s="768"/>
      <c r="J30" s="768"/>
      <c r="K30" s="768"/>
      <c r="L30" s="768"/>
      <c r="M30" s="768"/>
      <c r="N30" s="768"/>
      <c r="O30" s="768"/>
      <c r="P30" s="769"/>
      <c r="Q30" s="770">
        <v>200</v>
      </c>
      <c r="R30" s="771"/>
      <c r="S30" s="771"/>
      <c r="T30" s="771"/>
      <c r="U30" s="771"/>
      <c r="V30" s="771">
        <v>199</v>
      </c>
      <c r="W30" s="771"/>
      <c r="X30" s="771"/>
      <c r="Y30" s="771"/>
      <c r="Z30" s="771"/>
      <c r="AA30" s="771">
        <v>1</v>
      </c>
      <c r="AB30" s="771"/>
      <c r="AC30" s="771"/>
      <c r="AD30" s="771"/>
      <c r="AE30" s="772"/>
      <c r="AF30" s="773">
        <v>1</v>
      </c>
      <c r="AG30" s="774"/>
      <c r="AH30" s="774"/>
      <c r="AI30" s="774"/>
      <c r="AJ30" s="775"/>
      <c r="AK30" s="821">
        <v>133</v>
      </c>
      <c r="AL30" s="817"/>
      <c r="AM30" s="817"/>
      <c r="AN30" s="817"/>
      <c r="AO30" s="817"/>
      <c r="AP30" s="817" t="s">
        <v>488</v>
      </c>
      <c r="AQ30" s="817"/>
      <c r="AR30" s="817"/>
      <c r="AS30" s="817"/>
      <c r="AT30" s="817"/>
      <c r="AU30" s="817" t="s">
        <v>488</v>
      </c>
      <c r="AV30" s="817"/>
      <c r="AW30" s="817"/>
      <c r="AX30" s="817"/>
      <c r="AY30" s="817"/>
      <c r="AZ30" s="818" t="s">
        <v>488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394</v>
      </c>
      <c r="C31" s="768"/>
      <c r="D31" s="768"/>
      <c r="E31" s="768"/>
      <c r="F31" s="768"/>
      <c r="G31" s="768"/>
      <c r="H31" s="768"/>
      <c r="I31" s="768"/>
      <c r="J31" s="768"/>
      <c r="K31" s="768"/>
      <c r="L31" s="768"/>
      <c r="M31" s="768"/>
      <c r="N31" s="768"/>
      <c r="O31" s="768"/>
      <c r="P31" s="769"/>
      <c r="Q31" s="770">
        <v>259</v>
      </c>
      <c r="R31" s="771"/>
      <c r="S31" s="771"/>
      <c r="T31" s="771"/>
      <c r="U31" s="771"/>
      <c r="V31" s="771">
        <v>259</v>
      </c>
      <c r="W31" s="771"/>
      <c r="X31" s="771"/>
      <c r="Y31" s="771"/>
      <c r="Z31" s="771"/>
      <c r="AA31" s="771">
        <v>0</v>
      </c>
      <c r="AB31" s="771"/>
      <c r="AC31" s="771"/>
      <c r="AD31" s="771"/>
      <c r="AE31" s="772"/>
      <c r="AF31" s="773">
        <v>0</v>
      </c>
      <c r="AG31" s="774"/>
      <c r="AH31" s="774"/>
      <c r="AI31" s="774"/>
      <c r="AJ31" s="775"/>
      <c r="AK31" s="821">
        <v>25</v>
      </c>
      <c r="AL31" s="817"/>
      <c r="AM31" s="817"/>
      <c r="AN31" s="817"/>
      <c r="AO31" s="817"/>
      <c r="AP31" s="817">
        <v>1656</v>
      </c>
      <c r="AQ31" s="817"/>
      <c r="AR31" s="817"/>
      <c r="AS31" s="817"/>
      <c r="AT31" s="817"/>
      <c r="AU31" s="817">
        <v>841</v>
      </c>
      <c r="AV31" s="817"/>
      <c r="AW31" s="817"/>
      <c r="AX31" s="817"/>
      <c r="AY31" s="817"/>
      <c r="AZ31" s="818" t="s">
        <v>488</v>
      </c>
      <c r="BA31" s="818"/>
      <c r="BB31" s="818"/>
      <c r="BC31" s="818"/>
      <c r="BD31" s="818"/>
      <c r="BE31" s="819" t="s">
        <v>395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396</v>
      </c>
      <c r="C32" s="768"/>
      <c r="D32" s="768"/>
      <c r="E32" s="768"/>
      <c r="F32" s="768"/>
      <c r="G32" s="768"/>
      <c r="H32" s="768"/>
      <c r="I32" s="768"/>
      <c r="J32" s="768"/>
      <c r="K32" s="768"/>
      <c r="L32" s="768"/>
      <c r="M32" s="768"/>
      <c r="N32" s="768"/>
      <c r="O32" s="768"/>
      <c r="P32" s="769"/>
      <c r="Q32" s="770">
        <v>19</v>
      </c>
      <c r="R32" s="771"/>
      <c r="S32" s="771"/>
      <c r="T32" s="771"/>
      <c r="U32" s="771"/>
      <c r="V32" s="771">
        <v>17</v>
      </c>
      <c r="W32" s="771"/>
      <c r="X32" s="771"/>
      <c r="Y32" s="771"/>
      <c r="Z32" s="771"/>
      <c r="AA32" s="771">
        <v>2</v>
      </c>
      <c r="AB32" s="771"/>
      <c r="AC32" s="771"/>
      <c r="AD32" s="771"/>
      <c r="AE32" s="772"/>
      <c r="AF32" s="773">
        <v>2</v>
      </c>
      <c r="AG32" s="774"/>
      <c r="AH32" s="774"/>
      <c r="AI32" s="774"/>
      <c r="AJ32" s="775"/>
      <c r="AK32" s="821">
        <v>15</v>
      </c>
      <c r="AL32" s="817"/>
      <c r="AM32" s="817"/>
      <c r="AN32" s="817"/>
      <c r="AO32" s="817"/>
      <c r="AP32" s="817">
        <v>13</v>
      </c>
      <c r="AQ32" s="817"/>
      <c r="AR32" s="817"/>
      <c r="AS32" s="817"/>
      <c r="AT32" s="817"/>
      <c r="AU32" s="817">
        <v>8</v>
      </c>
      <c r="AV32" s="817"/>
      <c r="AW32" s="817"/>
      <c r="AX32" s="817"/>
      <c r="AY32" s="817"/>
      <c r="AZ32" s="818" t="s">
        <v>488</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379</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148</v>
      </c>
      <c r="AG63" s="831"/>
      <c r="AH63" s="831"/>
      <c r="AI63" s="831"/>
      <c r="AJ63" s="832"/>
      <c r="AK63" s="833"/>
      <c r="AL63" s="828"/>
      <c r="AM63" s="828"/>
      <c r="AN63" s="828"/>
      <c r="AO63" s="828"/>
      <c r="AP63" s="831">
        <v>1669</v>
      </c>
      <c r="AQ63" s="831"/>
      <c r="AR63" s="831"/>
      <c r="AS63" s="831"/>
      <c r="AT63" s="831"/>
      <c r="AU63" s="831">
        <v>849</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401</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550</v>
      </c>
      <c r="C68" s="857"/>
      <c r="D68" s="857"/>
      <c r="E68" s="857"/>
      <c r="F68" s="857"/>
      <c r="G68" s="857"/>
      <c r="H68" s="857"/>
      <c r="I68" s="857"/>
      <c r="J68" s="857"/>
      <c r="K68" s="857"/>
      <c r="L68" s="857"/>
      <c r="M68" s="857"/>
      <c r="N68" s="857"/>
      <c r="O68" s="857"/>
      <c r="P68" s="858"/>
      <c r="Q68" s="859">
        <v>3843</v>
      </c>
      <c r="R68" s="853"/>
      <c r="S68" s="853"/>
      <c r="T68" s="853"/>
      <c r="U68" s="853"/>
      <c r="V68" s="853">
        <v>3646</v>
      </c>
      <c r="W68" s="853"/>
      <c r="X68" s="853"/>
      <c r="Y68" s="853"/>
      <c r="Z68" s="853"/>
      <c r="AA68" s="853">
        <v>197</v>
      </c>
      <c r="AB68" s="853"/>
      <c r="AC68" s="853"/>
      <c r="AD68" s="853"/>
      <c r="AE68" s="853"/>
      <c r="AF68" s="853">
        <v>197</v>
      </c>
      <c r="AG68" s="853"/>
      <c r="AH68" s="853"/>
      <c r="AI68" s="853"/>
      <c r="AJ68" s="853"/>
      <c r="AK68" s="853">
        <v>6</v>
      </c>
      <c r="AL68" s="853"/>
      <c r="AM68" s="853"/>
      <c r="AN68" s="853"/>
      <c r="AO68" s="853"/>
      <c r="AP68" s="853" t="s">
        <v>561</v>
      </c>
      <c r="AQ68" s="853"/>
      <c r="AR68" s="853"/>
      <c r="AS68" s="853"/>
      <c r="AT68" s="853"/>
      <c r="AU68" s="853" t="s">
        <v>561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551</v>
      </c>
      <c r="C69" s="861"/>
      <c r="D69" s="861"/>
      <c r="E69" s="861"/>
      <c r="F69" s="861"/>
      <c r="G69" s="861"/>
      <c r="H69" s="861"/>
      <c r="I69" s="861"/>
      <c r="J69" s="861"/>
      <c r="K69" s="861"/>
      <c r="L69" s="861"/>
      <c r="M69" s="861"/>
      <c r="N69" s="861"/>
      <c r="O69" s="861"/>
      <c r="P69" s="862"/>
      <c r="Q69" s="863">
        <v>604</v>
      </c>
      <c r="R69" s="817"/>
      <c r="S69" s="817"/>
      <c r="T69" s="817"/>
      <c r="U69" s="817"/>
      <c r="V69" s="817">
        <v>552</v>
      </c>
      <c r="W69" s="817"/>
      <c r="X69" s="817"/>
      <c r="Y69" s="817"/>
      <c r="Z69" s="817"/>
      <c r="AA69" s="817">
        <v>52</v>
      </c>
      <c r="AB69" s="817"/>
      <c r="AC69" s="817"/>
      <c r="AD69" s="817"/>
      <c r="AE69" s="817"/>
      <c r="AF69" s="817">
        <v>52</v>
      </c>
      <c r="AG69" s="817"/>
      <c r="AH69" s="817"/>
      <c r="AI69" s="817"/>
      <c r="AJ69" s="817"/>
      <c r="AK69" s="817" t="s">
        <v>488</v>
      </c>
      <c r="AL69" s="817"/>
      <c r="AM69" s="817"/>
      <c r="AN69" s="817"/>
      <c r="AO69" s="817"/>
      <c r="AP69" s="817" t="s">
        <v>488</v>
      </c>
      <c r="AQ69" s="817"/>
      <c r="AR69" s="817"/>
      <c r="AS69" s="817"/>
      <c r="AT69" s="817"/>
      <c r="AU69" s="817" t="s">
        <v>488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552</v>
      </c>
      <c r="C70" s="861"/>
      <c r="D70" s="861"/>
      <c r="E70" s="861"/>
      <c r="F70" s="861"/>
      <c r="G70" s="861"/>
      <c r="H70" s="861"/>
      <c r="I70" s="861"/>
      <c r="J70" s="861"/>
      <c r="K70" s="861"/>
      <c r="L70" s="861"/>
      <c r="M70" s="861"/>
      <c r="N70" s="861"/>
      <c r="O70" s="861"/>
      <c r="P70" s="862"/>
      <c r="Q70" s="863">
        <v>444</v>
      </c>
      <c r="R70" s="817"/>
      <c r="S70" s="817"/>
      <c r="T70" s="817"/>
      <c r="U70" s="817"/>
      <c r="V70" s="817">
        <v>436</v>
      </c>
      <c r="W70" s="817"/>
      <c r="X70" s="817"/>
      <c r="Y70" s="817"/>
      <c r="Z70" s="817"/>
      <c r="AA70" s="817">
        <v>8</v>
      </c>
      <c r="AB70" s="817"/>
      <c r="AC70" s="817"/>
      <c r="AD70" s="817"/>
      <c r="AE70" s="817"/>
      <c r="AF70" s="817">
        <v>8</v>
      </c>
      <c r="AG70" s="817"/>
      <c r="AH70" s="817"/>
      <c r="AI70" s="817"/>
      <c r="AJ70" s="817"/>
      <c r="AK70" s="817">
        <v>50</v>
      </c>
      <c r="AL70" s="817"/>
      <c r="AM70" s="817"/>
      <c r="AN70" s="817"/>
      <c r="AO70" s="817"/>
      <c r="AP70" s="817" t="s">
        <v>488</v>
      </c>
      <c r="AQ70" s="817"/>
      <c r="AR70" s="817"/>
      <c r="AS70" s="817"/>
      <c r="AT70" s="817"/>
      <c r="AU70" s="817" t="s">
        <v>488</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553</v>
      </c>
      <c r="C71" s="861"/>
      <c r="D71" s="861"/>
      <c r="E71" s="861"/>
      <c r="F71" s="861"/>
      <c r="G71" s="861"/>
      <c r="H71" s="861"/>
      <c r="I71" s="861"/>
      <c r="J71" s="861"/>
      <c r="K71" s="861"/>
      <c r="L71" s="861"/>
      <c r="M71" s="861"/>
      <c r="N71" s="861"/>
      <c r="O71" s="861"/>
      <c r="P71" s="862"/>
      <c r="Q71" s="863">
        <v>259</v>
      </c>
      <c r="R71" s="817"/>
      <c r="S71" s="817"/>
      <c r="T71" s="817"/>
      <c r="U71" s="817"/>
      <c r="V71" s="817">
        <v>252</v>
      </c>
      <c r="W71" s="817"/>
      <c r="X71" s="817"/>
      <c r="Y71" s="817"/>
      <c r="Z71" s="817"/>
      <c r="AA71" s="817">
        <v>8</v>
      </c>
      <c r="AB71" s="817"/>
      <c r="AC71" s="817"/>
      <c r="AD71" s="817"/>
      <c r="AE71" s="817"/>
      <c r="AF71" s="817">
        <v>8</v>
      </c>
      <c r="AG71" s="817"/>
      <c r="AH71" s="817"/>
      <c r="AI71" s="817"/>
      <c r="AJ71" s="817"/>
      <c r="AK71" s="817">
        <v>15</v>
      </c>
      <c r="AL71" s="817"/>
      <c r="AM71" s="817"/>
      <c r="AN71" s="817"/>
      <c r="AO71" s="817"/>
      <c r="AP71" s="817" t="s">
        <v>488</v>
      </c>
      <c r="AQ71" s="817"/>
      <c r="AR71" s="817"/>
      <c r="AS71" s="817"/>
      <c r="AT71" s="817"/>
      <c r="AU71" s="817" t="s">
        <v>488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554</v>
      </c>
      <c r="C72" s="861"/>
      <c r="D72" s="861"/>
      <c r="E72" s="861"/>
      <c r="F72" s="861"/>
      <c r="G72" s="861"/>
      <c r="H72" s="861"/>
      <c r="I72" s="861"/>
      <c r="J72" s="861"/>
      <c r="K72" s="861"/>
      <c r="L72" s="861"/>
      <c r="M72" s="861"/>
      <c r="N72" s="861"/>
      <c r="O72" s="861"/>
      <c r="P72" s="862"/>
      <c r="Q72" s="863">
        <v>2322</v>
      </c>
      <c r="R72" s="817"/>
      <c r="S72" s="817"/>
      <c r="T72" s="817"/>
      <c r="U72" s="817"/>
      <c r="V72" s="817">
        <v>2214</v>
      </c>
      <c r="W72" s="817"/>
      <c r="X72" s="817"/>
      <c r="Y72" s="817"/>
      <c r="Z72" s="817"/>
      <c r="AA72" s="817">
        <v>109</v>
      </c>
      <c r="AB72" s="817"/>
      <c r="AC72" s="817"/>
      <c r="AD72" s="817"/>
      <c r="AE72" s="817"/>
      <c r="AF72" s="817">
        <v>109</v>
      </c>
      <c r="AG72" s="817"/>
      <c r="AH72" s="817"/>
      <c r="AI72" s="817"/>
      <c r="AJ72" s="817"/>
      <c r="AK72" s="817">
        <v>60</v>
      </c>
      <c r="AL72" s="817"/>
      <c r="AM72" s="817"/>
      <c r="AN72" s="817"/>
      <c r="AO72" s="817"/>
      <c r="AP72" s="817">
        <v>4089</v>
      </c>
      <c r="AQ72" s="817"/>
      <c r="AR72" s="817"/>
      <c r="AS72" s="817"/>
      <c r="AT72" s="817"/>
      <c r="AU72" s="817">
        <v>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555</v>
      </c>
      <c r="C73" s="861"/>
      <c r="D73" s="861"/>
      <c r="E73" s="861"/>
      <c r="F73" s="861"/>
      <c r="G73" s="861"/>
      <c r="H73" s="861"/>
      <c r="I73" s="861"/>
      <c r="J73" s="861"/>
      <c r="K73" s="861"/>
      <c r="L73" s="861"/>
      <c r="M73" s="861"/>
      <c r="N73" s="861"/>
      <c r="O73" s="861"/>
      <c r="P73" s="862"/>
      <c r="Q73" s="863">
        <v>224</v>
      </c>
      <c r="R73" s="817"/>
      <c r="S73" s="817"/>
      <c r="T73" s="817"/>
      <c r="U73" s="817"/>
      <c r="V73" s="817">
        <v>167</v>
      </c>
      <c r="W73" s="817"/>
      <c r="X73" s="817"/>
      <c r="Y73" s="817"/>
      <c r="Z73" s="817"/>
      <c r="AA73" s="817">
        <v>41</v>
      </c>
      <c r="AB73" s="817"/>
      <c r="AC73" s="817"/>
      <c r="AD73" s="817"/>
      <c r="AE73" s="817"/>
      <c r="AF73" s="817">
        <v>41</v>
      </c>
      <c r="AG73" s="817"/>
      <c r="AH73" s="817"/>
      <c r="AI73" s="817"/>
      <c r="AJ73" s="817"/>
      <c r="AK73" s="817" t="s">
        <v>488</v>
      </c>
      <c r="AL73" s="817"/>
      <c r="AM73" s="817"/>
      <c r="AN73" s="817"/>
      <c r="AO73" s="817"/>
      <c r="AP73" s="817" t="s">
        <v>488</v>
      </c>
      <c r="AQ73" s="817"/>
      <c r="AR73" s="817"/>
      <c r="AS73" s="817"/>
      <c r="AT73" s="817"/>
      <c r="AU73" s="817" t="s">
        <v>488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556</v>
      </c>
      <c r="C74" s="861"/>
      <c r="D74" s="861"/>
      <c r="E74" s="861"/>
      <c r="F74" s="861"/>
      <c r="G74" s="861"/>
      <c r="H74" s="861"/>
      <c r="I74" s="861"/>
      <c r="J74" s="861"/>
      <c r="K74" s="861"/>
      <c r="L74" s="861"/>
      <c r="M74" s="861"/>
      <c r="N74" s="861"/>
      <c r="O74" s="861"/>
      <c r="P74" s="862"/>
      <c r="Q74" s="863">
        <v>513</v>
      </c>
      <c r="R74" s="817"/>
      <c r="S74" s="817"/>
      <c r="T74" s="817"/>
      <c r="U74" s="817"/>
      <c r="V74" s="817">
        <v>498</v>
      </c>
      <c r="W74" s="817"/>
      <c r="X74" s="817"/>
      <c r="Y74" s="817"/>
      <c r="Z74" s="817"/>
      <c r="AA74" s="817">
        <v>15</v>
      </c>
      <c r="AB74" s="817"/>
      <c r="AC74" s="817"/>
      <c r="AD74" s="817"/>
      <c r="AE74" s="817"/>
      <c r="AF74" s="817">
        <v>15</v>
      </c>
      <c r="AG74" s="817"/>
      <c r="AH74" s="817"/>
      <c r="AI74" s="817"/>
      <c r="AJ74" s="817"/>
      <c r="AK74" s="817" t="s">
        <v>488</v>
      </c>
      <c r="AL74" s="817"/>
      <c r="AM74" s="817"/>
      <c r="AN74" s="817"/>
      <c r="AO74" s="817"/>
      <c r="AP74" s="817">
        <v>466</v>
      </c>
      <c r="AQ74" s="817"/>
      <c r="AR74" s="817"/>
      <c r="AS74" s="817"/>
      <c r="AT74" s="817"/>
      <c r="AU74" s="817">
        <v>188</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557</v>
      </c>
      <c r="C75" s="861"/>
      <c r="D75" s="861"/>
      <c r="E75" s="861"/>
      <c r="F75" s="861"/>
      <c r="G75" s="861"/>
      <c r="H75" s="861"/>
      <c r="I75" s="861"/>
      <c r="J75" s="861"/>
      <c r="K75" s="861"/>
      <c r="L75" s="861"/>
      <c r="M75" s="861"/>
      <c r="N75" s="861"/>
      <c r="O75" s="861"/>
      <c r="P75" s="862"/>
      <c r="Q75" s="864">
        <v>116</v>
      </c>
      <c r="R75" s="865"/>
      <c r="S75" s="865"/>
      <c r="T75" s="865"/>
      <c r="U75" s="821"/>
      <c r="V75" s="866">
        <v>116</v>
      </c>
      <c r="W75" s="865"/>
      <c r="X75" s="865"/>
      <c r="Y75" s="865"/>
      <c r="Z75" s="821"/>
      <c r="AA75" s="866">
        <v>0</v>
      </c>
      <c r="AB75" s="865"/>
      <c r="AC75" s="865"/>
      <c r="AD75" s="865"/>
      <c r="AE75" s="821"/>
      <c r="AF75" s="866">
        <v>0</v>
      </c>
      <c r="AG75" s="865"/>
      <c r="AH75" s="865"/>
      <c r="AI75" s="865"/>
      <c r="AJ75" s="821"/>
      <c r="AK75" s="866" t="s">
        <v>488</v>
      </c>
      <c r="AL75" s="865"/>
      <c r="AM75" s="865"/>
      <c r="AN75" s="865"/>
      <c r="AO75" s="821"/>
      <c r="AP75" s="866" t="s">
        <v>488</v>
      </c>
      <c r="AQ75" s="865"/>
      <c r="AR75" s="865"/>
      <c r="AS75" s="865"/>
      <c r="AT75" s="821"/>
      <c r="AU75" s="866" t="s">
        <v>488</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558</v>
      </c>
      <c r="C76" s="861"/>
      <c r="D76" s="861"/>
      <c r="E76" s="861"/>
      <c r="F76" s="861"/>
      <c r="G76" s="861"/>
      <c r="H76" s="861"/>
      <c r="I76" s="861"/>
      <c r="J76" s="861"/>
      <c r="K76" s="861"/>
      <c r="L76" s="861"/>
      <c r="M76" s="861"/>
      <c r="N76" s="861"/>
      <c r="O76" s="861"/>
      <c r="P76" s="862"/>
      <c r="Q76" s="864">
        <v>110</v>
      </c>
      <c r="R76" s="865"/>
      <c r="S76" s="865"/>
      <c r="T76" s="865"/>
      <c r="U76" s="821"/>
      <c r="V76" s="866">
        <v>102</v>
      </c>
      <c r="W76" s="865"/>
      <c r="X76" s="865"/>
      <c r="Y76" s="865"/>
      <c r="Z76" s="821"/>
      <c r="AA76" s="866">
        <v>8</v>
      </c>
      <c r="AB76" s="865"/>
      <c r="AC76" s="865"/>
      <c r="AD76" s="865"/>
      <c r="AE76" s="821"/>
      <c r="AF76" s="866">
        <v>8</v>
      </c>
      <c r="AG76" s="865"/>
      <c r="AH76" s="865"/>
      <c r="AI76" s="865"/>
      <c r="AJ76" s="821"/>
      <c r="AK76" s="866" t="s">
        <v>488</v>
      </c>
      <c r="AL76" s="865"/>
      <c r="AM76" s="865"/>
      <c r="AN76" s="865"/>
      <c r="AO76" s="821"/>
      <c r="AP76" s="866" t="s">
        <v>488</v>
      </c>
      <c r="AQ76" s="865"/>
      <c r="AR76" s="865"/>
      <c r="AS76" s="865"/>
      <c r="AT76" s="821"/>
      <c r="AU76" s="866" t="s">
        <v>488</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559</v>
      </c>
      <c r="C77" s="861"/>
      <c r="D77" s="861"/>
      <c r="E77" s="861"/>
      <c r="F77" s="861"/>
      <c r="G77" s="861"/>
      <c r="H77" s="861"/>
      <c r="I77" s="861"/>
      <c r="J77" s="861"/>
      <c r="K77" s="861"/>
      <c r="L77" s="861"/>
      <c r="M77" s="861"/>
      <c r="N77" s="861"/>
      <c r="O77" s="861"/>
      <c r="P77" s="862"/>
      <c r="Q77" s="864">
        <v>158054</v>
      </c>
      <c r="R77" s="865"/>
      <c r="S77" s="865"/>
      <c r="T77" s="865"/>
      <c r="U77" s="821"/>
      <c r="V77" s="866">
        <v>156982</v>
      </c>
      <c r="W77" s="865"/>
      <c r="X77" s="865"/>
      <c r="Y77" s="865"/>
      <c r="Z77" s="821"/>
      <c r="AA77" s="866">
        <v>1071</v>
      </c>
      <c r="AB77" s="865"/>
      <c r="AC77" s="865"/>
      <c r="AD77" s="865"/>
      <c r="AE77" s="821"/>
      <c r="AF77" s="866">
        <v>1071</v>
      </c>
      <c r="AG77" s="865"/>
      <c r="AH77" s="865"/>
      <c r="AI77" s="865"/>
      <c r="AJ77" s="821"/>
      <c r="AK77" s="866" t="s">
        <v>488</v>
      </c>
      <c r="AL77" s="865"/>
      <c r="AM77" s="865"/>
      <c r="AN77" s="865"/>
      <c r="AO77" s="821"/>
      <c r="AP77" s="866" t="s">
        <v>488</v>
      </c>
      <c r="AQ77" s="865"/>
      <c r="AR77" s="865"/>
      <c r="AS77" s="865"/>
      <c r="AT77" s="821"/>
      <c r="AU77" s="866" t="s">
        <v>488</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560</v>
      </c>
      <c r="C78" s="861"/>
      <c r="D78" s="861"/>
      <c r="E78" s="861"/>
      <c r="F78" s="861"/>
      <c r="G78" s="861"/>
      <c r="H78" s="861"/>
      <c r="I78" s="861"/>
      <c r="J78" s="861"/>
      <c r="K78" s="861"/>
      <c r="L78" s="861"/>
      <c r="M78" s="861"/>
      <c r="N78" s="861"/>
      <c r="O78" s="861"/>
      <c r="P78" s="862"/>
      <c r="Q78" s="863">
        <v>250</v>
      </c>
      <c r="R78" s="817"/>
      <c r="S78" s="817"/>
      <c r="T78" s="817"/>
      <c r="U78" s="817"/>
      <c r="V78" s="817">
        <v>234</v>
      </c>
      <c r="W78" s="817"/>
      <c r="X78" s="817"/>
      <c r="Y78" s="817"/>
      <c r="Z78" s="817"/>
      <c r="AA78" s="817">
        <v>16</v>
      </c>
      <c r="AB78" s="817"/>
      <c r="AC78" s="817"/>
      <c r="AD78" s="817"/>
      <c r="AE78" s="817"/>
      <c r="AF78" s="817">
        <v>16</v>
      </c>
      <c r="AG78" s="817"/>
      <c r="AH78" s="817"/>
      <c r="AI78" s="817"/>
      <c r="AJ78" s="817"/>
      <c r="AK78" s="817">
        <v>23</v>
      </c>
      <c r="AL78" s="817"/>
      <c r="AM78" s="817"/>
      <c r="AN78" s="817"/>
      <c r="AO78" s="817"/>
      <c r="AP78" s="817" t="s">
        <v>488</v>
      </c>
      <c r="AQ78" s="817"/>
      <c r="AR78" s="817"/>
      <c r="AS78" s="817"/>
      <c r="AT78" s="817"/>
      <c r="AU78" s="817" t="s">
        <v>488</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379</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1525</v>
      </c>
      <c r="AG88" s="831"/>
      <c r="AH88" s="831"/>
      <c r="AI88" s="831"/>
      <c r="AJ88" s="831"/>
      <c r="AK88" s="828"/>
      <c r="AL88" s="828"/>
      <c r="AM88" s="828"/>
      <c r="AN88" s="828"/>
      <c r="AO88" s="828"/>
      <c r="AP88" s="831">
        <v>4555</v>
      </c>
      <c r="AQ88" s="831"/>
      <c r="AR88" s="831"/>
      <c r="AS88" s="831"/>
      <c r="AT88" s="831"/>
      <c r="AU88" s="831">
        <v>188</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295</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295</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295</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438498</v>
      </c>
      <c r="AB110" s="887"/>
      <c r="AC110" s="887"/>
      <c r="AD110" s="887"/>
      <c r="AE110" s="888"/>
      <c r="AF110" s="889">
        <v>451285</v>
      </c>
      <c r="AG110" s="887"/>
      <c r="AH110" s="887"/>
      <c r="AI110" s="887"/>
      <c r="AJ110" s="888"/>
      <c r="AK110" s="889">
        <v>481554</v>
      </c>
      <c r="AL110" s="887"/>
      <c r="AM110" s="887"/>
      <c r="AN110" s="887"/>
      <c r="AO110" s="888"/>
      <c r="AP110" s="890">
        <v>19.3</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3796153</v>
      </c>
      <c r="BR110" s="918"/>
      <c r="BS110" s="918"/>
      <c r="BT110" s="918"/>
      <c r="BU110" s="918"/>
      <c r="BV110" s="918">
        <v>3849287</v>
      </c>
      <c r="BW110" s="918"/>
      <c r="BX110" s="918"/>
      <c r="BY110" s="918"/>
      <c r="BZ110" s="918"/>
      <c r="CA110" s="918">
        <v>4511109</v>
      </c>
      <c r="CB110" s="918"/>
      <c r="CC110" s="918"/>
      <c r="CD110" s="918"/>
      <c r="CE110" s="918"/>
      <c r="CF110" s="931">
        <v>180.9</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820604</v>
      </c>
      <c r="BR112" s="913"/>
      <c r="BS112" s="913"/>
      <c r="BT112" s="913"/>
      <c r="BU112" s="913"/>
      <c r="BV112" s="913">
        <v>832952</v>
      </c>
      <c r="BW112" s="913"/>
      <c r="BX112" s="913"/>
      <c r="BY112" s="913"/>
      <c r="BZ112" s="913"/>
      <c r="CA112" s="913">
        <v>882924</v>
      </c>
      <c r="CB112" s="913"/>
      <c r="CC112" s="913"/>
      <c r="CD112" s="913"/>
      <c r="CE112" s="913"/>
      <c r="CF112" s="907">
        <v>35.4</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17316</v>
      </c>
      <c r="AB113" s="925"/>
      <c r="AC113" s="925"/>
      <c r="AD113" s="925"/>
      <c r="AE113" s="926"/>
      <c r="AF113" s="927">
        <v>16686</v>
      </c>
      <c r="AG113" s="925"/>
      <c r="AH113" s="925"/>
      <c r="AI113" s="925"/>
      <c r="AJ113" s="926"/>
      <c r="AK113" s="927">
        <v>21026</v>
      </c>
      <c r="AL113" s="925"/>
      <c r="AM113" s="925"/>
      <c r="AN113" s="925"/>
      <c r="AO113" s="926"/>
      <c r="AP113" s="928">
        <v>0.8</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244679</v>
      </c>
      <c r="BR113" s="913"/>
      <c r="BS113" s="913"/>
      <c r="BT113" s="913"/>
      <c r="BU113" s="913"/>
      <c r="BV113" s="913">
        <v>216363</v>
      </c>
      <c r="BW113" s="913"/>
      <c r="BX113" s="913"/>
      <c r="BY113" s="913"/>
      <c r="BZ113" s="913"/>
      <c r="CA113" s="913">
        <v>187833</v>
      </c>
      <c r="CB113" s="913"/>
      <c r="CC113" s="913"/>
      <c r="CD113" s="913"/>
      <c r="CE113" s="913"/>
      <c r="CF113" s="907">
        <v>7.5</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32378</v>
      </c>
      <c r="AB114" s="946"/>
      <c r="AC114" s="946"/>
      <c r="AD114" s="946"/>
      <c r="AE114" s="947"/>
      <c r="AF114" s="948">
        <v>31853</v>
      </c>
      <c r="AG114" s="946"/>
      <c r="AH114" s="946"/>
      <c r="AI114" s="946"/>
      <c r="AJ114" s="947"/>
      <c r="AK114" s="948">
        <v>31405</v>
      </c>
      <c r="AL114" s="946"/>
      <c r="AM114" s="946"/>
      <c r="AN114" s="946"/>
      <c r="AO114" s="947"/>
      <c r="AP114" s="949">
        <v>1.3</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566557</v>
      </c>
      <c r="BR114" s="913"/>
      <c r="BS114" s="913"/>
      <c r="BT114" s="913"/>
      <c r="BU114" s="913"/>
      <c r="BV114" s="913">
        <v>576365</v>
      </c>
      <c r="BW114" s="913"/>
      <c r="BX114" s="913"/>
      <c r="BY114" s="913"/>
      <c r="BZ114" s="913"/>
      <c r="CA114" s="913">
        <v>598678</v>
      </c>
      <c r="CB114" s="913"/>
      <c r="CC114" s="913"/>
      <c r="CD114" s="913"/>
      <c r="CE114" s="913"/>
      <c r="CF114" s="907">
        <v>24</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488192</v>
      </c>
      <c r="AB117" s="966"/>
      <c r="AC117" s="966"/>
      <c r="AD117" s="966"/>
      <c r="AE117" s="967"/>
      <c r="AF117" s="968">
        <v>499824</v>
      </c>
      <c r="AG117" s="966"/>
      <c r="AH117" s="966"/>
      <c r="AI117" s="966"/>
      <c r="AJ117" s="967"/>
      <c r="AK117" s="968">
        <v>533985</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295</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4"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443</v>
      </c>
      <c r="BP119" s="992"/>
      <c r="BQ119" s="986">
        <v>5427993</v>
      </c>
      <c r="BR119" s="987"/>
      <c r="BS119" s="987"/>
      <c r="BT119" s="987"/>
      <c r="BU119" s="987"/>
      <c r="BV119" s="987">
        <v>5474967</v>
      </c>
      <c r="BW119" s="987"/>
      <c r="BX119" s="987"/>
      <c r="BY119" s="987"/>
      <c r="BZ119" s="987"/>
      <c r="CA119" s="987">
        <v>6180544</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5"/>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3752650</v>
      </c>
      <c r="BR120" s="918"/>
      <c r="BS120" s="918"/>
      <c r="BT120" s="918"/>
      <c r="BU120" s="918"/>
      <c r="BV120" s="918">
        <v>3797167</v>
      </c>
      <c r="BW120" s="918"/>
      <c r="BX120" s="918"/>
      <c r="BY120" s="918"/>
      <c r="BZ120" s="918"/>
      <c r="CA120" s="918">
        <v>3160772</v>
      </c>
      <c r="CB120" s="918"/>
      <c r="CC120" s="918"/>
      <c r="CD120" s="918"/>
      <c r="CE120" s="918"/>
      <c r="CF120" s="931">
        <v>126.7</v>
      </c>
      <c r="CG120" s="932"/>
      <c r="CH120" s="932"/>
      <c r="CI120" s="932"/>
      <c r="CJ120" s="932"/>
      <c r="CK120" s="993" t="s">
        <v>447</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796623</v>
      </c>
      <c r="DH120" s="918"/>
      <c r="DI120" s="918"/>
      <c r="DJ120" s="918"/>
      <c r="DK120" s="918"/>
      <c r="DL120" s="918">
        <v>815150</v>
      </c>
      <c r="DM120" s="918"/>
      <c r="DN120" s="918"/>
      <c r="DO120" s="918"/>
      <c r="DP120" s="918"/>
      <c r="DQ120" s="918">
        <v>871295</v>
      </c>
      <c r="DR120" s="918"/>
      <c r="DS120" s="918"/>
      <c r="DT120" s="918"/>
      <c r="DU120" s="918"/>
      <c r="DV120" s="919">
        <v>34.9</v>
      </c>
      <c r="DW120" s="919"/>
      <c r="DX120" s="919"/>
      <c r="DY120" s="919"/>
      <c r="DZ120" s="920"/>
    </row>
    <row r="121" spans="1:130" s="224" customFormat="1" ht="26.25" customHeight="1" x14ac:dyDescent="0.15">
      <c r="A121" s="1045"/>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23981</v>
      </c>
      <c r="DH121" s="913"/>
      <c r="DI121" s="913"/>
      <c r="DJ121" s="913"/>
      <c r="DK121" s="913"/>
      <c r="DL121" s="913">
        <v>17802</v>
      </c>
      <c r="DM121" s="913"/>
      <c r="DN121" s="913"/>
      <c r="DO121" s="913"/>
      <c r="DP121" s="913"/>
      <c r="DQ121" s="913">
        <v>11629</v>
      </c>
      <c r="DR121" s="913"/>
      <c r="DS121" s="913"/>
      <c r="DT121" s="913"/>
      <c r="DU121" s="913"/>
      <c r="DV121" s="914">
        <v>0.5</v>
      </c>
      <c r="DW121" s="914"/>
      <c r="DX121" s="914"/>
      <c r="DY121" s="914"/>
      <c r="DZ121" s="915"/>
    </row>
    <row r="122" spans="1:130" s="224" customFormat="1" ht="26.25" customHeight="1" x14ac:dyDescent="0.15">
      <c r="A122" s="1045"/>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3259763</v>
      </c>
      <c r="BR122" s="987"/>
      <c r="BS122" s="987"/>
      <c r="BT122" s="987"/>
      <c r="BU122" s="987"/>
      <c r="BV122" s="987">
        <v>3191224</v>
      </c>
      <c r="BW122" s="987"/>
      <c r="BX122" s="987"/>
      <c r="BY122" s="987"/>
      <c r="BZ122" s="987"/>
      <c r="CA122" s="987">
        <v>3793741</v>
      </c>
      <c r="CB122" s="987"/>
      <c r="CC122" s="987"/>
      <c r="CD122" s="987"/>
      <c r="CE122" s="987"/>
      <c r="CF122" s="1004">
        <v>152.1</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5"/>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451</v>
      </c>
      <c r="BP123" s="992"/>
      <c r="BQ123" s="1051">
        <v>7012413</v>
      </c>
      <c r="BR123" s="1018"/>
      <c r="BS123" s="1018"/>
      <c r="BT123" s="1018"/>
      <c r="BU123" s="1018"/>
      <c r="BV123" s="1018">
        <v>6988391</v>
      </c>
      <c r="BW123" s="1018"/>
      <c r="BX123" s="1018"/>
      <c r="BY123" s="1018"/>
      <c r="BZ123" s="1018"/>
      <c r="CA123" s="1018">
        <v>6954513</v>
      </c>
      <c r="CB123" s="1018"/>
      <c r="CC123" s="1018"/>
      <c r="CD123" s="1018"/>
      <c r="CE123" s="1018"/>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5"/>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452</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5"/>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5"/>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6"/>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458</v>
      </c>
      <c r="AY127" s="1020"/>
      <c r="AZ127" s="1020"/>
      <c r="BA127" s="1020"/>
      <c r="BB127" s="1020"/>
      <c r="BC127" s="1020"/>
      <c r="BD127" s="1020"/>
      <c r="BE127" s="1021"/>
      <c r="BF127" s="1022" t="s">
        <v>459</v>
      </c>
      <c r="BG127" s="1020"/>
      <c r="BH127" s="1020"/>
      <c r="BI127" s="1020"/>
      <c r="BJ127" s="1020"/>
      <c r="BK127" s="1020"/>
      <c r="BL127" s="1021"/>
      <c r="BM127" s="1022" t="s">
        <v>460</v>
      </c>
      <c r="BN127" s="1020"/>
      <c r="BO127" s="1020"/>
      <c r="BP127" s="1020"/>
      <c r="BQ127" s="1020"/>
      <c r="BR127" s="1020"/>
      <c r="BS127" s="1021"/>
      <c r="BT127" s="1022" t="s">
        <v>461</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9" t="s">
        <v>463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464</v>
      </c>
      <c r="X128" s="1031"/>
      <c r="Y128" s="1031"/>
      <c r="Z128" s="1032"/>
      <c r="AA128" s="1033" t="s">
        <v>122</v>
      </c>
      <c r="AB128" s="1034"/>
      <c r="AC128" s="1034"/>
      <c r="AD128" s="1034"/>
      <c r="AE128" s="1035"/>
      <c r="AF128" s="1036" t="s">
        <v>122</v>
      </c>
      <c r="AG128" s="1034"/>
      <c r="AH128" s="1034"/>
      <c r="AI128" s="1034"/>
      <c r="AJ128" s="1035"/>
      <c r="AK128" s="1036" t="s">
        <v>122</v>
      </c>
      <c r="AL128" s="1034"/>
      <c r="AM128" s="1034"/>
      <c r="AN128" s="1034"/>
      <c r="AO128" s="1035"/>
      <c r="AP128" s="1037"/>
      <c r="AQ128" s="1038"/>
      <c r="AR128" s="1038"/>
      <c r="AS128" s="1038"/>
      <c r="AT128" s="1039"/>
      <c r="AU128" s="226"/>
      <c r="AV128" s="226"/>
      <c r="AW128" s="226"/>
      <c r="AX128" s="883" t="s">
        <v>465</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466</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2869007</v>
      </c>
      <c r="AB129" s="946"/>
      <c r="AC129" s="946"/>
      <c r="AD129" s="946"/>
      <c r="AE129" s="947"/>
      <c r="AF129" s="948">
        <v>2808753</v>
      </c>
      <c r="AG129" s="946"/>
      <c r="AH129" s="946"/>
      <c r="AI129" s="946"/>
      <c r="AJ129" s="947"/>
      <c r="AK129" s="948">
        <v>2785198</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329038</v>
      </c>
      <c r="AB130" s="946"/>
      <c r="AC130" s="946"/>
      <c r="AD130" s="946"/>
      <c r="AE130" s="947"/>
      <c r="AF130" s="948">
        <v>323810</v>
      </c>
      <c r="AG130" s="946"/>
      <c r="AH130" s="946"/>
      <c r="AI130" s="946"/>
      <c r="AJ130" s="947"/>
      <c r="AK130" s="948">
        <v>291074</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7.6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2539969</v>
      </c>
      <c r="AB131" s="973"/>
      <c r="AC131" s="973"/>
      <c r="AD131" s="973"/>
      <c r="AE131" s="974"/>
      <c r="AF131" s="972">
        <v>2484943</v>
      </c>
      <c r="AG131" s="973"/>
      <c r="AH131" s="973"/>
      <c r="AI131" s="973"/>
      <c r="AJ131" s="974"/>
      <c r="AK131" s="972">
        <v>2494124</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6.2659819859999999</v>
      </c>
      <c r="AB132" s="1084"/>
      <c r="AC132" s="1084"/>
      <c r="AD132" s="1084"/>
      <c r="AE132" s="1085"/>
      <c r="AF132" s="1086">
        <v>7.0832208220000004</v>
      </c>
      <c r="AG132" s="1084"/>
      <c r="AH132" s="1084"/>
      <c r="AI132" s="1084"/>
      <c r="AJ132" s="1085"/>
      <c r="AK132" s="1086">
        <v>9.7393313240000001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6.3</v>
      </c>
      <c r="AB133" s="1067"/>
      <c r="AC133" s="1067"/>
      <c r="AD133" s="1067"/>
      <c r="AE133" s="1068"/>
      <c r="AF133" s="1066">
        <v>6.6</v>
      </c>
      <c r="AG133" s="1067"/>
      <c r="AH133" s="1067"/>
      <c r="AI133" s="1067"/>
      <c r="AJ133" s="1068"/>
      <c r="AK133" s="1066">
        <v>7.6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t2vi8TAaIkAszspBm/bARBmm1paGSzHFHj/SVfWkHOzG4a1r0CpB3BI27kyJN5Sy1IuKf4TYO7og7nDEVgdyA==" saltValue="p5vxEGMU5cJ8TVF83YY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sZDf33UTKybmrD5foPwu6zenl/zfw0kxmbjTbYroxiBtjvJFbItkbqqjMLaNX2TYeb/fL+1a/cPpt/r7UeHWA==" saltValue="Y3gcXEu/9klaiTqB5v2q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IvmrH7vSiwW5OTk/wsQDyVc4b9JrkxfBNWnWtk3KO15LtpPDaot2PUa7idzp0mg8uXOrUEJ3J5UrpUOd+O7Dg==" saltValue="VcXtH12cT/tYfY3pLfXm5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934728</v>
      </c>
      <c r="AP9" s="274">
        <v>142816</v>
      </c>
      <c r="AQ9" s="275">
        <v>171003</v>
      </c>
      <c r="AR9" s="276">
        <v>-16.5</v>
      </c>
    </row>
    <row r="10" spans="1:46" ht="13.5" customHeight="1" x14ac:dyDescent="0.15">
      <c r="A10" s="259"/>
      <c r="AK10" s="1103" t="s">
        <v>486</v>
      </c>
      <c r="AL10" s="1104"/>
      <c r="AM10" s="1104"/>
      <c r="AN10" s="1105"/>
      <c r="AO10" s="277">
        <v>178347</v>
      </c>
      <c r="AP10" s="277">
        <v>27249</v>
      </c>
      <c r="AQ10" s="278">
        <v>27322</v>
      </c>
      <c r="AR10" s="279">
        <v>-0.3</v>
      </c>
    </row>
    <row r="11" spans="1:46" ht="13.5" customHeight="1" x14ac:dyDescent="0.15">
      <c r="A11" s="259"/>
      <c r="AK11" s="1103" t="s">
        <v>487</v>
      </c>
      <c r="AL11" s="1104"/>
      <c r="AM11" s="1104"/>
      <c r="AN11" s="1105"/>
      <c r="AO11" s="277" t="s">
        <v>488</v>
      </c>
      <c r="AP11" s="277" t="s">
        <v>488</v>
      </c>
      <c r="AQ11" s="278">
        <v>5560</v>
      </c>
      <c r="AR11" s="279" t="s">
        <v>488</v>
      </c>
    </row>
    <row r="12" spans="1:46" ht="13.5" customHeight="1" x14ac:dyDescent="0.15">
      <c r="A12" s="259"/>
      <c r="AK12" s="1103" t="s">
        <v>489</v>
      </c>
      <c r="AL12" s="1104"/>
      <c r="AM12" s="1104"/>
      <c r="AN12" s="1105"/>
      <c r="AO12" s="277" t="s">
        <v>488</v>
      </c>
      <c r="AP12" s="277" t="s">
        <v>488</v>
      </c>
      <c r="AQ12" s="278">
        <v>49</v>
      </c>
      <c r="AR12" s="279" t="s">
        <v>488</v>
      </c>
    </row>
    <row r="13" spans="1:46" ht="13.5" customHeight="1" x14ac:dyDescent="0.15">
      <c r="A13" s="259"/>
      <c r="AK13" s="1103" t="s">
        <v>490</v>
      </c>
      <c r="AL13" s="1104"/>
      <c r="AM13" s="1104"/>
      <c r="AN13" s="1105"/>
      <c r="AO13" s="277">
        <v>44561</v>
      </c>
      <c r="AP13" s="277">
        <v>6808</v>
      </c>
      <c r="AQ13" s="278">
        <v>6397</v>
      </c>
      <c r="AR13" s="279">
        <v>6.4</v>
      </c>
    </row>
    <row r="14" spans="1:46" ht="13.5" customHeight="1" x14ac:dyDescent="0.15">
      <c r="A14" s="259"/>
      <c r="AK14" s="1103" t="s">
        <v>491</v>
      </c>
      <c r="AL14" s="1104"/>
      <c r="AM14" s="1104"/>
      <c r="AN14" s="1105"/>
      <c r="AO14" s="277">
        <v>16168</v>
      </c>
      <c r="AP14" s="277">
        <v>2470</v>
      </c>
      <c r="AQ14" s="278">
        <v>3603</v>
      </c>
      <c r="AR14" s="279">
        <v>-31.4</v>
      </c>
    </row>
    <row r="15" spans="1:46" ht="13.5" customHeight="1" x14ac:dyDescent="0.15">
      <c r="A15" s="259"/>
      <c r="AK15" s="1106" t="s">
        <v>492</v>
      </c>
      <c r="AL15" s="1107"/>
      <c r="AM15" s="1107"/>
      <c r="AN15" s="1108"/>
      <c r="AO15" s="277">
        <v>-31194</v>
      </c>
      <c r="AP15" s="277">
        <v>-4766</v>
      </c>
      <c r="AQ15" s="278">
        <v>-9266</v>
      </c>
      <c r="AR15" s="279">
        <v>-48.6</v>
      </c>
    </row>
    <row r="16" spans="1:46" x14ac:dyDescent="0.15">
      <c r="A16" s="259"/>
      <c r="AK16" s="1106" t="s">
        <v>178</v>
      </c>
      <c r="AL16" s="1107"/>
      <c r="AM16" s="1107"/>
      <c r="AN16" s="1108"/>
      <c r="AO16" s="277">
        <v>1142610</v>
      </c>
      <c r="AP16" s="277">
        <v>174578</v>
      </c>
      <c r="AQ16" s="278">
        <v>204668</v>
      </c>
      <c r="AR16" s="279">
        <v>-14.7</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13.9</v>
      </c>
      <c r="AP21" s="290">
        <v>17.07</v>
      </c>
      <c r="AQ21" s="291">
        <v>-3.17</v>
      </c>
      <c r="AS21" s="292"/>
      <c r="AT21" s="288"/>
    </row>
    <row r="22" spans="1:46" s="260" customFormat="1" x14ac:dyDescent="0.15">
      <c r="A22" s="288"/>
      <c r="AK22" s="1109" t="s">
        <v>498</v>
      </c>
      <c r="AL22" s="1110"/>
      <c r="AM22" s="1110"/>
      <c r="AN22" s="1111"/>
      <c r="AO22" s="293">
        <v>95.1</v>
      </c>
      <c r="AP22" s="294">
        <v>95.6</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481554</v>
      </c>
      <c r="AP32" s="303">
        <v>73576</v>
      </c>
      <c r="AQ32" s="304">
        <v>121688</v>
      </c>
      <c r="AR32" s="305">
        <v>-39.5</v>
      </c>
    </row>
    <row r="33" spans="1:46" ht="13.5" customHeight="1" x14ac:dyDescent="0.15">
      <c r="A33" s="259"/>
      <c r="AK33" s="1117" t="s">
        <v>503</v>
      </c>
      <c r="AL33" s="1118"/>
      <c r="AM33" s="1118"/>
      <c r="AN33" s="1119"/>
      <c r="AO33" s="303" t="s">
        <v>488</v>
      </c>
      <c r="AP33" s="303" t="s">
        <v>488</v>
      </c>
      <c r="AQ33" s="304">
        <v>42</v>
      </c>
      <c r="AR33" s="305" t="s">
        <v>488</v>
      </c>
    </row>
    <row r="34" spans="1:46" ht="27" customHeight="1" x14ac:dyDescent="0.15">
      <c r="A34" s="259"/>
      <c r="AK34" s="1117" t="s">
        <v>504</v>
      </c>
      <c r="AL34" s="1118"/>
      <c r="AM34" s="1118"/>
      <c r="AN34" s="1119"/>
      <c r="AO34" s="303" t="s">
        <v>488</v>
      </c>
      <c r="AP34" s="303" t="s">
        <v>488</v>
      </c>
      <c r="AQ34" s="304">
        <v>167</v>
      </c>
      <c r="AR34" s="305" t="s">
        <v>488</v>
      </c>
    </row>
    <row r="35" spans="1:46" ht="27" customHeight="1" x14ac:dyDescent="0.15">
      <c r="A35" s="259"/>
      <c r="AK35" s="1117" t="s">
        <v>505</v>
      </c>
      <c r="AL35" s="1118"/>
      <c r="AM35" s="1118"/>
      <c r="AN35" s="1119"/>
      <c r="AO35" s="303">
        <v>21026</v>
      </c>
      <c r="AP35" s="303">
        <v>3213</v>
      </c>
      <c r="AQ35" s="304">
        <v>24481</v>
      </c>
      <c r="AR35" s="305">
        <v>-86.9</v>
      </c>
    </row>
    <row r="36" spans="1:46" ht="27" customHeight="1" x14ac:dyDescent="0.15">
      <c r="A36" s="259"/>
      <c r="AK36" s="1117" t="s">
        <v>506</v>
      </c>
      <c r="AL36" s="1118"/>
      <c r="AM36" s="1118"/>
      <c r="AN36" s="1119"/>
      <c r="AO36" s="303">
        <v>31405</v>
      </c>
      <c r="AP36" s="303">
        <v>4798</v>
      </c>
      <c r="AQ36" s="304">
        <v>4187</v>
      </c>
      <c r="AR36" s="305">
        <v>14.6</v>
      </c>
    </row>
    <row r="37" spans="1:46" ht="13.5" customHeight="1" x14ac:dyDescent="0.15">
      <c r="A37" s="259"/>
      <c r="AK37" s="1117" t="s">
        <v>507</v>
      </c>
      <c r="AL37" s="1118"/>
      <c r="AM37" s="1118"/>
      <c r="AN37" s="1119"/>
      <c r="AO37" s="303" t="s">
        <v>488</v>
      </c>
      <c r="AP37" s="303" t="s">
        <v>488</v>
      </c>
      <c r="AQ37" s="304">
        <v>813</v>
      </c>
      <c r="AR37" s="305" t="s">
        <v>488</v>
      </c>
    </row>
    <row r="38" spans="1:46" ht="27" customHeight="1" x14ac:dyDescent="0.15">
      <c r="A38" s="259"/>
      <c r="AK38" s="1120" t="s">
        <v>508</v>
      </c>
      <c r="AL38" s="1121"/>
      <c r="AM38" s="1121"/>
      <c r="AN38" s="1122"/>
      <c r="AO38" s="306" t="s">
        <v>488</v>
      </c>
      <c r="AP38" s="306" t="s">
        <v>488</v>
      </c>
      <c r="AQ38" s="307">
        <v>19</v>
      </c>
      <c r="AR38" s="295" t="s">
        <v>488</v>
      </c>
      <c r="AS38" s="302"/>
    </row>
    <row r="39" spans="1:46" x14ac:dyDescent="0.15">
      <c r="A39" s="259"/>
      <c r="AK39" s="1120" t="s">
        <v>509</v>
      </c>
      <c r="AL39" s="1121"/>
      <c r="AM39" s="1121"/>
      <c r="AN39" s="1122"/>
      <c r="AO39" s="303" t="s">
        <v>488</v>
      </c>
      <c r="AP39" s="303" t="s">
        <v>488</v>
      </c>
      <c r="AQ39" s="304">
        <v>-4925</v>
      </c>
      <c r="AR39" s="305" t="s">
        <v>488</v>
      </c>
      <c r="AS39" s="302"/>
    </row>
    <row r="40" spans="1:46" ht="27" customHeight="1" x14ac:dyDescent="0.15">
      <c r="A40" s="259"/>
      <c r="AK40" s="1117" t="s">
        <v>510</v>
      </c>
      <c r="AL40" s="1118"/>
      <c r="AM40" s="1118"/>
      <c r="AN40" s="1119"/>
      <c r="AO40" s="303">
        <v>-291074</v>
      </c>
      <c r="AP40" s="303">
        <v>-44473</v>
      </c>
      <c r="AQ40" s="304">
        <v>-96916</v>
      </c>
      <c r="AR40" s="305">
        <v>-54.1</v>
      </c>
      <c r="AS40" s="302"/>
    </row>
    <row r="41" spans="1:46" x14ac:dyDescent="0.15">
      <c r="A41" s="259"/>
      <c r="AK41" s="1123" t="s">
        <v>288</v>
      </c>
      <c r="AL41" s="1124"/>
      <c r="AM41" s="1124"/>
      <c r="AN41" s="1125"/>
      <c r="AO41" s="303">
        <v>242911</v>
      </c>
      <c r="AP41" s="303">
        <v>37114</v>
      </c>
      <c r="AQ41" s="304">
        <v>49555</v>
      </c>
      <c r="AR41" s="305">
        <v>-25.1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1815520</v>
      </c>
      <c r="AN51" s="325">
        <v>261489</v>
      </c>
      <c r="AO51" s="326">
        <v>241.6</v>
      </c>
      <c r="AP51" s="327">
        <v>190274</v>
      </c>
      <c r="AQ51" s="328">
        <v>13.6</v>
      </c>
      <c r="AR51" s="329">
        <v>228</v>
      </c>
    </row>
    <row r="52" spans="1:44" x14ac:dyDescent="0.15">
      <c r="A52" s="259"/>
      <c r="AK52" s="330"/>
      <c r="AL52" s="331" t="s">
        <v>520</v>
      </c>
      <c r="AM52" s="332">
        <v>943278</v>
      </c>
      <c r="AN52" s="333">
        <v>135860</v>
      </c>
      <c r="AO52" s="334">
        <v>317.10000000000002</v>
      </c>
      <c r="AP52" s="335">
        <v>88584</v>
      </c>
      <c r="AQ52" s="336">
        <v>7.3</v>
      </c>
      <c r="AR52" s="337">
        <v>309.8</v>
      </c>
    </row>
    <row r="53" spans="1:44" x14ac:dyDescent="0.15">
      <c r="A53" s="259"/>
      <c r="AK53" s="315" t="s">
        <v>521</v>
      </c>
      <c r="AL53" s="316"/>
      <c r="AM53" s="324">
        <v>1704082</v>
      </c>
      <c r="AN53" s="325">
        <v>248662</v>
      </c>
      <c r="AO53" s="326">
        <v>-4.9000000000000004</v>
      </c>
      <c r="AP53" s="327">
        <v>200194</v>
      </c>
      <c r="AQ53" s="328">
        <v>5.2</v>
      </c>
      <c r="AR53" s="329">
        <v>-10.1</v>
      </c>
    </row>
    <row r="54" spans="1:44" x14ac:dyDescent="0.15">
      <c r="A54" s="259"/>
      <c r="AK54" s="330"/>
      <c r="AL54" s="331" t="s">
        <v>520</v>
      </c>
      <c r="AM54" s="332">
        <v>570687</v>
      </c>
      <c r="AN54" s="333">
        <v>83275</v>
      </c>
      <c r="AO54" s="334">
        <v>-38.700000000000003</v>
      </c>
      <c r="AP54" s="335">
        <v>106422</v>
      </c>
      <c r="AQ54" s="336">
        <v>20.100000000000001</v>
      </c>
      <c r="AR54" s="337">
        <v>-58.8</v>
      </c>
    </row>
    <row r="55" spans="1:44" x14ac:dyDescent="0.15">
      <c r="A55" s="259"/>
      <c r="AK55" s="315" t="s">
        <v>522</v>
      </c>
      <c r="AL55" s="316"/>
      <c r="AM55" s="324">
        <v>1154619</v>
      </c>
      <c r="AN55" s="325">
        <v>170776</v>
      </c>
      <c r="AO55" s="326">
        <v>-31.3</v>
      </c>
      <c r="AP55" s="327">
        <v>196914</v>
      </c>
      <c r="AQ55" s="328">
        <v>-1.6</v>
      </c>
      <c r="AR55" s="329">
        <v>-29.7</v>
      </c>
    </row>
    <row r="56" spans="1:44" x14ac:dyDescent="0.15">
      <c r="A56" s="259"/>
      <c r="AK56" s="330"/>
      <c r="AL56" s="331" t="s">
        <v>520</v>
      </c>
      <c r="AM56" s="332">
        <v>615460</v>
      </c>
      <c r="AN56" s="333">
        <v>91031</v>
      </c>
      <c r="AO56" s="334">
        <v>9.3000000000000007</v>
      </c>
      <c r="AP56" s="335">
        <v>98966</v>
      </c>
      <c r="AQ56" s="336">
        <v>-7</v>
      </c>
      <c r="AR56" s="337">
        <v>16.3</v>
      </c>
    </row>
    <row r="57" spans="1:44" x14ac:dyDescent="0.15">
      <c r="A57" s="259"/>
      <c r="AK57" s="315" t="s">
        <v>523</v>
      </c>
      <c r="AL57" s="316"/>
      <c r="AM57" s="324">
        <v>1135180</v>
      </c>
      <c r="AN57" s="325">
        <v>170422</v>
      </c>
      <c r="AO57" s="326">
        <v>-0.2</v>
      </c>
      <c r="AP57" s="327">
        <v>204757</v>
      </c>
      <c r="AQ57" s="328">
        <v>4</v>
      </c>
      <c r="AR57" s="329">
        <v>-4.2</v>
      </c>
    </row>
    <row r="58" spans="1:44" x14ac:dyDescent="0.15">
      <c r="A58" s="259"/>
      <c r="AK58" s="330"/>
      <c r="AL58" s="331" t="s">
        <v>520</v>
      </c>
      <c r="AM58" s="332">
        <v>702234</v>
      </c>
      <c r="AN58" s="333">
        <v>105425</v>
      </c>
      <c r="AO58" s="334">
        <v>15.8</v>
      </c>
      <c r="AP58" s="335">
        <v>106071</v>
      </c>
      <c r="AQ58" s="336">
        <v>7.2</v>
      </c>
      <c r="AR58" s="337">
        <v>8.6</v>
      </c>
    </row>
    <row r="59" spans="1:44" x14ac:dyDescent="0.15">
      <c r="A59" s="259"/>
      <c r="AK59" s="315" t="s">
        <v>524</v>
      </c>
      <c r="AL59" s="316"/>
      <c r="AM59" s="324">
        <v>2561135</v>
      </c>
      <c r="AN59" s="325">
        <v>391312</v>
      </c>
      <c r="AO59" s="326">
        <v>129.6</v>
      </c>
      <c r="AP59" s="327">
        <v>194971</v>
      </c>
      <c r="AQ59" s="328">
        <v>-4.8</v>
      </c>
      <c r="AR59" s="329">
        <v>134.4</v>
      </c>
    </row>
    <row r="60" spans="1:44" x14ac:dyDescent="0.15">
      <c r="A60" s="259"/>
      <c r="AK60" s="330"/>
      <c r="AL60" s="331" t="s">
        <v>520</v>
      </c>
      <c r="AM60" s="332">
        <v>1157359</v>
      </c>
      <c r="AN60" s="333">
        <v>176831</v>
      </c>
      <c r="AO60" s="334">
        <v>67.7</v>
      </c>
      <c r="AP60" s="335">
        <v>105966</v>
      </c>
      <c r="AQ60" s="336">
        <v>-0.1</v>
      </c>
      <c r="AR60" s="337">
        <v>67.8</v>
      </c>
    </row>
    <row r="61" spans="1:44" x14ac:dyDescent="0.15">
      <c r="A61" s="259"/>
      <c r="AK61" s="315" t="s">
        <v>525</v>
      </c>
      <c r="AL61" s="338"/>
      <c r="AM61" s="324">
        <v>1674107</v>
      </c>
      <c r="AN61" s="325">
        <v>248532</v>
      </c>
      <c r="AO61" s="326">
        <v>67</v>
      </c>
      <c r="AP61" s="327">
        <v>197422</v>
      </c>
      <c r="AQ61" s="339">
        <v>3.3</v>
      </c>
      <c r="AR61" s="329">
        <v>63.7</v>
      </c>
    </row>
    <row r="62" spans="1:44" x14ac:dyDescent="0.15">
      <c r="A62" s="259"/>
      <c r="AK62" s="330"/>
      <c r="AL62" s="331" t="s">
        <v>520</v>
      </c>
      <c r="AM62" s="332">
        <v>797804</v>
      </c>
      <c r="AN62" s="333">
        <v>118484</v>
      </c>
      <c r="AO62" s="334">
        <v>74.2</v>
      </c>
      <c r="AP62" s="335">
        <v>101202</v>
      </c>
      <c r="AQ62" s="336">
        <v>5.5</v>
      </c>
      <c r="AR62" s="337">
        <v>68.7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5n95q6LddccKA0kPSbjp7yvEnZYY+THaicYMLCJ+Fk3OCrSkb/PGbl+XiDwH9uIpkNngRtJczE0Zemdu+aTNqA==" saltValue="qpRlIGRzKA7OkbhIN2b7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ClpSbL1ubONZCYsZ2sFRQ6SSIDTZ8FNiU1uljiF4KM/Skp7tdvj3kLcY+ZJS7bOWOjC4bMWGF+MA3xuab94G4g==" saltValue="VUykglJzOdhFcseoSUdv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vZDpAgXQ4XXx4XmJy+gccc68sAh8sUQLRn9plW45fLwoSpifQKO2IVXEWQJ9RQQZYpBrwJV3qJBN4IIaQhDkVA==" saltValue="ScSmoTIsrcofrrD2EQGJ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18.75</v>
      </c>
      <c r="G47" s="12">
        <v>18.079999999999998</v>
      </c>
      <c r="H47" s="12">
        <v>22.14</v>
      </c>
      <c r="I47" s="12">
        <v>22.7</v>
      </c>
      <c r="J47" s="13">
        <v>22.97</v>
      </c>
    </row>
    <row r="48" spans="2:10" ht="57.75" customHeight="1" x14ac:dyDescent="0.15">
      <c r="B48" s="14"/>
      <c r="C48" s="1128" t="s">
        <v>4</v>
      </c>
      <c r="D48" s="1128"/>
      <c r="E48" s="1129"/>
      <c r="F48" s="15">
        <v>3.48</v>
      </c>
      <c r="G48" s="16">
        <v>3.52</v>
      </c>
      <c r="H48" s="16">
        <v>3.14</v>
      </c>
      <c r="I48" s="16">
        <v>4.8899999999999997</v>
      </c>
      <c r="J48" s="17">
        <v>3.45</v>
      </c>
    </row>
    <row r="49" spans="2:10" ht="57.75" customHeight="1" thickBot="1" x14ac:dyDescent="0.2">
      <c r="B49" s="18"/>
      <c r="C49" s="1130" t="s">
        <v>5</v>
      </c>
      <c r="D49" s="1130"/>
      <c r="E49" s="1131"/>
      <c r="F49" s="19" t="s">
        <v>532</v>
      </c>
      <c r="G49" s="20">
        <v>0.21</v>
      </c>
      <c r="H49" s="20">
        <v>9.52</v>
      </c>
      <c r="I49" s="20">
        <v>1.77</v>
      </c>
      <c r="J49" s="21" t="s">
        <v>533</v>
      </c>
    </row>
    <row r="50" spans="2:10" x14ac:dyDescent="0.15"/>
  </sheetData>
  <sheetProtection algorithmName="SHA-512" hashValue="x1/ymOk18FOkatRDB394ibyvFMWifDXI2pcHMOYQlAQXLU3sDrAzGnCebRcCY+XUmkS+taa6Z1081TKfitMt4w==" saltValue="lv0V9teTB7OFYEmKK1sl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3.21</v>
      </c>
      <c r="G34" s="33">
        <v>2.73</v>
      </c>
      <c r="H34" s="33">
        <v>3.15</v>
      </c>
      <c r="I34" s="33">
        <v>3.41</v>
      </c>
      <c r="J34" s="34">
        <v>4.09</v>
      </c>
      <c r="K34" s="22"/>
      <c r="L34" s="22"/>
      <c r="M34" s="22"/>
      <c r="N34" s="22"/>
      <c r="O34" s="22"/>
      <c r="P34" s="22"/>
    </row>
    <row r="35" spans="1:16" ht="39" customHeight="1" x14ac:dyDescent="0.15">
      <c r="A35" s="22"/>
      <c r="B35" s="35"/>
      <c r="C35" s="1132" t="s">
        <v>535</v>
      </c>
      <c r="D35" s="1132"/>
      <c r="E35" s="1133"/>
      <c r="F35" s="36">
        <v>3.48</v>
      </c>
      <c r="G35" s="37">
        <v>3.52</v>
      </c>
      <c r="H35" s="37">
        <v>3.14</v>
      </c>
      <c r="I35" s="37">
        <v>4.88</v>
      </c>
      <c r="J35" s="38">
        <v>3.45</v>
      </c>
      <c r="K35" s="22"/>
      <c r="L35" s="22"/>
      <c r="M35" s="22"/>
      <c r="N35" s="22"/>
      <c r="O35" s="22"/>
      <c r="P35" s="22"/>
    </row>
    <row r="36" spans="1:16" ht="39" customHeight="1" x14ac:dyDescent="0.15">
      <c r="A36" s="22"/>
      <c r="B36" s="35"/>
      <c r="C36" s="1132" t="s">
        <v>536</v>
      </c>
      <c r="D36" s="1132"/>
      <c r="E36" s="1133"/>
      <c r="F36" s="36">
        <v>0.79</v>
      </c>
      <c r="G36" s="37">
        <v>1.31</v>
      </c>
      <c r="H36" s="37">
        <v>1.67</v>
      </c>
      <c r="I36" s="37">
        <v>1.43</v>
      </c>
      <c r="J36" s="38">
        <v>1.07</v>
      </c>
      <c r="K36" s="22"/>
      <c r="L36" s="22"/>
      <c r="M36" s="22"/>
      <c r="N36" s="22"/>
      <c r="O36" s="22"/>
      <c r="P36" s="22"/>
    </row>
    <row r="37" spans="1:16" ht="39" customHeight="1" x14ac:dyDescent="0.15">
      <c r="A37" s="22"/>
      <c r="B37" s="35"/>
      <c r="C37" s="1132" t="s">
        <v>537</v>
      </c>
      <c r="D37" s="1132"/>
      <c r="E37" s="1133"/>
      <c r="F37" s="36">
        <v>0</v>
      </c>
      <c r="G37" s="37">
        <v>0</v>
      </c>
      <c r="H37" s="37">
        <v>0</v>
      </c>
      <c r="I37" s="37">
        <v>0</v>
      </c>
      <c r="J37" s="38">
        <v>0.08</v>
      </c>
      <c r="K37" s="22"/>
      <c r="L37" s="22"/>
      <c r="M37" s="22"/>
      <c r="N37" s="22"/>
      <c r="O37" s="22"/>
      <c r="P37" s="22"/>
    </row>
    <row r="38" spans="1:16" ht="39" customHeight="1" x14ac:dyDescent="0.15">
      <c r="A38" s="22"/>
      <c r="B38" s="35"/>
      <c r="C38" s="1132" t="s">
        <v>538</v>
      </c>
      <c r="D38" s="1132"/>
      <c r="E38" s="1133"/>
      <c r="F38" s="36">
        <v>0.03</v>
      </c>
      <c r="G38" s="37">
        <v>0.04</v>
      </c>
      <c r="H38" s="37">
        <v>0.04</v>
      </c>
      <c r="I38" s="37">
        <v>0.05</v>
      </c>
      <c r="J38" s="38">
        <v>0.05</v>
      </c>
      <c r="K38" s="22"/>
      <c r="L38" s="22"/>
      <c r="M38" s="22"/>
      <c r="N38" s="22"/>
      <c r="O38" s="22"/>
      <c r="P38" s="22"/>
    </row>
    <row r="39" spans="1:16" ht="39" customHeight="1" x14ac:dyDescent="0.15">
      <c r="A39" s="22"/>
      <c r="B39" s="35"/>
      <c r="C39" s="1132" t="s">
        <v>539</v>
      </c>
      <c r="D39" s="1132"/>
      <c r="E39" s="1133"/>
      <c r="F39" s="36">
        <v>0.11</v>
      </c>
      <c r="G39" s="37">
        <v>0.01</v>
      </c>
      <c r="H39" s="37">
        <v>0.06</v>
      </c>
      <c r="I39" s="37">
        <v>0.01</v>
      </c>
      <c r="J39" s="38">
        <v>0.01</v>
      </c>
      <c r="K39" s="22"/>
      <c r="L39" s="22"/>
      <c r="M39" s="22"/>
      <c r="N39" s="22"/>
      <c r="O39" s="22"/>
      <c r="P39" s="22"/>
    </row>
    <row r="40" spans="1:16" ht="39" customHeight="1" x14ac:dyDescent="0.15">
      <c r="A40" s="22"/>
      <c r="B40" s="35"/>
      <c r="C40" s="1132" t="s">
        <v>540</v>
      </c>
      <c r="D40" s="1132"/>
      <c r="E40" s="1133"/>
      <c r="F40" s="36">
        <v>0</v>
      </c>
      <c r="G40" s="37">
        <v>0</v>
      </c>
      <c r="H40" s="37">
        <v>0</v>
      </c>
      <c r="I40" s="37">
        <v>0</v>
      </c>
      <c r="J40" s="38">
        <v>0</v>
      </c>
      <c r="K40" s="22"/>
      <c r="L40" s="22"/>
      <c r="M40" s="22"/>
      <c r="N40" s="22"/>
      <c r="O40" s="22"/>
      <c r="P40" s="22"/>
    </row>
    <row r="41" spans="1:16" ht="39" customHeight="1" x14ac:dyDescent="0.15">
      <c r="A41" s="22"/>
      <c r="B41" s="35"/>
      <c r="C41" s="1132" t="s">
        <v>541</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542</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543</v>
      </c>
      <c r="D43" s="1134"/>
      <c r="E43" s="1135"/>
      <c r="F43" s="41">
        <v>0</v>
      </c>
      <c r="G43" s="42">
        <v>0</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HqEDSTKsCVAJjkL7KkVbkBuqWHzz/TZCdqjtL+Vh+a5bn88qOExaeLKnORtP5k3Os05gIS0mt2CRbVJNFUEzg==" saltValue="iPeRPE+NvEaFpkBbygC/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437</v>
      </c>
      <c r="L45" s="58">
        <v>435</v>
      </c>
      <c r="M45" s="58">
        <v>438</v>
      </c>
      <c r="N45" s="58">
        <v>451</v>
      </c>
      <c r="O45" s="59">
        <v>482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16</v>
      </c>
      <c r="L48" s="62">
        <v>18</v>
      </c>
      <c r="M48" s="62">
        <v>17</v>
      </c>
      <c r="N48" s="62">
        <v>17</v>
      </c>
      <c r="O48" s="63">
        <v>21</v>
      </c>
      <c r="P48" s="46"/>
      <c r="Q48" s="46"/>
      <c r="R48" s="46"/>
      <c r="S48" s="46"/>
      <c r="T48" s="46"/>
      <c r="U48" s="46"/>
    </row>
    <row r="49" spans="1:21" ht="30.75" customHeight="1" x14ac:dyDescent="0.15">
      <c r="A49" s="46"/>
      <c r="B49" s="1140"/>
      <c r="C49" s="1141"/>
      <c r="D49" s="60"/>
      <c r="E49" s="1146" t="s">
        <v>14</v>
      </c>
      <c r="F49" s="1146"/>
      <c r="G49" s="1146"/>
      <c r="H49" s="1146"/>
      <c r="I49" s="1146"/>
      <c r="J49" s="1147"/>
      <c r="K49" s="61">
        <v>64</v>
      </c>
      <c r="L49" s="62">
        <v>48</v>
      </c>
      <c r="M49" s="62">
        <v>32</v>
      </c>
      <c r="N49" s="62">
        <v>32</v>
      </c>
      <c r="O49" s="63">
        <v>31</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488</v>
      </c>
      <c r="L50" s="62" t="s">
        <v>488</v>
      </c>
      <c r="M50" s="62" t="s">
        <v>488</v>
      </c>
      <c r="N50" s="62" t="s">
        <v>488</v>
      </c>
      <c r="O50" s="63" t="s">
        <v>488</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488</v>
      </c>
      <c r="L51" s="62" t="s">
        <v>488</v>
      </c>
      <c r="M51" s="62" t="s">
        <v>488</v>
      </c>
      <c r="N51" s="62" t="s">
        <v>488</v>
      </c>
      <c r="O51" s="63" t="s">
        <v>488</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379</v>
      </c>
      <c r="L52" s="62">
        <v>351</v>
      </c>
      <c r="M52" s="62">
        <v>329</v>
      </c>
      <c r="N52" s="62">
        <v>324</v>
      </c>
      <c r="O52" s="63">
        <v>291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138</v>
      </c>
      <c r="L53" s="67">
        <v>150</v>
      </c>
      <c r="M53" s="67">
        <v>158</v>
      </c>
      <c r="N53" s="67">
        <v>176</v>
      </c>
      <c r="O53" s="68">
        <v>243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1+xjxvMoILrJT8CURi8dMpJiXjKePQFFnSwj4hY2Re25YRjXbXT90vWVVrMLbZZGqpxAi+g/9ILKej5xMpFJg==" saltValue="WtA7dwqUinzS017MEjhY5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3884</v>
      </c>
      <c r="J41" s="343">
        <v>3985</v>
      </c>
      <c r="K41" s="343">
        <v>3796</v>
      </c>
      <c r="L41" s="343">
        <v>3849</v>
      </c>
      <c r="M41" s="344">
        <v>4511</v>
      </c>
    </row>
    <row r="42" spans="2:13" ht="27.75" customHeight="1" x14ac:dyDescent="0.15">
      <c r="B42" s="1171"/>
      <c r="C42" s="1172"/>
      <c r="D42" s="104"/>
      <c r="E42" s="1177" t="s">
        <v>32</v>
      </c>
      <c r="F42" s="1177"/>
      <c r="G42" s="1177"/>
      <c r="H42" s="1178"/>
      <c r="I42" s="345" t="s">
        <v>488</v>
      </c>
      <c r="J42" s="346" t="s">
        <v>488</v>
      </c>
      <c r="K42" s="346" t="s">
        <v>488</v>
      </c>
      <c r="L42" s="346" t="s">
        <v>488</v>
      </c>
      <c r="M42" s="347" t="s">
        <v>488</v>
      </c>
    </row>
    <row r="43" spans="2:13" ht="27.75" customHeight="1" x14ac:dyDescent="0.15">
      <c r="B43" s="1171"/>
      <c r="C43" s="1172"/>
      <c r="D43" s="104"/>
      <c r="E43" s="1177" t="s">
        <v>33</v>
      </c>
      <c r="F43" s="1177"/>
      <c r="G43" s="1177"/>
      <c r="H43" s="1178"/>
      <c r="I43" s="345">
        <v>1070</v>
      </c>
      <c r="J43" s="346">
        <v>1038</v>
      </c>
      <c r="K43" s="346">
        <v>821</v>
      </c>
      <c r="L43" s="346">
        <v>833</v>
      </c>
      <c r="M43" s="347">
        <v>883</v>
      </c>
    </row>
    <row r="44" spans="2:13" ht="27.75" customHeight="1" x14ac:dyDescent="0.15">
      <c r="B44" s="1171"/>
      <c r="C44" s="1172"/>
      <c r="D44" s="104"/>
      <c r="E44" s="1177" t="s">
        <v>34</v>
      </c>
      <c r="F44" s="1177"/>
      <c r="G44" s="1177"/>
      <c r="H44" s="1178"/>
      <c r="I44" s="345">
        <v>321</v>
      </c>
      <c r="J44" s="346">
        <v>275</v>
      </c>
      <c r="K44" s="346">
        <v>245</v>
      </c>
      <c r="L44" s="346">
        <v>216</v>
      </c>
      <c r="M44" s="347">
        <v>188</v>
      </c>
    </row>
    <row r="45" spans="2:13" ht="27.75" customHeight="1" x14ac:dyDescent="0.15">
      <c r="B45" s="1171"/>
      <c r="C45" s="1172"/>
      <c r="D45" s="104"/>
      <c r="E45" s="1177" t="s">
        <v>35</v>
      </c>
      <c r="F45" s="1177"/>
      <c r="G45" s="1177"/>
      <c r="H45" s="1178"/>
      <c r="I45" s="345">
        <v>598</v>
      </c>
      <c r="J45" s="346">
        <v>607</v>
      </c>
      <c r="K45" s="346">
        <v>567</v>
      </c>
      <c r="L45" s="346">
        <v>576</v>
      </c>
      <c r="M45" s="347">
        <v>599</v>
      </c>
    </row>
    <row r="46" spans="2:13" ht="27.75" customHeight="1" x14ac:dyDescent="0.15">
      <c r="B46" s="1171"/>
      <c r="C46" s="1172"/>
      <c r="D46" s="105"/>
      <c r="E46" s="1177" t="s">
        <v>36</v>
      </c>
      <c r="F46" s="1177"/>
      <c r="G46" s="1177"/>
      <c r="H46" s="1178"/>
      <c r="I46" s="345" t="s">
        <v>488</v>
      </c>
      <c r="J46" s="346" t="s">
        <v>488</v>
      </c>
      <c r="K46" s="346" t="s">
        <v>488</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3787</v>
      </c>
      <c r="J50" s="346">
        <v>3708</v>
      </c>
      <c r="K50" s="346">
        <v>3753</v>
      </c>
      <c r="L50" s="346">
        <v>3797</v>
      </c>
      <c r="M50" s="347">
        <v>3161</v>
      </c>
    </row>
    <row r="51" spans="2:13" ht="27.75" customHeight="1" x14ac:dyDescent="0.15">
      <c r="B51" s="1171"/>
      <c r="C51" s="1172"/>
      <c r="D51" s="104"/>
      <c r="E51" s="1177" t="s">
        <v>42</v>
      </c>
      <c r="F51" s="1177"/>
      <c r="G51" s="1177"/>
      <c r="H51" s="1178"/>
      <c r="I51" s="345" t="s">
        <v>488</v>
      </c>
      <c r="J51" s="346" t="s">
        <v>488</v>
      </c>
      <c r="K51" s="346" t="s">
        <v>488</v>
      </c>
      <c r="L51" s="346" t="s">
        <v>488</v>
      </c>
      <c r="M51" s="347" t="s">
        <v>488</v>
      </c>
    </row>
    <row r="52" spans="2:13" ht="27.75" customHeight="1" x14ac:dyDescent="0.15">
      <c r="B52" s="1173"/>
      <c r="C52" s="1174"/>
      <c r="D52" s="104"/>
      <c r="E52" s="1177" t="s">
        <v>43</v>
      </c>
      <c r="F52" s="1177"/>
      <c r="G52" s="1177"/>
      <c r="H52" s="1178"/>
      <c r="I52" s="345">
        <v>3181</v>
      </c>
      <c r="J52" s="346">
        <v>3402</v>
      </c>
      <c r="K52" s="346">
        <v>3260</v>
      </c>
      <c r="L52" s="346">
        <v>3191</v>
      </c>
      <c r="M52" s="347">
        <v>3794</v>
      </c>
    </row>
    <row r="53" spans="2:13" ht="27.75" customHeight="1" thickBot="1" x14ac:dyDescent="0.2">
      <c r="B53" s="1184" t="s">
        <v>19</v>
      </c>
      <c r="C53" s="1185"/>
      <c r="D53" s="108"/>
      <c r="E53" s="1186" t="s">
        <v>44</v>
      </c>
      <c r="F53" s="1186"/>
      <c r="G53" s="1186"/>
      <c r="H53" s="1187"/>
      <c r="I53" s="348">
        <v>-1096</v>
      </c>
      <c r="J53" s="349">
        <v>-1206</v>
      </c>
      <c r="K53" s="349">
        <v>-1584</v>
      </c>
      <c r="L53" s="349">
        <v>-1513</v>
      </c>
      <c r="M53" s="350">
        <v>-774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TIcQF8oqOVSkEjFpkYaxZiVBV3YdoAmU0z8BwQKeQ4LlA2gSkaBjA0Hsw7xxHvUNr/OWqk5AyidTrpeRtMCrA==" saltValue="zWPq855SctbEWauSU1K0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635</v>
      </c>
      <c r="G55" s="120">
        <v>638</v>
      </c>
      <c r="H55" s="121">
        <v>640</v>
      </c>
    </row>
    <row r="56" spans="2:8" ht="52.5" customHeight="1" x14ac:dyDescent="0.15">
      <c r="B56" s="122"/>
      <c r="C56" s="1198" t="s">
        <v>47</v>
      </c>
      <c r="D56" s="1198"/>
      <c r="E56" s="1199"/>
      <c r="F56" s="123">
        <v>173</v>
      </c>
      <c r="G56" s="123">
        <v>73</v>
      </c>
      <c r="H56" s="124">
        <v>74</v>
      </c>
    </row>
    <row r="57" spans="2:8" ht="53.25" customHeight="1" x14ac:dyDescent="0.15">
      <c r="B57" s="122"/>
      <c r="C57" s="1200" t="s">
        <v>48</v>
      </c>
      <c r="D57" s="1200"/>
      <c r="E57" s="1201"/>
      <c r="F57" s="125">
        <v>2597</v>
      </c>
      <c r="G57" s="125">
        <v>2737</v>
      </c>
      <c r="H57" s="126">
        <v>2084</v>
      </c>
    </row>
    <row r="58" spans="2:8" ht="45.75" customHeight="1" x14ac:dyDescent="0.15">
      <c r="B58" s="127"/>
      <c r="C58" s="1188" t="s">
        <v>562</v>
      </c>
      <c r="D58" s="1189"/>
      <c r="E58" s="1190"/>
      <c r="F58" s="128">
        <v>907</v>
      </c>
      <c r="G58" s="128">
        <v>910</v>
      </c>
      <c r="H58" s="129">
        <v>721</v>
      </c>
    </row>
    <row r="59" spans="2:8" ht="45.75" customHeight="1" x14ac:dyDescent="0.15">
      <c r="B59" s="127"/>
      <c r="C59" s="1188" t="s">
        <v>563</v>
      </c>
      <c r="D59" s="1189"/>
      <c r="E59" s="1190"/>
      <c r="F59" s="128">
        <v>578</v>
      </c>
      <c r="G59" s="128">
        <v>581</v>
      </c>
      <c r="H59" s="129">
        <v>582</v>
      </c>
    </row>
    <row r="60" spans="2:8" ht="45.75" customHeight="1" x14ac:dyDescent="0.15">
      <c r="B60" s="127"/>
      <c r="C60" s="1188" t="s">
        <v>564</v>
      </c>
      <c r="D60" s="1189"/>
      <c r="E60" s="1190"/>
      <c r="F60" s="128">
        <v>303</v>
      </c>
      <c r="G60" s="128">
        <v>313</v>
      </c>
      <c r="H60" s="129">
        <v>303</v>
      </c>
    </row>
    <row r="61" spans="2:8" ht="45.75" customHeight="1" x14ac:dyDescent="0.15">
      <c r="B61" s="127"/>
      <c r="C61" s="1188" t="s">
        <v>565</v>
      </c>
      <c r="D61" s="1189"/>
      <c r="E61" s="1190"/>
      <c r="F61" s="128">
        <v>607</v>
      </c>
      <c r="G61" s="128">
        <v>715</v>
      </c>
      <c r="H61" s="129">
        <v>245</v>
      </c>
    </row>
    <row r="62" spans="2:8" ht="45.75" customHeight="1" thickBot="1" x14ac:dyDescent="0.2">
      <c r="B62" s="130"/>
      <c r="C62" s="1191" t="s">
        <v>566</v>
      </c>
      <c r="D62" s="1192"/>
      <c r="E62" s="1193"/>
      <c r="F62" s="131">
        <v>116</v>
      </c>
      <c r="G62" s="131">
        <v>116</v>
      </c>
      <c r="H62" s="132">
        <v>117</v>
      </c>
    </row>
    <row r="63" spans="2:8" ht="52.5" customHeight="1" thickBot="1" x14ac:dyDescent="0.2">
      <c r="B63" s="133"/>
      <c r="C63" s="1194" t="s">
        <v>49</v>
      </c>
      <c r="D63" s="1194"/>
      <c r="E63" s="1195"/>
      <c r="F63" s="134">
        <v>3405</v>
      </c>
      <c r="G63" s="134">
        <v>3448</v>
      </c>
      <c r="H63" s="135">
        <v>2797</v>
      </c>
    </row>
    <row r="64" spans="2:8" x14ac:dyDescent="0.15"/>
  </sheetData>
  <sheetProtection algorithmName="SHA-512" hashValue="l6e8q//Sbmbrbv8GIIKhWJCSgkF3ww92oLyborwbcxAUtnTd6ux/OZ1Mq0EE1zbbXycES+TIZs70i1P+DvLS7g==" saltValue="nkj3vvDKCUNTaIe4Ll98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261489</v>
      </c>
      <c r="E3" s="154"/>
      <c r="F3" s="155">
        <v>190274</v>
      </c>
      <c r="G3" s="156"/>
      <c r="H3" s="157"/>
    </row>
    <row r="4" spans="1:8" x14ac:dyDescent="0.15">
      <c r="A4" s="158"/>
      <c r="B4" s="159"/>
      <c r="C4" s="160"/>
      <c r="D4" s="161">
        <v>135860</v>
      </c>
      <c r="E4" s="162"/>
      <c r="F4" s="163">
        <v>88584</v>
      </c>
      <c r="G4" s="164"/>
      <c r="H4" s="165"/>
    </row>
    <row r="5" spans="1:8" x14ac:dyDescent="0.15">
      <c r="A5" s="146" t="s">
        <v>521</v>
      </c>
      <c r="B5" s="151"/>
      <c r="C5" s="152"/>
      <c r="D5" s="153">
        <v>248662</v>
      </c>
      <c r="E5" s="154"/>
      <c r="F5" s="155">
        <v>200194</v>
      </c>
      <c r="G5" s="156"/>
      <c r="H5" s="157"/>
    </row>
    <row r="6" spans="1:8" x14ac:dyDescent="0.15">
      <c r="A6" s="158"/>
      <c r="B6" s="159"/>
      <c r="C6" s="160"/>
      <c r="D6" s="161">
        <v>83275</v>
      </c>
      <c r="E6" s="162"/>
      <c r="F6" s="163">
        <v>106422</v>
      </c>
      <c r="G6" s="164"/>
      <c r="H6" s="165"/>
    </row>
    <row r="7" spans="1:8" x14ac:dyDescent="0.15">
      <c r="A7" s="146" t="s">
        <v>522</v>
      </c>
      <c r="B7" s="151"/>
      <c r="C7" s="152"/>
      <c r="D7" s="153">
        <v>170776</v>
      </c>
      <c r="E7" s="154"/>
      <c r="F7" s="155">
        <v>196914</v>
      </c>
      <c r="G7" s="156"/>
      <c r="H7" s="157"/>
    </row>
    <row r="8" spans="1:8" x14ac:dyDescent="0.15">
      <c r="A8" s="158"/>
      <c r="B8" s="159"/>
      <c r="C8" s="160"/>
      <c r="D8" s="161">
        <v>91031</v>
      </c>
      <c r="E8" s="162"/>
      <c r="F8" s="163">
        <v>98966</v>
      </c>
      <c r="G8" s="164"/>
      <c r="H8" s="165"/>
    </row>
    <row r="9" spans="1:8" x14ac:dyDescent="0.15">
      <c r="A9" s="146" t="s">
        <v>523</v>
      </c>
      <c r="B9" s="151"/>
      <c r="C9" s="152"/>
      <c r="D9" s="153">
        <v>170422</v>
      </c>
      <c r="E9" s="154"/>
      <c r="F9" s="155">
        <v>204757</v>
      </c>
      <c r="G9" s="156"/>
      <c r="H9" s="157"/>
    </row>
    <row r="10" spans="1:8" x14ac:dyDescent="0.15">
      <c r="A10" s="158"/>
      <c r="B10" s="159"/>
      <c r="C10" s="160"/>
      <c r="D10" s="161">
        <v>105425</v>
      </c>
      <c r="E10" s="162"/>
      <c r="F10" s="163">
        <v>106071</v>
      </c>
      <c r="G10" s="164"/>
      <c r="H10" s="165"/>
    </row>
    <row r="11" spans="1:8" x14ac:dyDescent="0.15">
      <c r="A11" s="146" t="s">
        <v>524</v>
      </c>
      <c r="B11" s="151"/>
      <c r="C11" s="152"/>
      <c r="D11" s="153">
        <v>391312</v>
      </c>
      <c r="E11" s="154"/>
      <c r="F11" s="155">
        <v>194971</v>
      </c>
      <c r="G11" s="156"/>
      <c r="H11" s="157"/>
    </row>
    <row r="12" spans="1:8" x14ac:dyDescent="0.15">
      <c r="A12" s="158"/>
      <c r="B12" s="159"/>
      <c r="C12" s="166"/>
      <c r="D12" s="161">
        <v>176831</v>
      </c>
      <c r="E12" s="162"/>
      <c r="F12" s="163">
        <v>105966</v>
      </c>
      <c r="G12" s="164"/>
      <c r="H12" s="165"/>
    </row>
    <row r="13" spans="1:8" x14ac:dyDescent="0.15">
      <c r="A13" s="146"/>
      <c r="B13" s="151"/>
      <c r="C13" s="152"/>
      <c r="D13" s="153">
        <v>248532</v>
      </c>
      <c r="E13" s="154"/>
      <c r="F13" s="155">
        <v>197422</v>
      </c>
      <c r="G13" s="167"/>
      <c r="H13" s="157"/>
    </row>
    <row r="14" spans="1:8" x14ac:dyDescent="0.15">
      <c r="A14" s="158"/>
      <c r="B14" s="159"/>
      <c r="C14" s="160"/>
      <c r="D14" s="161">
        <v>118484</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3.48</v>
      </c>
      <c r="C19" s="168">
        <f>ROUND(VALUE(SUBSTITUTE(実質収支比率等に係る経年分析!G$48,"▲","-")),2)</f>
        <v>3.52</v>
      </c>
      <c r="D19" s="168">
        <f>ROUND(VALUE(SUBSTITUTE(実質収支比率等に係る経年分析!H$48,"▲","-")),2)</f>
        <v>3.14</v>
      </c>
      <c r="E19" s="168">
        <f>ROUND(VALUE(SUBSTITUTE(実質収支比率等に係る経年分析!I$48,"▲","-")),2)</f>
        <v>4.8899999999999997</v>
      </c>
      <c r="F19" s="168">
        <f>ROUND(VALUE(SUBSTITUTE(実質収支比率等に係る経年分析!J$48,"▲","-")),2)</f>
        <v>3.45</v>
      </c>
    </row>
    <row r="20" spans="1:11" x14ac:dyDescent="0.15">
      <c r="A20" s="168" t="s">
        <v>53</v>
      </c>
      <c r="B20" s="168">
        <f>ROUND(VALUE(SUBSTITUTE(実質収支比率等に係る経年分析!F$47,"▲","-")),2)</f>
        <v>18.75</v>
      </c>
      <c r="C20" s="168">
        <f>ROUND(VALUE(SUBSTITUTE(実質収支比率等に係る経年分析!G$47,"▲","-")),2)</f>
        <v>18.079999999999998</v>
      </c>
      <c r="D20" s="168">
        <f>ROUND(VALUE(SUBSTITUTE(実質収支比率等に係る経年分析!H$47,"▲","-")),2)</f>
        <v>22.14</v>
      </c>
      <c r="E20" s="168">
        <f>ROUND(VALUE(SUBSTITUTE(実質収支比率等に係る経年分析!I$47,"▲","-")),2)</f>
        <v>22.7</v>
      </c>
      <c r="F20" s="168">
        <f>ROUND(VALUE(SUBSTITUTE(実質収支比率等に係る経年分析!J$47,"▲","-")),2)</f>
        <v>22.97</v>
      </c>
    </row>
    <row r="21" spans="1:11" x14ac:dyDescent="0.15">
      <c r="A21" s="168" t="s">
        <v>54</v>
      </c>
      <c r="B21" s="168">
        <f>IF(ISNUMBER(VALUE(SUBSTITUTE(実質収支比率等に係る経年分析!F$49,"▲","-"))),ROUND(VALUE(SUBSTITUTE(実質収支比率等に係る経年分析!F$49,"▲","-")),2),NA())</f>
        <v>-9.7799999999999994</v>
      </c>
      <c r="C21" s="168">
        <f>IF(ISNUMBER(VALUE(SUBSTITUTE(実質収支比率等に係る経年分析!G$49,"▲","-"))),ROUND(VALUE(SUBSTITUTE(実質収支比率等に係る経年分析!G$49,"▲","-")),2),NA())</f>
        <v>0.21</v>
      </c>
      <c r="D21" s="168">
        <f>IF(ISNUMBER(VALUE(SUBSTITUTE(実質収支比率等に係る経年分析!H$49,"▲","-"))),ROUND(VALUE(SUBSTITUTE(実質収支比率等に係る経年分析!H$49,"▲","-")),2),NA())</f>
        <v>9.52</v>
      </c>
      <c r="E21" s="168">
        <f>IF(ISNUMBER(VALUE(SUBSTITUTE(実質収支比率等に係る経年分析!I$49,"▲","-"))),ROUND(VALUE(SUBSTITUTE(実質収支比率等に係る経年分析!I$49,"▲","-")),2),NA())</f>
        <v>1.77</v>
      </c>
      <c r="F21" s="168">
        <f>IF(ISNUMBER(VALUE(SUBSTITUTE(実質収支比率等に係る経年分析!J$49,"▲","-"))),ROUND(VALUE(SUBSTITUTE(実質収支比率等に係る経年分析!J$49,"▲","-")),2),NA())</f>
        <v>-1.4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土地取得特別会計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学校給食特別会計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簡易上水道特別会計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15">
      <c r="A33" s="169" t="str">
        <f>IF(連結実質赤字比率に係る赤字・黒字の構成分析!C$37="",NA(),連結実質赤字比率に係る赤字・黒字の構成分析!C$37)</f>
        <v>下水道特別会計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15">
      <c r="A34" s="169" t="str">
        <f>IF(連結実質赤字比率に係る赤字・黒字の構成分析!C$36="",NA(),連結実質赤字比率に係る赤字・黒字の構成分析!C$36)</f>
        <v>国民健康保険特別会計事業勘定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3.45</v>
      </c>
    </row>
    <row r="36" spans="1:16" x14ac:dyDescent="0.15">
      <c r="A36" s="169" t="str">
        <f>IF(連結実質赤字比率に係る赤字・黒字の構成分析!C$34="",NA(),連結実質赤字比率に係る赤字・黒字の構成分析!C$34)</f>
        <v>介護保険特別会計事業勘定</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3.21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4.09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379</v>
      </c>
      <c r="E42" s="170"/>
      <c r="F42" s="170"/>
      <c r="G42" s="170">
        <f>'実質公債費比率（分子）の構造'!L$52</f>
        <v>351</v>
      </c>
      <c r="H42" s="170"/>
      <c r="I42" s="170"/>
      <c r="J42" s="170">
        <f>'実質公債費比率（分子）の構造'!M$52</f>
        <v>329</v>
      </c>
      <c r="K42" s="170"/>
      <c r="L42" s="170"/>
      <c r="M42" s="170">
        <f>'実質公債費比率（分子）の構造'!N$52</f>
        <v>324</v>
      </c>
      <c r="N42" s="170"/>
      <c r="O42" s="170"/>
      <c r="P42" s="170">
        <f>'実質公債費比率（分子）の構造'!O$52</f>
        <v>291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64</v>
      </c>
      <c r="C45" s="170"/>
      <c r="D45" s="170"/>
      <c r="E45" s="170">
        <f>'実質公債費比率（分子）の構造'!L$49</f>
        <v>48</v>
      </c>
      <c r="F45" s="170"/>
      <c r="G45" s="170"/>
      <c r="H45" s="170">
        <f>'実質公債費比率（分子）の構造'!M$49</f>
        <v>32</v>
      </c>
      <c r="I45" s="170"/>
      <c r="J45" s="170"/>
      <c r="K45" s="170">
        <f>'実質公債費比率（分子）の構造'!N$49</f>
        <v>32</v>
      </c>
      <c r="L45" s="170"/>
      <c r="M45" s="170"/>
      <c r="N45" s="170">
        <f>'実質公債費比率（分子）の構造'!O$49</f>
        <v>31</v>
      </c>
      <c r="O45" s="170"/>
      <c r="P45" s="170"/>
    </row>
    <row r="46" spans="1:16" x14ac:dyDescent="0.15">
      <c r="A46" s="170" t="s">
        <v>64</v>
      </c>
      <c r="B46" s="170">
        <f>'実質公債費比率（分子）の構造'!K$48</f>
        <v>16</v>
      </c>
      <c r="C46" s="170"/>
      <c r="D46" s="170"/>
      <c r="E46" s="170">
        <f>'実質公債費比率（分子）の構造'!L$48</f>
        <v>18</v>
      </c>
      <c r="F46" s="170"/>
      <c r="G46" s="170"/>
      <c r="H46" s="170">
        <f>'実質公債費比率（分子）の構造'!M$48</f>
        <v>17</v>
      </c>
      <c r="I46" s="170"/>
      <c r="J46" s="170"/>
      <c r="K46" s="170">
        <f>'実質公債費比率（分子）の構造'!N$48</f>
        <v>17</v>
      </c>
      <c r="L46" s="170"/>
      <c r="M46" s="170"/>
      <c r="N46" s="170">
        <f>'実質公債費比率（分子）の構造'!O$48</f>
        <v>21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437</v>
      </c>
      <c r="C49" s="170"/>
      <c r="D49" s="170"/>
      <c r="E49" s="170">
        <f>'実質公債費比率（分子）の構造'!L$45</f>
        <v>435</v>
      </c>
      <c r="F49" s="170"/>
      <c r="G49" s="170"/>
      <c r="H49" s="170">
        <f>'実質公債費比率（分子）の構造'!M$45</f>
        <v>438</v>
      </c>
      <c r="I49" s="170"/>
      <c r="J49" s="170"/>
      <c r="K49" s="170">
        <f>'実質公債費比率（分子）の構造'!N$45</f>
        <v>451</v>
      </c>
      <c r="L49" s="170"/>
      <c r="M49" s="170"/>
      <c r="N49" s="170">
        <f>'実質公債費比率（分子）の構造'!O$45</f>
        <v>482</v>
      </c>
      <c r="O49" s="170"/>
      <c r="P49" s="170"/>
    </row>
    <row r="50" spans="1:16" x14ac:dyDescent="0.15">
      <c r="A50" s="170" t="s">
        <v>67</v>
      </c>
      <c r="B50" s="170" t="e">
        <f>NA()</f>
        <v>#N/A</v>
      </c>
      <c r="C50" s="170">
        <f>IF(ISNUMBER('実質公債費比率（分子）の構造'!K$53),'実質公債費比率（分子）の構造'!K$53,NA())</f>
        <v>138</v>
      </c>
      <c r="D50" s="170" t="e">
        <f>NA()</f>
        <v>#N/A</v>
      </c>
      <c r="E50" s="170" t="e">
        <f>NA()</f>
        <v>#N/A</v>
      </c>
      <c r="F50" s="170">
        <f>IF(ISNUMBER('実質公債費比率（分子）の構造'!L$53),'実質公債費比率（分子）の構造'!L$53,NA())</f>
        <v>150</v>
      </c>
      <c r="G50" s="170" t="e">
        <f>NA()</f>
        <v>#N/A</v>
      </c>
      <c r="H50" s="170" t="e">
        <f>NA()</f>
        <v>#N/A</v>
      </c>
      <c r="I50" s="170">
        <f>IF(ISNUMBER('実質公債費比率（分子）の構造'!M$53),'実質公債費比率（分子）の構造'!M$53,NA())</f>
        <v>158</v>
      </c>
      <c r="J50" s="170" t="e">
        <f>NA()</f>
        <v>#N/A</v>
      </c>
      <c r="K50" s="170" t="e">
        <f>NA()</f>
        <v>#N/A</v>
      </c>
      <c r="L50" s="170">
        <f>IF(ISNUMBER('実質公債費比率（分子）の構造'!N$53),'実質公債費比率（分子）の構造'!N$53,NA())</f>
        <v>176</v>
      </c>
      <c r="M50" s="170" t="e">
        <f>NA()</f>
        <v>#N/A</v>
      </c>
      <c r="N50" s="170" t="e">
        <f>NA()</f>
        <v>#N/A</v>
      </c>
      <c r="O50" s="170">
        <f>IF(ISNUMBER('実質公債費比率（分子）の構造'!O$53),'実質公債費比率（分子）の構造'!O$53,NA())</f>
        <v>243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3181</v>
      </c>
      <c r="E56" s="169"/>
      <c r="F56" s="169"/>
      <c r="G56" s="169">
        <f>'将来負担比率（分子）の構造'!J$52</f>
        <v>3402</v>
      </c>
      <c r="H56" s="169"/>
      <c r="I56" s="169"/>
      <c r="J56" s="169">
        <f>'将来負担比率（分子）の構造'!K$52</f>
        <v>3260</v>
      </c>
      <c r="K56" s="169"/>
      <c r="L56" s="169"/>
      <c r="M56" s="169">
        <f>'将来負担比率（分子）の構造'!L$52</f>
        <v>3191</v>
      </c>
      <c r="N56" s="169"/>
      <c r="O56" s="169"/>
      <c r="P56" s="169">
        <f>'将来負担比率（分子）の構造'!M$52</f>
        <v>3794</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3787</v>
      </c>
      <c r="E58" s="169"/>
      <c r="F58" s="169"/>
      <c r="G58" s="169">
        <f>'将来負担比率（分子）の構造'!J$50</f>
        <v>3708</v>
      </c>
      <c r="H58" s="169"/>
      <c r="I58" s="169"/>
      <c r="J58" s="169">
        <f>'将来負担比率（分子）の構造'!K$50</f>
        <v>3753</v>
      </c>
      <c r="K58" s="169"/>
      <c r="L58" s="169"/>
      <c r="M58" s="169">
        <f>'将来負担比率（分子）の構造'!L$50</f>
        <v>3797</v>
      </c>
      <c r="N58" s="169"/>
      <c r="O58" s="169"/>
      <c r="P58" s="169">
        <f>'将来負担比率（分子）の構造'!M$50</f>
        <v>3161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598</v>
      </c>
      <c r="C62" s="169"/>
      <c r="D62" s="169"/>
      <c r="E62" s="169">
        <f>'将来負担比率（分子）の構造'!J$45</f>
        <v>607</v>
      </c>
      <c r="F62" s="169"/>
      <c r="G62" s="169"/>
      <c r="H62" s="169">
        <f>'将来負担比率（分子）の構造'!K$45</f>
        <v>567</v>
      </c>
      <c r="I62" s="169"/>
      <c r="J62" s="169"/>
      <c r="K62" s="169">
        <f>'将来負担比率（分子）の構造'!L$45</f>
        <v>576</v>
      </c>
      <c r="L62" s="169"/>
      <c r="M62" s="169"/>
      <c r="N62" s="169">
        <f>'将来負担比率（分子）の構造'!M$45</f>
        <v>599</v>
      </c>
      <c r="O62" s="169"/>
      <c r="P62" s="169"/>
    </row>
    <row r="63" spans="1:16" x14ac:dyDescent="0.15">
      <c r="A63" s="169" t="s">
        <v>34</v>
      </c>
      <c r="B63" s="169">
        <f>'将来負担比率（分子）の構造'!I$44</f>
        <v>321</v>
      </c>
      <c r="C63" s="169"/>
      <c r="D63" s="169"/>
      <c r="E63" s="169">
        <f>'将来負担比率（分子）の構造'!J$44</f>
        <v>275</v>
      </c>
      <c r="F63" s="169"/>
      <c r="G63" s="169"/>
      <c r="H63" s="169">
        <f>'将来負担比率（分子）の構造'!K$44</f>
        <v>245</v>
      </c>
      <c r="I63" s="169"/>
      <c r="J63" s="169"/>
      <c r="K63" s="169">
        <f>'将来負担比率（分子）の構造'!L$44</f>
        <v>216</v>
      </c>
      <c r="L63" s="169"/>
      <c r="M63" s="169"/>
      <c r="N63" s="169">
        <f>'将来負担比率（分子）の構造'!M$44</f>
        <v>188</v>
      </c>
      <c r="O63" s="169"/>
      <c r="P63" s="169"/>
    </row>
    <row r="64" spans="1:16" x14ac:dyDescent="0.15">
      <c r="A64" s="169" t="s">
        <v>33</v>
      </c>
      <c r="B64" s="169">
        <f>'将来負担比率（分子）の構造'!I$43</f>
        <v>1070</v>
      </c>
      <c r="C64" s="169"/>
      <c r="D64" s="169"/>
      <c r="E64" s="169">
        <f>'将来負担比率（分子）の構造'!J$43</f>
        <v>1038</v>
      </c>
      <c r="F64" s="169"/>
      <c r="G64" s="169"/>
      <c r="H64" s="169">
        <f>'将来負担比率（分子）の構造'!K$43</f>
        <v>821</v>
      </c>
      <c r="I64" s="169"/>
      <c r="J64" s="169"/>
      <c r="K64" s="169">
        <f>'将来負担比率（分子）の構造'!L$43</f>
        <v>833</v>
      </c>
      <c r="L64" s="169"/>
      <c r="M64" s="169"/>
      <c r="N64" s="169">
        <f>'将来負担比率（分子）の構造'!M$43</f>
        <v>883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3884</v>
      </c>
      <c r="C66" s="169"/>
      <c r="D66" s="169"/>
      <c r="E66" s="169">
        <f>'将来負担比率（分子）の構造'!J$41</f>
        <v>3985</v>
      </c>
      <c r="F66" s="169"/>
      <c r="G66" s="169"/>
      <c r="H66" s="169">
        <f>'将来負担比率（分子）の構造'!K$41</f>
        <v>3796</v>
      </c>
      <c r="I66" s="169"/>
      <c r="J66" s="169"/>
      <c r="K66" s="169">
        <f>'将来負担比率（分子）の構造'!L$41</f>
        <v>3849</v>
      </c>
      <c r="L66" s="169"/>
      <c r="M66" s="169"/>
      <c r="N66" s="169">
        <f>'将来負担比率（分子）の構造'!M$41</f>
        <v>4511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635</v>
      </c>
      <c r="C72" s="173">
        <f>基金残高に係る経年分析!G55</f>
        <v>638</v>
      </c>
      <c r="D72" s="173">
        <f>基金残高に係る経年分析!H55</f>
        <v>640</v>
      </c>
    </row>
    <row r="73" spans="1:16" x14ac:dyDescent="0.15">
      <c r="A73" s="172" t="s">
        <v>74</v>
      </c>
      <c r="B73" s="173">
        <f>基金残高に係る経年分析!F56</f>
        <v>173</v>
      </c>
      <c r="C73" s="173">
        <f>基金残高に係る経年分析!G56</f>
        <v>73</v>
      </c>
      <c r="D73" s="173">
        <f>基金残高に係る経年分析!H56</f>
        <v>74</v>
      </c>
    </row>
    <row r="74" spans="1:16" x14ac:dyDescent="0.15">
      <c r="A74" s="172" t="s">
        <v>75</v>
      </c>
      <c r="B74" s="173">
        <f>基金残高に係る経年分析!F57</f>
        <v>2597</v>
      </c>
      <c r="C74" s="173">
        <f>基金残高に係る経年分析!G57</f>
        <v>2737</v>
      </c>
      <c r="D74" s="173">
        <f>基金残高に係る経年分析!H57</f>
        <v>2084</v>
      </c>
    </row>
  </sheetData>
  <sheetProtection algorithmName="SHA-512" hashValue="jy5AIAqRD++kyKhSeH7NbN89cR7Mco6T8jXBHc85qc553Pb6pKPGk9nn5dVa2K3Ku560n+vKxpDevwbBb1MSiA==" saltValue="OiiBXMd1Akvk/5t8s1hf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2025-03-14T04:32:44Z</cp:lastPrinted>
  <dcterms:created xsi:type="dcterms:W3CDTF">2025-02-19T03:55:14Z</dcterms:created>
  <dcterms:modified xsi:type="dcterms:W3CDTF">2025-03-14T04:33:13Z</dcterms:modified>
  <cp:category/>
</cp:coreProperties>
</file>