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01\共有\11110000_総務課\財政係（11112000）\03_決算\R5\250314 令和５年度財政状況資料集の作成及び提出について\★提出\"/>
    </mc:Choice>
  </mc:AlternateContent>
  <xr:revisionPtr revIDLastSave="0" documentId="13_ncr:1_{873BA744-7C63-4C85-99E4-66BEBC66EBD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<sst xmlns="http://schemas.openxmlformats.org/spreadsheetml/2006/main" count="1095" uniqueCount="563">
  <si>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</si>
  <si>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</si>
  <si>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</si>
  <si>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</si>
  <si>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</si>
  <si>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</si>
  <si>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</si>
  <si>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</si>
  <si>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</si>
  <si>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</si>
  <si>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</si>
  <si>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</si>
  <si>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</si>
  <si>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</si>
  <si>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</si>
  <si>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</si>
  <si>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</si>
  <si>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</si>
  <si>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</si>
  <si>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</si>
  <si>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</si>
  <si>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</si>
  <si>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</si>
  <si>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</si>
  <si>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</si>
  <si>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</si>
  <si>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</si>
  <si>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</si>
  <si>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</si>
  <si>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</si>
  <si>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</si>
  <si>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</si>
  <si>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</si>
  <si>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</si>
  <si>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</si>
  <si>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</si>
  <si>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</si>
  <si>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</si>
  <si>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</si>
  <si>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</si>
  <si>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</si>
  <si>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</si>
  <si>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</si>
  <si>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</si>
  <si>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</si>
  <si>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</si>
  <si>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</si>
  <si>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</si>
  <si>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</si>
  <si>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</si>
  <si>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</si>
  <si>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</si>
  <si>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</si>
  <si>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</si>
  <si>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</si>
  <si>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</si>
  <si>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</si>
  <si>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</si>
  <si>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</si>
  <si>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</si>
  <si>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</si>
  <si>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</si>
  <si>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</si>
  <si>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</si>
  <si>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</si>
  <si>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</si>
  <si>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</si>
  <si>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</si>
  <si>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</si>
  <si>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</si>
  <si>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</si>
  <si>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</si>
  <si>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</si>
  <si>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</si>
  <si>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</si>
  <si>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</si>
  <si>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</si>
  <si>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</si>
  <si>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</si>
  <si>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</si>
  <si>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</si>
  <si>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</si>
  <si>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</si>
  <si>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</si>
  <si>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</si>
  <si>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</si>
  <si>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</si>
  <si>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</si>
  <si>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</si>
  <si>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</si>
  <si>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</si>
  <si>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</si>
  <si>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</si>
  <si>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</si>
  <si>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</si>
  <si>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</si>
  <si>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</si>
  <si>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</si>
  <si>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</si>
  <si>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</si>
  <si>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</si>
  <si>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</si>
  <si>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</si>
  <si>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</si>
  <si>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</si>
  <si>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</si>
  <si>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</si>
  <si>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</si>
  <si>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</si>
  <si>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</si>
  <si>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</si>
  <si>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</si>
  <si>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</si>
  <si>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</si>
  <si>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</si>
  <si>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</si>
  <si>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</si>
  <si>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</si>
  <si>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</si>
  <si>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</si>
  <si>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</si>
  <si>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</si>
  <si>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</si>
  <si>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</si>
  <si>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</si>
  <si>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</si>
  <si>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</si>
  <si>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</si>
  <si>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</si>
  <si>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</si>
  <si>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</si>
  <si>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</si>
  <si>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</si>
  <si>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</si>
  <si>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</si>
  <si>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</si>
  <si>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</si>
  <si>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</si>
  <si>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</si>
  <si>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</si>
  <si>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</si>
  <si>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</si>
  <si>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</si>
  <si>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</si>
  <si>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</si>
  <si>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</si>
  <si>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</si>
  <si>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</si>
  <si>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</si>
  <si>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</si>
  <si>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</si>
  <si>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</si>
  <si>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</si>
  <si>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</si>
  <si>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</si>
  <si>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</si>
  <si>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</si>
  <si>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</si>
  <si>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</si>
  <si>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</si>
  <si>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</si>
  <si>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</si>
  <si>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</si>
  <si>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</si>
  <si>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</si>
  <si>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</si>
  <si>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</si>
  <si>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</si>
  <si>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</si>
  <si>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</si>
  <si>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</si>
  <si>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</si>
  <si>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</si>
  <si>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</si>
  <si>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</si>
  <si>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</si>
  <si>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</si>
  <si>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</si>
  <si>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</si>
  <si>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</si>
  <si>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</si>
  <si>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</si>
  <si>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</si>
  <si>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</si>
  <si>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</si>
  <si>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</si>
  <si>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</si>
  <si>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</si>
  <si>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</si>
  <si>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</si>
  <si>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</si>
  <si>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</si>
  <si>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</si>
  <si>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</si>
  <si>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</si>
  <si>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</si>
  <si>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</si>
  <si>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</si>
  <si>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</si>
  <si>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</si>
  <si>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</si>
  <si>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</si>
  <si>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</si>
  <si>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和歌山県湯浅町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</si>
  <si>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</si>
  <si>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</si>
  <si>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</si>
  <si>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</si>
  <si>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</si>
  <si>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</si>
  <si>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</si>
  <si>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</si>
  <si>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</si>
  <si>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</si>
  <si>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</si>
  <si>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</si>
  <si>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</si>
  <si>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</si>
  <si>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</si>
  <si>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</si>
  <si>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</si>
  <si>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</si>
  <si>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</si>
  <si>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</si>
  <si>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</si>
  <si>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</si>
  <si>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</si>
  <si>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</si>
  <si>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</si>
  <si>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</si>
  <si>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</si>
  <si>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</si>
  <si>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</si>
  <si>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</si>
  <si>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</si>
  <si>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</si>
  <si>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</si>
  <si>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</si>
  <si>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</si>
  <si>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</si>
  <si>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</si>
  <si>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</si>
  <si>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</si>
  <si>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</si>
  <si>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</si>
  <si>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</si>
  <si>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</si>
  <si>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</si>
  <si>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</si>
  <si>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</si>
  <si>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</si>
  <si>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</si>
  <si>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</si>
  <si>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</si>
  <si>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</si>
  <si>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</si>
  <si>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</si>
  <si>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</si>
  <si>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</si>
  <si>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</si>
  <si>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</si>
  <si>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</si>
  <si>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</si>
  <si>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</si>
  <si>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</si>
  <si>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</si>
  <si>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</si>
  <si>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</si>
  <si>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</si>
  <si>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</si>
  <si>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</si>
  <si>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</si>
  <si>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</si>
  <si>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</si>
  <si>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</si>
  <si>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</si>
  <si>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</si>
  <si>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</si>
  <si>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</si>
  <si>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</si>
  <si>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</si>
  <si>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</si>
  <si>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</si>
  <si>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</si>
  <si>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</si>
  <si>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</si>
  <si>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</si>
  <si>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</si>
  <si>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</si>
  <si>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</si>
  <si>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</si>
  <si>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</si>
  <si>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</si>
  <si>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</si>
  <si>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</si>
  <si>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</si>
  <si>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</si>
  <si>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</si>
  <si>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</si>
  <si>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</si>
  <si>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</si>
  <si>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</si>
  <si>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</si>
  <si>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</si>
  <si>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</si>
  <si>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</si>
  <si>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</si>
  <si>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</si>
  <si>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</si>
  <si>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</si>
  <si>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</si>
  <si>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</si>
  <si>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</si>
  <si>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</si>
  <si>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</si>
  <si>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</si>
  <si>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</si>
  <si>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</si>
  <si>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</si>
  <si>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</si>
  <si>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</si>
  <si>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</si>
  <si>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</si>
  <si>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</si>
  <si>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</si>
  <si>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</si>
  <si>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</si>
  <si>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</si>
  <si>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</si>
  <si>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</si>
  <si>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</si>
  <si>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</si>
  <si>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</si>
  <si>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</si>
  <si>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</si>
  <si>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</si>
  <si>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</si>
  <si>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</si>
  <si>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</si>
  <si>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</si>
  <si>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</si>
  <si>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</si>
  <si>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</si>
  <si>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</si>
  <si>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</si>
  <si>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</si>
  <si>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</si>
  <si>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</si>
  <si>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</si>
  <si>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</si>
  <si>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</si>
  <si>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</si>
  <si>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</si>
  <si>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</si>
  <si>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和歌山県湯浅町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</si>
  <si>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</si>
  <si>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</si>
  <si>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</si>
  <si>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</si>
  <si>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</si>
  <si>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</si>
  <si>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</si>
  <si>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</si>
  <si>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</si>
  <si>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</si>
  <si>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</si>
  <si>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</si>
  <si>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</si>
  <si>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</si>
  <si>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</si>
  <si>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</si>
  <si>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</si>
  <si>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</si>
  <si>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</si>
  <si>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</si>
  <si>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</si>
  <si>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</si>
  <si>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</si>
  <si>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</si>
  <si>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</si>
  <si>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</si>
  <si>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</si>
  <si>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</si>
  <si>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</si>
  <si>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</si>
  <si>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</si>
  <si>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</si>
  <si>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</si>
  <si>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</si>
  <si>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</si>
  <si>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</si>
  <si>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</si>
  <si>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</si>
  <si>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</si>
  <si>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</si>
  <si>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</si>
  <si>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</si>
  <si>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</si>
  <si>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</si>
  <si>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</si>
  <si>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</si>
  <si>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</si>
  <si>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</si>
  <si>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</si>
  <si>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</si>
  <si>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</si>
  <si>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</si>
  <si>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</si>
  <si>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</si>
  <si>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</si>
  <si>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</si>
  <si>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</si>
  <si>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</si>
  <si>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</si>
  <si>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</si>
  <si>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</si>
  <si>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</si>
  <si>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</si>
  <si>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</si>
  <si>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</si>
  <si>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</si>
  <si>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</si>
  <si>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</si>
  <si>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</si>
  <si>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</si>
  <si>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</si>
  <si>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</si>
  <si>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</si>
  <si>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</si>
  <si>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</si>
  <si>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</si>
  <si>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</si>
  <si>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</si>
  <si>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</si>
  <si>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</si>
  <si>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</si>
  <si>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</si>
  <si>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</si>
  <si>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</si>
  <si>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</si>
  <si>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</si>
  <si>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</si>
  <si>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</si>
  <si>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</si>
  <si>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</si>
  <si>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</si>
  <si>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</si>
  <si>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</si>
  <si>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</si>
  <si>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</si>
  <si>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</si>
  <si>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</si>
  <si>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</si>
  <si>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</si>
  <si>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</si>
  <si>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</si>
  <si>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</si>
  <si>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</si>
  <si>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</si>
  <si>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</si>
  <si>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</si>
  <si>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</si>
  <si>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</si>
  <si>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</si>
  <si>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</si>
  <si>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</si>
  <si>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</si>
  <si>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</si>
  <si>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</si>
  <si>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</si>
  <si>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</si>
  <si>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</si>
  <si>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</si>
  <si>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</si>
  <si>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</si>
  <si>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</si>
  <si>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</si>
  <si>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</si>
  <si>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</si>
  <si>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</si>
  <si>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</si>
  <si>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</si>
  <si>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</si>
  <si>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</si>
  <si>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</si>
  <si>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</si>
  <si>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</si>
  <si>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</si>
  <si>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</si>
  <si>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</si>
  <si>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</si>
  <si>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</si>
  <si>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</si>
  <si>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</si>
  <si>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</si>
  <si>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</si>
  <si>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</si>
  <si>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</si>
  <si>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</si>
  <si>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</si>
  <si>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</si>
  <si>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</si>
  <si>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</si>
  <si>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</si>
  <si>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</si>
  <si>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</si>
  <si>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</si>
  <si>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</si>
  <si>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</si>
  <si>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</si>
  <si>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</si>
  <si>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</si>
  <si>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</si>
  <si>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</si>
  <si>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</si>
  <si>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</si>
  <si>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</si>
  <si>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</si>
  <si>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</si>
  <si>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</si>
  <si>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</si>
  <si>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</si>
  <si>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</si>
  <si>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</si>
  <si>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</si>
  <si>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</si>
  <si>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</si>
  <si>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</si>
  <si>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</si>
  <si>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</si>
  <si>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3.51</t>
  </si>
  <si>
    <t>一般会計</t>
  </si>
  <si>
    <t>介護保険事業特別会計</t>
  </si>
  <si>
    <t>水道事業会計</t>
  </si>
  <si>
    <t>国民健康保険事業特別会計</t>
  </si>
  <si>
    <t>後期高齢者医療特別会計</t>
  </si>
  <si>
    <t>駐車場事業特別会計</t>
  </si>
  <si>
    <t>農業集落排水事業会計</t>
  </si>
  <si>
    <t>その他会計（赤字）</t>
  </si>
  <si>
    <t>▲ 2.05</t>
  </si>
  <si>
    <t>▲ 0.61</t>
  </si>
  <si>
    <t>その他会計（黒字）</t>
  </si>
  <si>
    <t>R01</t>
    <phoneticPr fontId="5"/>
  </si>
  <si>
    <t>R02</t>
    <phoneticPr fontId="5"/>
  </si>
  <si>
    <t>R03</t>
    <phoneticPr fontId="5"/>
  </si>
  <si>
    <t>R04</t>
    <phoneticPr fontId="5"/>
  </si>
  <si>
    <t>R05</t>
    <phoneticPr fontId="5"/>
  </si>
  <si>
    <t>有田周辺広域圏事務組合</t>
    <rPh sb="0" eb="2">
      <t>アリダ</t>
    </rPh>
    <rPh sb="2" eb="4">
      <t>シュウヘン</t>
    </rPh>
    <rPh sb="4" eb="7">
      <t>コウイキケン</t>
    </rPh>
    <rPh sb="7" eb="9">
      <t>ジム</t>
    </rPh>
    <rPh sb="9" eb="11">
      <t>クミアイ</t>
    </rPh>
    <phoneticPr fontId="2"/>
  </si>
  <si>
    <t>湯浅広川消防組合</t>
    <rPh sb="0" eb="2">
      <t>ユアサ</t>
    </rPh>
    <rPh sb="2" eb="4">
      <t>ヒロガワ</t>
    </rPh>
    <rPh sb="4" eb="6">
      <t>ショウボウ</t>
    </rPh>
    <rPh sb="6" eb="8">
      <t>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</si>
  <si>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</si>
  <si>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</si>
  <si>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</si>
  <si>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和歌山県地方税回収機構</t>
    <rPh sb="0" eb="4">
      <t>ワカヤマケン</t>
    </rPh>
    <rPh sb="4" eb="7">
      <t>チホウゼイ</t>
    </rPh>
    <rPh sb="7" eb="9">
      <t>カイシュウ</t>
    </rPh>
    <rPh sb="9" eb="11">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</si>
  <si>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</si>
  <si>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</si>
  <si>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有田周辺広域圏事務組合（公営企業会計）</t>
    <rPh sb="0" eb="2">
      <t>アリダ</t>
    </rPh>
    <rPh sb="2" eb="4">
      <t>シュウヘン</t>
    </rPh>
    <rPh sb="4" eb="7">
      <t>コウイキケン</t>
    </rPh>
    <rPh sb="7" eb="11">
      <t>ジムクミアイ</t>
    </rPh>
    <rPh sb="12" eb="14">
      <t>コウエイ</t>
    </rPh>
    <rPh sb="14" eb="16">
      <t>キギョウ</t>
    </rPh>
    <rPh sb="16" eb="18">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</si>
  <si>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</si>
  <si>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ふるさとまちづくり基金</t>
    <rPh sb="9" eb="11">
      <t>キキン</t>
    </rPh>
    <phoneticPr fontId="5"/>
  </si>
  <si>
    <t>都市計画事業基金</t>
    <rPh sb="0" eb="2">
      <t>トシ</t>
    </rPh>
    <rPh sb="2" eb="4">
      <t>ケイカク</t>
    </rPh>
    <rPh sb="4" eb="6">
      <t>ジギョウ</t>
    </rPh>
    <rPh sb="6" eb="8">
      <t>キキン</t>
    </rPh>
    <phoneticPr fontId="2"/>
  </si>
  <si>
    <t>町営住宅基金</t>
    <rPh sb="0" eb="2">
      <t>チョウエイ</t>
    </rPh>
    <rPh sb="2" eb="4">
      <t>ジュウタク</t>
    </rPh>
    <rPh sb="4" eb="6">
      <t>キキン</t>
    </rPh>
    <phoneticPr fontId="2"/>
  </si>
  <si>
    <t>小学校緑化推進基金</t>
    <rPh sb="0" eb="3">
      <t>ショウガッコウ</t>
    </rPh>
    <rPh sb="3" eb="5">
      <t>リョクカ</t>
    </rPh>
    <rPh sb="5" eb="7">
      <t>スイシン</t>
    </rPh>
    <rPh sb="7" eb="9">
      <t>キキン</t>
    </rPh>
    <phoneticPr fontId="2"/>
  </si>
  <si>
    <t>老人福祉施設整備基金</t>
    <rPh sb="0" eb="2">
      <t>ロウジン</t>
    </rPh>
    <rPh sb="2" eb="4">
      <t>フクシ</t>
    </rPh>
    <rPh sb="4" eb="6">
      <t>シセツ</t>
    </rPh>
    <rPh sb="6" eb="8">
      <t>セイビ</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</si>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</sst>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85942</c:v>
                </c:pt>
                <c:pt idx="3">
                  <c:v>95007</c:v>
                </c:pt>
                <c:pt idx="4">
                  <c:v>98176</c:v>
                </c:pt>
              </c:numCache>
            </c:numRef>
          </c:val>
          <c:smooth val="0"/>
          <c:extLst>
            <c:ext xmlns:c16="http://schemas.microsoft.com/office/drawing/2014/chart" uri="{C3380CC4-5D6E-409C-BE32-E72D297353CC}">
              <c16:uniqueId val="{00000000-5E63-4597-8A29-C2A439D274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217183</c:v>
                </c:pt>
                <c:pt idx="1">
                  <c:v>248404</c:v>
                </c:pt>
                <c:pt idx="2">
                  <c:v>207167</c:v>
                </c:pt>
                <c:pt idx="3">
                  <c:v>148422</c:v>
                </c:pt>
                <c:pt idx="4">
                  <c:v>118718</c:v>
                </c:pt>
              </c:numCache>
            </c:numRef>
          </c:val>
          <c:smooth val="0"/>
          <c:extLst>
            <c:ext xmlns:c16="http://schemas.microsoft.com/office/drawing/2014/chart" uri="{C3380CC4-5D6E-409C-BE32-E72D297353CC}">
              <c16:uniqueId val="{00000001-5E63-4597-8A29-C2A439D2747A}"/>
            </c:ext>
          </c:extLst>
        </c:ser>
        <c:dLbls>
          <c:showLegendKey val="0"/>
          <c:showVal val="0"/>
          <c:showCatName val="0"/>
          <c:showSerName val="0"/>
          <c:showPercent val="0"/>
          <c:showBubbleSize val="0"/>
        </c:dLbls>
        <c:marker val="1"/>
        <c:smooth val="0"/>
        <c:axId val="185356696"/>
        <c:axId val="185357872"/>
      </c:lineChart>
      <c:catAx>
        <c:axId val="185356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357872"/>
        <c:crosses val="autoZero"/>
        <c:auto val="1"/>
        <c:lblAlgn val="ctr"/>
        <c:lblOffset val="100"/>
        <c:tickLblSkip val="1"/>
        <c:tickMarkSkip val="1"/>
        <c:noMultiLvlLbl val="0"/>
      </c:catAx>
      <c:valAx>
        <c:axId val="18535787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356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12.45</c:v>
                </c:pt>
                <c:pt idx="1">
                  <c:v>13.43</c:v>
                </c:pt>
                <c:pt idx="2">
                  <c:v>12.03</c:v>
                </c:pt>
                <c:pt idx="3">
                  <c:v>9.26</c:v>
                </c:pt>
                <c:pt idx="4">
                  <c:v>6.86</c:v>
                </c:pt>
              </c:numCache>
            </c:numRef>
          </c:val>
          <c:extLst>
            <c:ext xmlns:c16="http://schemas.microsoft.com/office/drawing/2014/chart" uri="{C3380CC4-5D6E-409C-BE32-E72D297353CC}">
              <c16:uniqueId val="{00000000-916D-447F-BD81-6F391A0AD1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19.64</c:v>
                </c:pt>
                <c:pt idx="1">
                  <c:v>29.65</c:v>
                </c:pt>
                <c:pt idx="2">
                  <c:v>41.02</c:v>
                </c:pt>
                <c:pt idx="3">
                  <c:v>48.17</c:v>
                </c:pt>
                <c:pt idx="4">
                  <c:v>46.57</c:v>
                </c:pt>
              </c:numCache>
            </c:numRef>
          </c:val>
          <c:extLst>
            <c:ext xmlns:c16="http://schemas.microsoft.com/office/drawing/2014/chart" uri="{C3380CC4-5D6E-409C-BE32-E72D297353CC}">
              <c16:uniqueId val="{00000001-916D-447F-BD81-6F391A0AD1B1}"/>
            </c:ext>
          </c:extLst>
        </c:ser>
        <c:dLbls>
          <c:showLegendKey val="0"/>
          <c:showVal val="0"/>
          <c:showCatName val="0"/>
          <c:showSerName val="0"/>
          <c:showPercent val="0"/>
          <c:showBubbleSize val="0"/>
        </c:dLbls>
        <c:gapWidth val="250"/>
        <c:overlap val="100"/>
        <c:axId val="185358264"/>
        <c:axId val="185351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13.55</c:v>
                </c:pt>
                <c:pt idx="1">
                  <c:v>11.82</c:v>
                </c:pt>
                <c:pt idx="2">
                  <c:v>13</c:v>
                </c:pt>
                <c:pt idx="3">
                  <c:v>3.45</c:v>
                </c:pt>
                <c:pt idx="4">
                  <c:v>-3.51</c:v>
                </c:pt>
              </c:numCache>
            </c:numRef>
          </c:val>
          <c:smooth val="0"/>
          <c:extLst>
            <c:ext xmlns:c16="http://schemas.microsoft.com/office/drawing/2014/chart" uri="{C3380CC4-5D6E-409C-BE32-E72D297353CC}">
              <c16:uniqueId val="{00000002-916D-447F-BD81-6F391A0AD1B1}"/>
            </c:ext>
          </c:extLst>
        </c:ser>
        <c:dLbls>
          <c:showLegendKey val="0"/>
          <c:showVal val="0"/>
          <c:showCatName val="0"/>
          <c:showSerName val="0"/>
          <c:showPercent val="0"/>
          <c:showBubbleSize val="0"/>
        </c:dLbls>
        <c:marker val="1"/>
        <c:smooth val="0"/>
        <c:axId val="185358264"/>
        <c:axId val="185351992"/>
      </c:lineChart>
      <c:catAx>
        <c:axId val="185358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351992"/>
        <c:crosses val="autoZero"/>
        <c:auto val="1"/>
        <c:lblAlgn val="ctr"/>
        <c:lblOffset val="100"/>
        <c:tickLblSkip val="1"/>
        <c:tickMarkSkip val="1"/>
        <c:noMultiLvlLbl val="0"/>
      </c:catAx>
      <c:valAx>
        <c:axId val="185351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358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0.5</c:v>
                </c:pt>
                <c:pt idx="8">
                  <c:v>0</c:v>
                </c:pt>
                <c:pt idx="9">
                  <c:v>0</c:v>
                </c:pt>
              </c:numCache>
            </c:numRef>
          </c:val>
          <c:extLst>
            <c:ext xmlns:c16="http://schemas.microsoft.com/office/drawing/2014/chart" uri="{C3380CC4-5D6E-409C-BE32-E72D297353CC}">
              <c16:uniqueId val="{00000000-7548-45E2-A343-FE79AD306B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2.0499999999999998</c:v>
                </c:pt>
                <c:pt idx="1">
                  <c:v>#N/A</c:v>
                </c:pt>
                <c:pt idx="2">
                  <c:v>0.61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7548-45E2-A343-FE79AD306B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48-45E2-A343-FE79AD306B65}"/>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0.02</c:v>
                </c:pt>
              </c:numCache>
            </c:numRef>
          </c:val>
          <c:extLst>
            <c:ext xmlns:c16="http://schemas.microsoft.com/office/drawing/2014/chart" uri="{C3380CC4-5D6E-409C-BE32-E72D297353CC}">
              <c16:uniqueId val="{00000003-7548-45E2-A343-FE79AD306B65}"/>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0.02</c:v>
                </c:pt>
                <c:pt idx="4">
                  <c:v>#N/A</c:v>
                </c:pt>
                <c:pt idx="5">
                  <c:v>7.0000000000000007E-2</c:v>
                </c:pt>
                <c:pt idx="6">
                  <c:v>#N/A</c:v>
                </c:pt>
                <c:pt idx="7">
                  <c:v>0.08</c:v>
                </c:pt>
                <c:pt idx="8">
                  <c:v>#N/A</c:v>
                </c:pt>
                <c:pt idx="9">
                  <c:v>0.05</c:v>
                </c:pt>
              </c:numCache>
            </c:numRef>
          </c:val>
          <c:extLst>
            <c:ext xmlns:c16="http://schemas.microsoft.com/office/drawing/2014/chart" uri="{C3380CC4-5D6E-409C-BE32-E72D297353CC}">
              <c16:uniqueId val="{00000004-7548-45E2-A343-FE79AD306B6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0.04</c:v>
                </c:pt>
                <c:pt idx="4">
                  <c:v>#N/A</c:v>
                </c:pt>
                <c:pt idx="5">
                  <c:v>7.0000000000000007E-2</c:v>
                </c:pt>
                <c:pt idx="6">
                  <c:v>#N/A</c:v>
                </c:pt>
                <c:pt idx="7">
                  <c:v>7.0000000000000007E-2</c:v>
                </c:pt>
                <c:pt idx="8">
                  <c:v>#N/A</c:v>
                </c:pt>
                <c:pt idx="9">
                  <c:v>0.15</c:v>
                </c:pt>
              </c:numCache>
            </c:numRef>
          </c:val>
          <c:extLst>
            <c:ext xmlns:c16="http://schemas.microsoft.com/office/drawing/2014/chart" uri="{C3380CC4-5D6E-409C-BE32-E72D297353CC}">
              <c16:uniqueId val="{00000005-7548-45E2-A343-FE79AD306B6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1.31</c:v>
                </c:pt>
                <c:pt idx="4">
                  <c:v>#N/A</c:v>
                </c:pt>
                <c:pt idx="5">
                  <c:v>0.85</c:v>
                </c:pt>
                <c:pt idx="6">
                  <c:v>#N/A</c:v>
                </c:pt>
                <c:pt idx="7">
                  <c:v>0.06</c:v>
                </c:pt>
                <c:pt idx="8">
                  <c:v>#N/A</c:v>
                </c:pt>
                <c:pt idx="9">
                  <c:v>0.4</c:v>
                </c:pt>
              </c:numCache>
            </c:numRef>
          </c:val>
          <c:extLst>
            <c:ext xmlns:c16="http://schemas.microsoft.com/office/drawing/2014/chart" uri="{C3380CC4-5D6E-409C-BE32-E72D297353CC}">
              <c16:uniqueId val="{00000006-7548-45E2-A343-FE79AD306B6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3.18</c:v>
                </c:pt>
                <c:pt idx="2">
                  <c:v>#N/A</c:v>
                </c:pt>
                <c:pt idx="3">
                  <c:v>3.35</c:v>
                </c:pt>
                <c:pt idx="4">
                  <c:v>#N/A</c:v>
                </c:pt>
                <c:pt idx="5">
                  <c:v>3.55</c:v>
                </c:pt>
                <c:pt idx="6">
                  <c:v>#N/A</c:v>
                </c:pt>
                <c:pt idx="7">
                  <c:v>0.7</c:v>
                </c:pt>
                <c:pt idx="8">
                  <c:v>#N/A</c:v>
                </c:pt>
                <c:pt idx="9">
                  <c:v>1.65</c:v>
                </c:pt>
              </c:numCache>
            </c:numRef>
          </c:val>
          <c:extLst>
            <c:ext xmlns:c16="http://schemas.microsoft.com/office/drawing/2014/chart" uri="{C3380CC4-5D6E-409C-BE32-E72D297353CC}">
              <c16:uniqueId val="{00000007-7548-45E2-A343-FE79AD306B6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2.11</c:v>
                </c:pt>
                <c:pt idx="2">
                  <c:v>#N/A</c:v>
                </c:pt>
                <c:pt idx="3">
                  <c:v>1.1499999999999999</c:v>
                </c:pt>
                <c:pt idx="4">
                  <c:v>#N/A</c:v>
                </c:pt>
                <c:pt idx="5">
                  <c:v>0.64</c:v>
                </c:pt>
                <c:pt idx="6">
                  <c:v>#N/A</c:v>
                </c:pt>
                <c:pt idx="7">
                  <c:v>1.66</c:v>
                </c:pt>
                <c:pt idx="8">
                  <c:v>#N/A</c:v>
                </c:pt>
                <c:pt idx="9">
                  <c:v>1.68</c:v>
                </c:pt>
              </c:numCache>
            </c:numRef>
          </c:val>
          <c:extLst>
            <c:ext xmlns:c16="http://schemas.microsoft.com/office/drawing/2014/chart" uri="{C3380CC4-5D6E-409C-BE32-E72D297353CC}">
              <c16:uniqueId val="{00000008-7548-45E2-A343-FE79AD306B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14.5</c:v>
                </c:pt>
                <c:pt idx="2">
                  <c:v>#N/A</c:v>
                </c:pt>
                <c:pt idx="3">
                  <c:v>14.04</c:v>
                </c:pt>
                <c:pt idx="4">
                  <c:v>#N/A</c:v>
                </c:pt>
                <c:pt idx="5">
                  <c:v>12.02</c:v>
                </c:pt>
                <c:pt idx="6">
                  <c:v>#N/A</c:v>
                </c:pt>
                <c:pt idx="7">
                  <c:v>9.26</c:v>
                </c:pt>
                <c:pt idx="8">
                  <c:v>#N/A</c:v>
                </c:pt>
                <c:pt idx="9">
                  <c:v>6.85</c:v>
                </c:pt>
              </c:numCache>
            </c:numRef>
          </c:val>
          <c:extLst>
            <c:ext xmlns:c16="http://schemas.microsoft.com/office/drawing/2014/chart" uri="{C3380CC4-5D6E-409C-BE32-E72D297353CC}">
              <c16:uniqueId val="{00000009-7548-45E2-A343-FE79AD306B65}"/>
            </c:ext>
          </c:extLst>
        </c:ser>
        <c:dLbls>
          <c:showLegendKey val="0"/>
          <c:showVal val="0"/>
          <c:showCatName val="0"/>
          <c:showSerName val="0"/>
          <c:showPercent val="0"/>
          <c:showBubbleSize val="0"/>
        </c:dLbls>
        <c:gapWidth val="150"/>
        <c:overlap val="100"/>
        <c:axId val="185353952"/>
        <c:axId val="185352776"/>
      </c:barChart>
      <c:catAx>
        <c:axId val="18535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352776"/>
        <c:crosses val="autoZero"/>
        <c:auto val="1"/>
        <c:lblAlgn val="ctr"/>
        <c:lblOffset val="100"/>
        <c:tickLblSkip val="1"/>
        <c:tickMarkSkip val="1"/>
        <c:noMultiLvlLbl val="0"/>
      </c:catAx>
      <c:valAx>
        <c:axId val="185352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35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483</c:v>
                </c:pt>
                <c:pt idx="5">
                  <c:v>478</c:v>
                </c:pt>
                <c:pt idx="8">
                  <c:v>504</c:v>
                </c:pt>
                <c:pt idx="11">
                  <c:v>497</c:v>
                </c:pt>
                <c:pt idx="14">
                  <c:v>530</c:v>
                </c:pt>
              </c:numCache>
            </c:numRef>
          </c:val>
          <c:extLst>
            <c:ext xmlns:c16="http://schemas.microsoft.com/office/drawing/2014/chart" uri="{C3380CC4-5D6E-409C-BE32-E72D297353CC}">
              <c16:uniqueId val="{00000000-0829-4E31-9E0B-62450E5BD2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29-4E31-9E0B-62450E5BD2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29-4E31-9E0B-62450E5BD2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110</c:v>
                </c:pt>
                <c:pt idx="3">
                  <c:v>79</c:v>
                </c:pt>
                <c:pt idx="6">
                  <c:v>47</c:v>
                </c:pt>
                <c:pt idx="9">
                  <c:v>49</c:v>
                </c:pt>
                <c:pt idx="12">
                  <c:v>47</c:v>
                </c:pt>
              </c:numCache>
            </c:numRef>
          </c:val>
          <c:extLst>
            <c:ext xmlns:c16="http://schemas.microsoft.com/office/drawing/2014/chart" uri="{C3380CC4-5D6E-409C-BE32-E72D297353CC}">
              <c16:uniqueId val="{00000003-0829-4E31-9E0B-62450E5BD2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c:v>
                </c:pt>
                <c:pt idx="3">
                  <c:v>20</c:v>
                </c:pt>
                <c:pt idx="6">
                  <c:v>23</c:v>
                </c:pt>
                <c:pt idx="9">
                  <c:v>23</c:v>
                </c:pt>
                <c:pt idx="12">
                  <c:v>35</c:v>
                </c:pt>
              </c:numCache>
            </c:numRef>
          </c:val>
          <c:extLst>
            <c:ext xmlns:c16="http://schemas.microsoft.com/office/drawing/2014/chart" uri="{C3380CC4-5D6E-409C-BE32-E72D297353CC}">
              <c16:uniqueId val="{00000004-0829-4E31-9E0B-62450E5BD2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29-4E31-9E0B-62450E5BD2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29-4E31-9E0B-62450E5BD2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639</c:v>
                </c:pt>
                <c:pt idx="3">
                  <c:v>654</c:v>
                </c:pt>
                <c:pt idx="6">
                  <c:v>665</c:v>
                </c:pt>
                <c:pt idx="9">
                  <c:v>716</c:v>
                </c:pt>
                <c:pt idx="12">
                  <c:v>764</c:v>
                </c:pt>
              </c:numCache>
            </c:numRef>
          </c:val>
          <c:extLst>
            <c:ext xmlns:c16="http://schemas.microsoft.com/office/drawing/2014/chart" uri="{C3380CC4-5D6E-409C-BE32-E72D297353CC}">
              <c16:uniqueId val="{00000007-0829-4E31-9E0B-62450E5BD220}"/>
            </c:ext>
          </c:extLst>
        </c:ser>
        <c:dLbls>
          <c:showLegendKey val="0"/>
          <c:showVal val="0"/>
          <c:showCatName val="0"/>
          <c:showSerName val="0"/>
          <c:showPercent val="0"/>
          <c:showBubbleSize val="0"/>
        </c:dLbls>
        <c:gapWidth val="100"/>
        <c:overlap val="100"/>
        <c:axId val="185358656"/>
        <c:axId val="18535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286</c:v>
                </c:pt>
                <c:pt idx="2">
                  <c:v>#N/A</c:v>
                </c:pt>
                <c:pt idx="3">
                  <c:v>#N/A</c:v>
                </c:pt>
                <c:pt idx="4">
                  <c:v>275</c:v>
                </c:pt>
                <c:pt idx="5">
                  <c:v>#N/A</c:v>
                </c:pt>
                <c:pt idx="6">
                  <c:v>#N/A</c:v>
                </c:pt>
                <c:pt idx="7">
                  <c:v>231</c:v>
                </c:pt>
                <c:pt idx="8">
                  <c:v>#N/A</c:v>
                </c:pt>
                <c:pt idx="9">
                  <c:v>#N/A</c:v>
                </c:pt>
                <c:pt idx="10">
                  <c:v>291</c:v>
                </c:pt>
                <c:pt idx="11">
                  <c:v>#N/A</c:v>
                </c:pt>
                <c:pt idx="12">
                  <c:v>#N/A</c:v>
                </c:pt>
                <c:pt idx="13">
                  <c:v>316</c:v>
                </c:pt>
                <c:pt idx="14">
                  <c:v>#N/A</c:v>
                </c:pt>
              </c:numCache>
            </c:numRef>
          </c:val>
          <c:smooth val="0"/>
          <c:extLst>
            <c:ext xmlns:c16="http://schemas.microsoft.com/office/drawing/2014/chart" uri="{C3380CC4-5D6E-409C-BE32-E72D297353CC}">
              <c16:uniqueId val="{00000008-0829-4E31-9E0B-62450E5BD220}"/>
            </c:ext>
          </c:extLst>
        </c:ser>
        <c:dLbls>
          <c:showLegendKey val="0"/>
          <c:showVal val="0"/>
          <c:showCatName val="0"/>
          <c:showSerName val="0"/>
          <c:showPercent val="0"/>
          <c:showBubbleSize val="0"/>
        </c:dLbls>
        <c:marker val="1"/>
        <c:smooth val="0"/>
        <c:axId val="185358656"/>
        <c:axId val="185352384"/>
      </c:lineChart>
      <c:catAx>
        <c:axId val="1853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352384"/>
        <c:crosses val="autoZero"/>
        <c:auto val="1"/>
        <c:lblAlgn val="ctr"/>
        <c:lblOffset val="100"/>
        <c:tickLblSkip val="1"/>
        <c:tickMarkSkip val="1"/>
        <c:noMultiLvlLbl val="0"/>
      </c:catAx>
      <c:valAx>
        <c:axId val="18535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35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5589</c:v>
                </c:pt>
                <c:pt idx="5">
                  <c:v>6952</c:v>
                </c:pt>
                <c:pt idx="8">
                  <c:v>7242</c:v>
                </c:pt>
                <c:pt idx="11">
                  <c:v>7137</c:v>
                </c:pt>
                <c:pt idx="14">
                  <c:v>7051</c:v>
                </c:pt>
              </c:numCache>
            </c:numRef>
          </c:val>
          <c:extLst>
            <c:ext xmlns:c16="http://schemas.microsoft.com/office/drawing/2014/chart" uri="{C3380CC4-5D6E-409C-BE32-E72D297353CC}">
              <c16:uniqueId val="{00000000-CFF5-45A9-B530-317330AF29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607</c:v>
                </c:pt>
                <c:pt idx="5">
                  <c:v>511</c:v>
                </c:pt>
                <c:pt idx="8">
                  <c:v>476</c:v>
                </c:pt>
                <c:pt idx="11">
                  <c:v>450</c:v>
                </c:pt>
                <c:pt idx="14">
                  <c:v>395</c:v>
                </c:pt>
              </c:numCache>
            </c:numRef>
          </c:val>
          <c:extLst>
            <c:ext xmlns:c16="http://schemas.microsoft.com/office/drawing/2014/chart" uri="{C3380CC4-5D6E-409C-BE32-E72D297353CC}">
              <c16:uniqueId val="{00000001-CFF5-45A9-B530-317330AF29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4059</c:v>
                </c:pt>
                <c:pt idx="5">
                  <c:v>4506</c:v>
                </c:pt>
                <c:pt idx="8">
                  <c:v>5959</c:v>
                </c:pt>
                <c:pt idx="11">
                  <c:v>6930</c:v>
                </c:pt>
                <c:pt idx="14">
                  <c:v>7310</c:v>
                </c:pt>
              </c:numCache>
            </c:numRef>
          </c:val>
          <c:extLst>
            <c:ext xmlns:c16="http://schemas.microsoft.com/office/drawing/2014/chart" uri="{C3380CC4-5D6E-409C-BE32-E72D297353CC}">
              <c16:uniqueId val="{00000002-CFF5-45A9-B530-317330AF29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F5-45A9-B530-317330AF29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F5-45A9-B530-317330AF29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F5-45A9-B530-317330AF29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1029</c:v>
                </c:pt>
                <c:pt idx="3">
                  <c:v>955</c:v>
                </c:pt>
                <c:pt idx="6">
                  <c:v>956</c:v>
                </c:pt>
                <c:pt idx="9">
                  <c:v>909</c:v>
                </c:pt>
                <c:pt idx="12">
                  <c:v>880</c:v>
                </c:pt>
              </c:numCache>
            </c:numRef>
          </c:val>
          <c:extLst>
            <c:ext xmlns:c16="http://schemas.microsoft.com/office/drawing/2014/chart" uri="{C3380CC4-5D6E-409C-BE32-E72D297353CC}">
              <c16:uniqueId val="{00000006-CFF5-45A9-B530-317330AF29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485</c:v>
                </c:pt>
                <c:pt idx="3">
                  <c:v>409</c:v>
                </c:pt>
                <c:pt idx="6">
                  <c:v>364</c:v>
                </c:pt>
                <c:pt idx="9">
                  <c:v>321</c:v>
                </c:pt>
                <c:pt idx="12">
                  <c:v>278</c:v>
                </c:pt>
              </c:numCache>
            </c:numRef>
          </c:val>
          <c:extLst>
            <c:ext xmlns:c16="http://schemas.microsoft.com/office/drawing/2014/chart" uri="{C3380CC4-5D6E-409C-BE32-E72D297353CC}">
              <c16:uniqueId val="{00000007-CFF5-45A9-B530-317330AF29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240</c:v>
                </c:pt>
                <c:pt idx="3">
                  <c:v>214</c:v>
                </c:pt>
                <c:pt idx="6">
                  <c:v>212</c:v>
                </c:pt>
                <c:pt idx="9">
                  <c:v>216</c:v>
                </c:pt>
                <c:pt idx="12">
                  <c:v>247</c:v>
                </c:pt>
              </c:numCache>
            </c:numRef>
          </c:val>
          <c:extLst>
            <c:ext xmlns:c16="http://schemas.microsoft.com/office/drawing/2014/chart" uri="{C3380CC4-5D6E-409C-BE32-E72D297353CC}">
              <c16:uniqueId val="{00000008-CFF5-45A9-B530-317330AF29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F5-45A9-B530-317330AF29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9110</c:v>
                </c:pt>
                <c:pt idx="3">
                  <c:v>10066</c:v>
                </c:pt>
                <c:pt idx="6">
                  <c:v>11123</c:v>
                </c:pt>
                <c:pt idx="9">
                  <c:v>11499</c:v>
                </c:pt>
                <c:pt idx="12">
                  <c:v>11430</c:v>
                </c:pt>
              </c:numCache>
            </c:numRef>
          </c:val>
          <c:extLst>
            <c:ext xmlns:c16="http://schemas.microsoft.com/office/drawing/2014/chart" uri="{C3380CC4-5D6E-409C-BE32-E72D297353CC}">
              <c16:uniqueId val="{0000000A-CFF5-45A9-B530-317330AF29D5}"/>
            </c:ext>
          </c:extLst>
        </c:ser>
        <c:dLbls>
          <c:showLegendKey val="0"/>
          <c:showVal val="0"/>
          <c:showCatName val="0"/>
          <c:showSerName val="0"/>
          <c:showPercent val="0"/>
          <c:showBubbleSize val="0"/>
        </c:dLbls>
        <c:gapWidth val="100"/>
        <c:overlap val="100"/>
        <c:axId val="421003448"/>
        <c:axId val="421001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610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F5-45A9-B530-317330AF29D5}"/>
            </c:ext>
          </c:extLst>
        </c:ser>
        <c:dLbls>
          <c:showLegendKey val="0"/>
          <c:showVal val="0"/>
          <c:showCatName val="0"/>
          <c:showSerName val="0"/>
          <c:showPercent val="0"/>
          <c:showBubbleSize val="0"/>
        </c:dLbls>
        <c:marker val="1"/>
        <c:smooth val="0"/>
        <c:axId val="421003448"/>
        <c:axId val="421001880"/>
      </c:lineChart>
      <c:catAx>
        <c:axId val="421003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001880"/>
        <c:crosses val="autoZero"/>
        <c:auto val="1"/>
        <c:lblAlgn val="ctr"/>
        <c:lblOffset val="100"/>
        <c:tickLblSkip val="1"/>
        <c:tickMarkSkip val="1"/>
        <c:noMultiLvlLbl val="0"/>
      </c:catAx>
      <c:valAx>
        <c:axId val="421001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003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1572</c:v>
                </c:pt>
                <c:pt idx="1">
                  <c:v>1814</c:v>
                </c:pt>
                <c:pt idx="2">
                  <c:v>1769</c:v>
                </c:pt>
              </c:numCache>
            </c:numRef>
          </c:val>
          <c:extLst>
            <c:ext xmlns:c16="http://schemas.microsoft.com/office/drawing/2014/chart" uri="{C3380CC4-5D6E-409C-BE32-E72D297353CC}">
              <c16:uniqueId val="{00000000-3AB8-4F85-8A90-1B2609C4C4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3AB8-4F85-8A90-1B2609C4C4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3581</c:v>
                </c:pt>
                <c:pt idx="1">
                  <c:v>4275</c:v>
                </c:pt>
                <c:pt idx="2">
                  <c:v>4663</c:v>
                </c:pt>
              </c:numCache>
            </c:numRef>
          </c:val>
          <c:extLst>
            <c:ext xmlns:c16="http://schemas.microsoft.com/office/drawing/2014/chart" uri="{C3380CC4-5D6E-409C-BE32-E72D297353CC}">
              <c16:uniqueId val="{00000002-3AB8-4F85-8A90-1B2609C4C436}"/>
            </c:ext>
          </c:extLst>
        </c:ser>
        <c:dLbls>
          <c:showLegendKey val="0"/>
          <c:showVal val="0"/>
          <c:showCatName val="0"/>
          <c:showSerName val="0"/>
          <c:showPercent val="0"/>
          <c:showBubbleSize val="0"/>
        </c:dLbls>
        <c:gapWidth val="120"/>
        <c:overlap val="100"/>
        <c:axId val="421000704"/>
        <c:axId val="421006192"/>
      </c:barChart>
      <c:catAx>
        <c:axId val="4210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1006192"/>
        <c:crosses val="autoZero"/>
        <c:auto val="1"/>
        <c:lblAlgn val="ctr"/>
        <c:lblOffset val="100"/>
        <c:tickLblSkip val="1"/>
        <c:tickMarkSkip val="1"/>
        <c:noMultiLvlLbl val="0"/>
      </c:catAx>
      <c:valAx>
        <c:axId val="421006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100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10,883
20.80
11,234,414
10,873,508
260,535
3,798,729
11,430,430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しており、今後としても大幅な税収の増は見込めないため、財政力指数としても横ばいで推移すると考えられる。課税客体の適切な把握や、徴税率の向上を図り、少しでも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165629</xdr:rowOff>
    </xdr:from>
    <xdr:to>
      <xdr:col>15</xdr:col>
      <xdr:colOff>82550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165629</xdr:rowOff>
    </xdr:from>
    <xdr:to>
      <xdr:col>11</xdr:col>
      <xdr:colOff>31750</xdr:colOff>
      <xdr:row>43</xdr:row>
      <xdr:rowOff>165629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114829</xdr:rowOff>
    </xdr:from>
    <xdr:to>
      <xdr:col>11</xdr:col>
      <xdr:colOff>82550</xdr:colOff>
      <xdr:row>44</xdr:row>
      <xdr:rowOff>44979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29756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114829</xdr:rowOff>
    </xdr:from>
    <xdr:to>
      <xdr:col>7</xdr:col>
      <xdr:colOff>31750</xdr:colOff>
      <xdr:row>44</xdr:row>
      <xdr:rowOff>44979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29756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程度の数値であるが、類似団体内平均値を４．１ポイント上回る結果となった。要因としては、歳入の経常一般財源は増額となったが、令和元年度に借り入れた地方債の措置期間終了により元金償還が開始となったことに伴う公債費の増額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ふるさとまちづくり寄附金の多寡に左右される状況であるが、今後は、安定した比率を維持できるよう、経常経費の削減等に努めていく必要がある。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7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64</xdr:row>
      <xdr:rowOff>7196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93917"/>
          <a:ext cx="8890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135467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4813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71120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48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127846</xdr:rowOff>
    </xdr:from>
    <xdr:to>
      <xdr:col>19</xdr:col>
      <xdr:colOff>184150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42773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２６，１８３円の減額となっているものの、依然として大きな乖離が生じている。これは約２８億円の「ふるさとまちづくり寄附金」を頂いていることに伴い、業務委託等をはじめとする経費等の物件費が伸び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「ふるさとまちづくり寄附金」が落ち込まない限り、この傾向は続くと考えられる。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16252</xdr:rowOff>
    </xdr:from>
    <xdr:to>
      <xdr:col>23</xdr:col>
      <xdr:colOff>133350</xdr:colOff>
      <xdr:row>85</xdr:row>
      <xdr:rowOff>106508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589502"/>
          <a:ext cx="838200" cy="9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22915</xdr:rowOff>
    </xdr:from>
    <xdr:to>
      <xdr:col>19</xdr:col>
      <xdr:colOff>133350</xdr:colOff>
      <xdr:row>85</xdr:row>
      <xdr:rowOff>106508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596165"/>
          <a:ext cx="889000" cy="8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22915</xdr:rowOff>
    </xdr:from>
    <xdr:to>
      <xdr:col>15</xdr:col>
      <xdr:colOff>82550</xdr:colOff>
      <xdr:row>85</xdr:row>
      <xdr:rowOff>33635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596165"/>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110927</xdr:rowOff>
    </xdr:from>
    <xdr:to>
      <xdr:col>11</xdr:col>
      <xdr:colOff>31750</xdr:colOff>
      <xdr:row>85</xdr:row>
      <xdr:rowOff>33635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512727"/>
          <a:ext cx="889000" cy="9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136902</xdr:rowOff>
    </xdr:from>
    <xdr:to>
      <xdr:col>23</xdr:col>
      <xdr:colOff>184150</xdr:colOff>
      <xdr:row>85</xdr:row>
      <xdr:rowOff>67052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5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108979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5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55708</xdr:rowOff>
    </xdr:from>
    <xdr:to>
      <xdr:col>19</xdr:col>
      <xdr:colOff>184150</xdr:colOff>
      <xdr:row>85</xdr:row>
      <xdr:rowOff>157308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6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142085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715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143565</xdr:rowOff>
    </xdr:from>
    <xdr:to>
      <xdr:col>15</xdr:col>
      <xdr:colOff>133350</xdr:colOff>
      <xdr:row>85</xdr:row>
      <xdr:rowOff>73715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5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58492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63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154285</xdr:rowOff>
    </xdr:from>
    <xdr:to>
      <xdr:col>11</xdr:col>
      <xdr:colOff>82550</xdr:colOff>
      <xdr:row>85</xdr:row>
      <xdr:rowOff>84435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69212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64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60127</xdr:rowOff>
    </xdr:from>
    <xdr:to>
      <xdr:col>7</xdr:col>
      <xdr:colOff>31750</xdr:colOff>
      <xdr:row>84</xdr:row>
      <xdr:rowOff>161727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146504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54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令和４年度に等級別基準職務表の改定により、類似団体内平均値と同程度の数値となった。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令和５年度についても類似団体内平均値と同程度の数値となった。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159052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869282"/>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86</xdr:row>
      <xdr:rowOff>159052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455623"/>
          <a:ext cx="8890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53823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455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84</xdr:row>
      <xdr:rowOff>53823</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90309</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45859</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前年度より０．４２ポイント上昇し、類似団体内平均値との乖離が大きくなっている。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今後も、財政状況を踏まえながら、適正な定員管理に努めていく。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81462</xdr:rowOff>
    </xdr:from>
    <xdr:to>
      <xdr:col>81</xdr:col>
      <xdr:colOff>44450</xdr:colOff>
      <xdr:row>61</xdr:row>
      <xdr:rowOff>129722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5399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75716</xdr:rowOff>
    </xdr:from>
    <xdr:to>
      <xdr:col>77</xdr:col>
      <xdr:colOff>44450</xdr:colOff>
      <xdr:row>61</xdr:row>
      <xdr:rowOff>81462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53416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45841</xdr:rowOff>
    </xdr:from>
    <xdr:to>
      <xdr:col>72</xdr:col>
      <xdr:colOff>203200</xdr:colOff>
      <xdr:row>61</xdr:row>
      <xdr:rowOff>75716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504291"/>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147199</xdr:rowOff>
    </xdr:from>
    <xdr:to>
      <xdr:col>68</xdr:col>
      <xdr:colOff>152400</xdr:colOff>
      <xdr:row>61</xdr:row>
      <xdr:rowOff>45841</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434199"/>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78922</xdr:rowOff>
    </xdr:from>
    <xdr:to>
      <xdr:col>81</xdr:col>
      <xdr:colOff>95250</xdr:colOff>
      <xdr:row>62</xdr:row>
      <xdr:rowOff>9072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50999</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30662</xdr:rowOff>
    </xdr:from>
    <xdr:to>
      <xdr:col>77</xdr:col>
      <xdr:colOff>95250</xdr:colOff>
      <xdr:row>61</xdr:row>
      <xdr:rowOff>132262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117039</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57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24916</xdr:rowOff>
    </xdr:from>
    <xdr:to>
      <xdr:col>73</xdr:col>
      <xdr:colOff>44450</xdr:colOff>
      <xdr:row>61</xdr:row>
      <xdr:rowOff>126516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111293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166491</xdr:rowOff>
    </xdr:from>
    <xdr:to>
      <xdr:col>68</xdr:col>
      <xdr:colOff>203200</xdr:colOff>
      <xdr:row>61</xdr:row>
      <xdr:rowOff>96641</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81418</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96399</xdr:rowOff>
    </xdr:from>
    <xdr:to>
      <xdr:col>64</xdr:col>
      <xdr:colOff>152400</xdr:colOff>
      <xdr:row>61</xdr:row>
      <xdr:rowOff>26549</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36726</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ポイント上昇しているものの、類似団体内平均値を下回る結果となった。しかし、現在進行中の大型事業に係る起債の元金償還が順次開始となるため、実質公債費比率は、上昇傾向に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今後も引き続き、事業計画の精査、交付税算入の少ない起債借入の抑制等により、実質公債費比率の抑制に努める。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56621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8945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56621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8945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56621</xdr:rowOff>
    </xdr:from>
    <xdr:to>
      <xdr:col>72</xdr:col>
      <xdr:colOff>203200</xdr:colOff>
      <xdr:row>41</xdr:row>
      <xdr:rowOff>25929</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914621"/>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25929</xdr:rowOff>
    </xdr:from>
    <xdr:to>
      <xdr:col>68</xdr:col>
      <xdr:colOff>152400</xdr:colOff>
      <xdr:row>41</xdr:row>
      <xdr:rowOff>46038</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70553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137054</xdr:rowOff>
    </xdr:from>
    <xdr:to>
      <xdr:col>68</xdr:col>
      <xdr:colOff>203200</xdr:colOff>
      <xdr:row>40</xdr:row>
      <xdr:rowOff>67204</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77381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137054</xdr:rowOff>
    </xdr:from>
    <xdr:to>
      <xdr:col>64</xdr:col>
      <xdr:colOff>152400</xdr:colOff>
      <xdr:row>40</xdr:row>
      <xdr:rowOff>67204</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8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77381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5821</xdr:rowOff>
    </xdr:from>
    <xdr:to>
      <xdr:col>81</xdr:col>
      <xdr:colOff>95250</xdr:colOff>
      <xdr:row>40</xdr:row>
      <xdr:rowOff>107421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22348</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70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157163</xdr:rowOff>
    </xdr:from>
    <xdr:to>
      <xdr:col>77</xdr:col>
      <xdr:colOff>95250</xdr:colOff>
      <xdr:row>40</xdr:row>
      <xdr:rowOff>87313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97490</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5821</xdr:rowOff>
    </xdr:from>
    <xdr:to>
      <xdr:col>73</xdr:col>
      <xdr:colOff>44450</xdr:colOff>
      <xdr:row>40</xdr:row>
      <xdr:rowOff>107421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92198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9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146579</xdr:rowOff>
    </xdr:from>
    <xdr:to>
      <xdr:col>68</xdr:col>
      <xdr:colOff>203200</xdr:colOff>
      <xdr:row>41</xdr:row>
      <xdr:rowOff>76729</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61506</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09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166688</xdr:rowOff>
    </xdr:from>
    <xdr:to>
      <xdr:col>64</xdr:col>
      <xdr:colOff>152400</xdr:colOff>
      <xdr:row>41</xdr:row>
      <xdr:rowOff>96838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81615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も、ふるさとまちづくり基金や都市計画事業基金が増加し、「充当可能基金」が増となったことで、分子となる「将来負担額」から「充当可能財源等」を差し引いた実質の将来負担額はマイナス算定となったため、将来負担比率は算定されない結果となった。</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93073</xdr:rowOff>
    </xdr:from>
    <xdr:to>
      <xdr:col>64</xdr:col>
      <xdr:colOff>152400</xdr:colOff>
      <xdr:row>15</xdr:row>
      <xdr:rowOff>23223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8000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5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10,883
20.80
11,234,414
10,873,508
260,535
3,798,729
11,430,430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現職員の昇給などに伴い、前年度より０．４ポイント増加し、類似団体内平均値を上回る結果となった。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今後は、適切な定員管理により人件費の抑制に努める。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3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前年度と同数値であるが、類似団体内平均値が上昇しているので、類似団体内平均値を下回る状況にある。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58420</xdr:rowOff>
    </xdr:from>
    <xdr:to>
      <xdr:col>82</xdr:col>
      <xdr:colOff>107950</xdr:colOff>
      <xdr:row>15</xdr:row>
      <xdr:rowOff>58420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30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18415</xdr:rowOff>
    </xdr:from>
    <xdr:to>
      <xdr:col>78</xdr:col>
      <xdr:colOff>69850</xdr:colOff>
      <xdr:row>15</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90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18415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815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150495</xdr:rowOff>
    </xdr:from>
    <xdr:to>
      <xdr:col>69</xdr:col>
      <xdr:colOff>142875</xdr:colOff>
      <xdr:row>15</xdr:row>
      <xdr:rowOff>80645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65422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xdr:rowOff>
    </xdr:from>
    <xdr:to>
      <xdr:col>82</xdr:col>
      <xdr:colOff>158750</xdr:colOff>
      <xdr:row>15</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24147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xdr:rowOff>
    </xdr:from>
    <xdr:to>
      <xdr:col>78</xdr:col>
      <xdr:colOff>120650</xdr:colOff>
      <xdr:row>15</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119397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4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139065</xdr:rowOff>
    </xdr:from>
    <xdr:to>
      <xdr:col>74</xdr:col>
      <xdr:colOff>31750</xdr:colOff>
      <xdr:row>15</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53992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まちづくり基金繰入金を有効活用し、経常経費充当一般財源が抑制され、さらに歳入の経常一般財源が昨年度より増額となったため、前年度より０．２ポイント改善し、類似団体内平均値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扶助費については、削減が難しい経費であり、今後も抜本的な改善は見込めないため、現状の数値を維持できるよう努めていく。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前年度より０．７ポイント改善し、類似団体内平均値を下回る数値で推移している。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今後は、施設の老朽化等により維持補修費が増加していくことが想定されるため、公共施設等総合管理計画や個別施設計画等に基づいて施設の統廃合等を検討し、経常経費の抑制に努める必要がある。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26307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22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1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110672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6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57</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68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前年度より０．５ポイント改善し、かつ類似団体内平均値が１．２ポイント上昇しているため、類似団体内平均値との乖離が小さくなっている。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今後も引き続き、財政援助団体への補助金の廃止・減額の検討や、精査の徹底を推し進めていく必要がある。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117475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4135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98425</xdr:rowOff>
    </xdr:from>
    <xdr:to>
      <xdr:col>78</xdr:col>
      <xdr:colOff>69850</xdr:colOff>
      <xdr:row>37</xdr:row>
      <xdr:rowOff>117475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42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98425</xdr:rowOff>
    </xdr:from>
    <xdr:to>
      <xdr:col>73</xdr:col>
      <xdr:colOff>180975</xdr:colOff>
      <xdr:row>38</xdr:row>
      <xdr:rowOff>3175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420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3175</xdr:rowOff>
    </xdr:from>
    <xdr:to>
      <xdr:col>69</xdr:col>
      <xdr:colOff>92075</xdr:colOff>
      <xdr:row>38</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18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66675</xdr:rowOff>
    </xdr:from>
    <xdr:to>
      <xdr:col>78</xdr:col>
      <xdr:colOff>120650</xdr:colOff>
      <xdr:row>37</xdr:row>
      <xdr:rowOff>168275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153052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9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47625</xdr:rowOff>
    </xdr:from>
    <xdr:to>
      <xdr:col>74</xdr:col>
      <xdr:colOff>31750</xdr:colOff>
      <xdr:row>37</xdr:row>
      <xdr:rowOff>149225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123825</xdr:rowOff>
    </xdr:from>
    <xdr:to>
      <xdr:col>69</xdr:col>
      <xdr:colOff>142875</xdr:colOff>
      <xdr:row>38</xdr:row>
      <xdr:rowOff>53975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38752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令和元年度及び令和２年度に借り入れた過疎対策事業債の元金償還が開始されたことが影響し、前年度より１．１ポイントの上昇となり、類似団体内平均値を上回る状況にある。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今後としては、平成２６年度から借入を行っている過疎対策事業債や大型事業の元金償還が順次開始されるため、上昇傾向になることが想定される。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67563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903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08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165863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77</xdr:row>
      <xdr:rowOff>170435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前年度より１．０ポイント改善し、かつ類似団体内平均値が１．８ポイント上昇しているため、類似団体内平均値との乖離が小さくなっている。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今後は、各費目の経常経費について、より一層、精査・改善を徹底し、比率の抑制に努めていく必要がある。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xdr:rowOff>
    </xdr:from>
    <xdr:to>
      <xdr:col>82</xdr:col>
      <xdr:colOff>107950</xdr:colOff>
      <xdr:row>77</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120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206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90424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971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73669</xdr:rowOff>
    </xdr:from>
    <xdr:to>
      <xdr:col>29</xdr:col>
      <xdr:colOff>127000</xdr:colOff>
      <xdr:row>17</xdr:row>
      <xdr:rowOff>131093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5944"/>
          <a:ext cx="647700" cy="5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131093</xdr:rowOff>
    </xdr:from>
    <xdr:to>
      <xdr:col>26</xdr:col>
      <xdr:colOff>50800</xdr:colOff>
      <xdr:row>17</xdr:row>
      <xdr:rowOff>166990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3368"/>
          <a:ext cx="698500" cy="35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166990</xdr:rowOff>
    </xdr:from>
    <xdr:to>
      <xdr:col>22</xdr:col>
      <xdr:colOff>114300</xdr:colOff>
      <xdr:row>18</xdr:row>
      <xdr:rowOff>72800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9265"/>
          <a:ext cx="698500" cy="7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72800</xdr:rowOff>
    </xdr:from>
    <xdr:to>
      <xdr:col>18</xdr:col>
      <xdr:colOff>177800</xdr:colOff>
      <xdr:row>18</xdr:row>
      <xdr:rowOff>110225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6525"/>
          <a:ext cx="698500" cy="3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133583</xdr:rowOff>
    </xdr:from>
    <xdr:to>
      <xdr:col>19</xdr:col>
      <xdr:colOff>38100</xdr:colOff>
      <xdr:row>18</xdr:row>
      <xdr:rowOff>63733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73910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170139</xdr:rowOff>
    </xdr:from>
    <xdr:to>
      <xdr:col>15</xdr:col>
      <xdr:colOff>101600</xdr:colOff>
      <xdr:row>18</xdr:row>
      <xdr:rowOff>100289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110466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22869</xdr:rowOff>
    </xdr:from>
    <xdr:to>
      <xdr:col>29</xdr:col>
      <xdr:colOff>177800</xdr:colOff>
      <xdr:row>17</xdr:row>
      <xdr:rowOff>124469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39396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80293</xdr:rowOff>
    </xdr:from>
    <xdr:to>
      <xdr:col>26</xdr:col>
      <xdr:colOff>101600</xdr:colOff>
      <xdr:row>18</xdr:row>
      <xdr:rowOff>10443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2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20620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11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116190</xdr:rowOff>
    </xdr:from>
    <xdr:to>
      <xdr:col>22</xdr:col>
      <xdr:colOff>165100</xdr:colOff>
      <xdr:row>18</xdr:row>
      <xdr:rowOff>46340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56517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4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22000</xdr:rowOff>
    </xdr:from>
    <xdr:to>
      <xdr:col>19</xdr:col>
      <xdr:colOff>38100</xdr:colOff>
      <xdr:row>18</xdr:row>
      <xdr:rowOff>123600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5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108377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59425</xdr:rowOff>
    </xdr:from>
    <xdr:to>
      <xdr:col>15</xdr:col>
      <xdr:colOff>101600</xdr:colOff>
      <xdr:row>18</xdr:row>
      <xdr:rowOff>161025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9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145802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209845</xdr:rowOff>
    </xdr:from>
    <xdr:to>
      <xdr:col>29</xdr:col>
      <xdr:colOff>127000</xdr:colOff>
      <xdr:row>35</xdr:row>
      <xdr:rowOff>273372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20195"/>
          <a:ext cx="647700" cy="6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273372</xdr:rowOff>
    </xdr:from>
    <xdr:to>
      <xdr:col>26</xdr:col>
      <xdr:colOff>50800</xdr:colOff>
      <xdr:row>36</xdr:row>
      <xdr:rowOff>65553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83722"/>
          <a:ext cx="698500" cy="13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331254</xdr:rowOff>
    </xdr:from>
    <xdr:to>
      <xdr:col>22</xdr:col>
      <xdr:colOff>114300</xdr:colOff>
      <xdr:row>36</xdr:row>
      <xdr:rowOff>65553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1604"/>
          <a:ext cx="698500" cy="77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320373</xdr:rowOff>
    </xdr:from>
    <xdr:to>
      <xdr:col>18</xdr:col>
      <xdr:colOff>177800</xdr:colOff>
      <xdr:row>35</xdr:row>
      <xdr:rowOff>331254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30723"/>
          <a:ext cx="6985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159045</xdr:rowOff>
    </xdr:from>
    <xdr:to>
      <xdr:col>29</xdr:col>
      <xdr:colOff>177800</xdr:colOff>
      <xdr:row>35</xdr:row>
      <xdr:rowOff>260645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131122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4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222572</xdr:rowOff>
    </xdr:from>
    <xdr:to>
      <xdr:col>26</xdr:col>
      <xdr:colOff>101600</xdr:colOff>
      <xdr:row>35</xdr:row>
      <xdr:rowOff>324172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308949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19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14753</xdr:rowOff>
    </xdr:from>
    <xdr:to>
      <xdr:col>22</xdr:col>
      <xdr:colOff>165100</xdr:colOff>
      <xdr:row>36</xdr:row>
      <xdr:rowOff>116353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101130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280454</xdr:rowOff>
    </xdr:from>
    <xdr:to>
      <xdr:col>19</xdr:col>
      <xdr:colOff>38100</xdr:colOff>
      <xdr:row>36</xdr:row>
      <xdr:rowOff>39154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49331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5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269573</xdr:rowOff>
    </xdr:from>
    <xdr:to>
      <xdr:col>15</xdr:col>
      <xdr:colOff>101600</xdr:colOff>
      <xdr:row>36</xdr:row>
      <xdr:rowOff>28273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38450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4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10,883
20.80
11,234,414
10,873,508
260,535
3,798,729
11,430,430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102426</xdr:rowOff>
    </xdr:from>
    <xdr:to>
      <xdr:col>24</xdr:col>
      <xdr:colOff>63500</xdr:colOff>
      <xdr:row>35</xdr:row>
      <xdr:rowOff>169672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3176"/>
          <a:ext cx="8382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169672</xdr:rowOff>
    </xdr:from>
    <xdr:to>
      <xdr:col>19</xdr:col>
      <xdr:colOff>177800</xdr:colOff>
      <xdr:row>36</xdr:row>
      <xdr:rowOff>54851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0422"/>
          <a:ext cx="889000" cy="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54851</xdr:rowOff>
    </xdr:from>
    <xdr:to>
      <xdr:col>15</xdr:col>
      <xdr:colOff>50800</xdr:colOff>
      <xdr:row>37</xdr:row>
      <xdr:rowOff>13640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7051"/>
          <a:ext cx="889000" cy="1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13640</xdr:rowOff>
    </xdr:from>
    <xdr:to>
      <xdr:col>10</xdr:col>
      <xdr:colOff>114300</xdr:colOff>
      <xdr:row>38</xdr:row>
      <xdr:rowOff>69393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7290"/>
          <a:ext cx="889000" cy="2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101714</xdr:rowOff>
    </xdr:from>
    <xdr:to>
      <xdr:col>10</xdr:col>
      <xdr:colOff>165100</xdr:colOff>
      <xdr:row>36</xdr:row>
      <xdr:rowOff>31864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0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48391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97790</xdr:rowOff>
    </xdr:from>
    <xdr:to>
      <xdr:col>6</xdr:col>
      <xdr:colOff>38100</xdr:colOff>
      <xdr:row>37</xdr:row>
      <xdr:rowOff>27940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44467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51626</xdr:rowOff>
    </xdr:from>
    <xdr:to>
      <xdr:col>24</xdr:col>
      <xdr:colOff>114300</xdr:colOff>
      <xdr:row>35</xdr:row>
      <xdr:rowOff>153226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74503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118872</xdr:rowOff>
    </xdr:from>
    <xdr:to>
      <xdr:col>20</xdr:col>
      <xdr:colOff>38100</xdr:colOff>
      <xdr:row>36</xdr:row>
      <xdr:rowOff>49022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40149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1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4051</xdr:rowOff>
    </xdr:from>
    <xdr:to>
      <xdr:col>15</xdr:col>
      <xdr:colOff>101600</xdr:colOff>
      <xdr:row>36</xdr:row>
      <xdr:rowOff>105651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96778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134290</xdr:rowOff>
    </xdr:from>
    <xdr:to>
      <xdr:col>10</xdr:col>
      <xdr:colOff>165100</xdr:colOff>
      <xdr:row>37</xdr:row>
      <xdr:rowOff>64440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55567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18593</xdr:rowOff>
    </xdr:from>
    <xdr:to>
      <xdr:col>6</xdr:col>
      <xdr:colOff>38100</xdr:colOff>
      <xdr:row>38</xdr:row>
      <xdr:rowOff>120193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111320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60837</xdr:rowOff>
    </xdr:from>
    <xdr:to>
      <xdr:col>24</xdr:col>
      <xdr:colOff>63500</xdr:colOff>
      <xdr:row>54</xdr:row>
      <xdr:rowOff>19491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147687"/>
          <a:ext cx="838200" cy="13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60837</xdr:rowOff>
    </xdr:from>
    <xdr:to>
      <xdr:col>19</xdr:col>
      <xdr:colOff>177800</xdr:colOff>
      <xdr:row>53</xdr:row>
      <xdr:rowOff>132091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147687"/>
          <a:ext cx="8890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88459</xdr:rowOff>
    </xdr:from>
    <xdr:to>
      <xdr:col>15</xdr:col>
      <xdr:colOff>50800</xdr:colOff>
      <xdr:row>53</xdr:row>
      <xdr:rowOff>132091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175309"/>
          <a:ext cx="889000" cy="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88459</xdr:rowOff>
    </xdr:from>
    <xdr:to>
      <xdr:col>10</xdr:col>
      <xdr:colOff>114300</xdr:colOff>
      <xdr:row>53</xdr:row>
      <xdr:rowOff>117572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175309"/>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145353</xdr:rowOff>
    </xdr:from>
    <xdr:to>
      <xdr:col>10</xdr:col>
      <xdr:colOff>165100</xdr:colOff>
      <xdr:row>57</xdr:row>
      <xdr:rowOff>75503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140277</xdr:rowOff>
    </xdr:from>
    <xdr:to>
      <xdr:col>6</xdr:col>
      <xdr:colOff>38100</xdr:colOff>
      <xdr:row>57</xdr:row>
      <xdr:rowOff>70427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61554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140141</xdr:rowOff>
    </xdr:from>
    <xdr:to>
      <xdr:col>24</xdr:col>
      <xdr:colOff>114300</xdr:colOff>
      <xdr:row>54</xdr:row>
      <xdr:rowOff>70291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2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163018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07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10037</xdr:rowOff>
    </xdr:from>
    <xdr:to>
      <xdr:col>20</xdr:col>
      <xdr:colOff>38100</xdr:colOff>
      <xdr:row>53</xdr:row>
      <xdr:rowOff>111637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128164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87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81291</xdr:rowOff>
    </xdr:from>
    <xdr:to>
      <xdr:col>15</xdr:col>
      <xdr:colOff>101600</xdr:colOff>
      <xdr:row>54</xdr:row>
      <xdr:rowOff>11441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1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27968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94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37659</xdr:rowOff>
    </xdr:from>
    <xdr:to>
      <xdr:col>10</xdr:col>
      <xdr:colOff>165100</xdr:colOff>
      <xdr:row>53</xdr:row>
      <xdr:rowOff>139259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1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155786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89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66772</xdr:rowOff>
    </xdr:from>
    <xdr:to>
      <xdr:col>6</xdr:col>
      <xdr:colOff>38100</xdr:colOff>
      <xdr:row>53</xdr:row>
      <xdr:rowOff>168372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1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13449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92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150673</xdr:rowOff>
    </xdr:from>
    <xdr:to>
      <xdr:col>24</xdr:col>
      <xdr:colOff>63500</xdr:colOff>
      <xdr:row>77</xdr:row>
      <xdr:rowOff>163779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52323"/>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163779</xdr:rowOff>
    </xdr:from>
    <xdr:to>
      <xdr:col>19</xdr:col>
      <xdr:colOff>177800</xdr:colOff>
      <xdr:row>78</xdr:row>
      <xdr:rowOff>41669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65429"/>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155550</xdr:rowOff>
    </xdr:from>
    <xdr:to>
      <xdr:col>15</xdr:col>
      <xdr:colOff>50800</xdr:colOff>
      <xdr:row>78</xdr:row>
      <xdr:rowOff>41669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57200"/>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155550</xdr:rowOff>
    </xdr:from>
    <xdr:to>
      <xdr:col>10</xdr:col>
      <xdr:colOff>114300</xdr:colOff>
      <xdr:row>78</xdr:row>
      <xdr:rowOff>37134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57200"/>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107417</xdr:rowOff>
    </xdr:from>
    <xdr:to>
      <xdr:col>10</xdr:col>
      <xdr:colOff>165100</xdr:colOff>
      <xdr:row>78</xdr:row>
      <xdr:rowOff>37567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28694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136486</xdr:rowOff>
    </xdr:from>
    <xdr:to>
      <xdr:col>6</xdr:col>
      <xdr:colOff>38100</xdr:colOff>
      <xdr:row>78</xdr:row>
      <xdr:rowOff>66636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83163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99873</xdr:rowOff>
    </xdr:from>
    <xdr:to>
      <xdr:col>24</xdr:col>
      <xdr:colOff>114300</xdr:colOff>
      <xdr:row>78</xdr:row>
      <xdr:rowOff>30023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78300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7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112979</xdr:rowOff>
    </xdr:from>
    <xdr:to>
      <xdr:col>20</xdr:col>
      <xdr:colOff>38100</xdr:colOff>
      <xdr:row>78</xdr:row>
      <xdr:rowOff>43129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34256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0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162319</xdr:rowOff>
    </xdr:from>
    <xdr:to>
      <xdr:col>15</xdr:col>
      <xdr:colOff>101600</xdr:colOff>
      <xdr:row>78</xdr:row>
      <xdr:rowOff>92469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83596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5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104750</xdr:rowOff>
    </xdr:from>
    <xdr:to>
      <xdr:col>10</xdr:col>
      <xdr:colOff>165100</xdr:colOff>
      <xdr:row>78</xdr:row>
      <xdr:rowOff>34900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51427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0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157784</xdr:rowOff>
    </xdr:from>
    <xdr:to>
      <xdr:col>6</xdr:col>
      <xdr:colOff>38100</xdr:colOff>
      <xdr:row>78</xdr:row>
      <xdr:rowOff>87934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79061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156797</xdr:rowOff>
    </xdr:from>
    <xdr:to>
      <xdr:col>24</xdr:col>
      <xdr:colOff>63500</xdr:colOff>
      <xdr:row>94</xdr:row>
      <xdr:rowOff>3716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30197"/>
          <a:ext cx="838200" cy="1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3716</xdr:rowOff>
    </xdr:from>
    <xdr:to>
      <xdr:col>19</xdr:col>
      <xdr:colOff>177800</xdr:colOff>
      <xdr:row>95</xdr:row>
      <xdr:rowOff>157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20016"/>
          <a:ext cx="889000" cy="16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xdr:rowOff>
    </xdr:from>
    <xdr:to>
      <xdr:col>15</xdr:col>
      <xdr:colOff>50800</xdr:colOff>
      <xdr:row>95</xdr:row>
      <xdr:rowOff>43802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87907"/>
          <a:ext cx="889000" cy="4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43802</xdr:rowOff>
    </xdr:from>
    <xdr:to>
      <xdr:col>10</xdr:col>
      <xdr:colOff>114300</xdr:colOff>
      <xdr:row>95</xdr:row>
      <xdr:rowOff>104087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31552"/>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144890</xdr:rowOff>
    </xdr:from>
    <xdr:to>
      <xdr:col>10</xdr:col>
      <xdr:colOff>165100</xdr:colOff>
      <xdr:row>96</xdr:row>
      <xdr:rowOff>75040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3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66167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2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166984</xdr:rowOff>
    </xdr:from>
    <xdr:to>
      <xdr:col>6</xdr:col>
      <xdr:colOff>38100</xdr:colOff>
      <xdr:row>96</xdr:row>
      <xdr:rowOff>97134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5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88261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4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105997</xdr:rowOff>
    </xdr:from>
    <xdr:to>
      <xdr:col>24</xdr:col>
      <xdr:colOff>114300</xdr:colOff>
      <xdr:row>93</xdr:row>
      <xdr:rowOff>36147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128874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3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124366</xdr:rowOff>
    </xdr:from>
    <xdr:to>
      <xdr:col>20</xdr:col>
      <xdr:colOff>38100</xdr:colOff>
      <xdr:row>94</xdr:row>
      <xdr:rowOff>54516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71043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84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120807</xdr:rowOff>
    </xdr:from>
    <xdr:to>
      <xdr:col>15</xdr:col>
      <xdr:colOff>101600</xdr:colOff>
      <xdr:row>95</xdr:row>
      <xdr:rowOff>50957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67484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164452</xdr:rowOff>
    </xdr:from>
    <xdr:to>
      <xdr:col>10</xdr:col>
      <xdr:colOff>165100</xdr:colOff>
      <xdr:row>95</xdr:row>
      <xdr:rowOff>94602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111129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53287</xdr:rowOff>
    </xdr:from>
    <xdr:to>
      <xdr:col>6</xdr:col>
      <xdr:colOff>38100</xdr:colOff>
      <xdr:row>95</xdr:row>
      <xdr:rowOff>154887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4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171414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82310</xdr:rowOff>
    </xdr:from>
    <xdr:to>
      <xdr:col>55</xdr:col>
      <xdr:colOff>0</xdr:colOff>
      <xdr:row>36</xdr:row>
      <xdr:rowOff>87610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54510"/>
          <a:ext cx="8382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39779</xdr:rowOff>
    </xdr:from>
    <xdr:to>
      <xdr:col>50</xdr:col>
      <xdr:colOff>114300</xdr:colOff>
      <xdr:row>36</xdr:row>
      <xdr:rowOff>82310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11979"/>
          <a:ext cx="889000" cy="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83137</xdr:rowOff>
    </xdr:from>
    <xdr:to>
      <xdr:col>45</xdr:col>
      <xdr:colOff>177800</xdr:colOff>
      <xdr:row>36</xdr:row>
      <xdr:rowOff>39779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12437"/>
          <a:ext cx="889000" cy="29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83137</xdr:rowOff>
    </xdr:from>
    <xdr:to>
      <xdr:col>41</xdr:col>
      <xdr:colOff>50800</xdr:colOff>
      <xdr:row>37</xdr:row>
      <xdr:rowOff>31290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12437"/>
          <a:ext cx="889000" cy="46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58972</xdr:rowOff>
    </xdr:from>
    <xdr:to>
      <xdr:col>41</xdr:col>
      <xdr:colOff>101600</xdr:colOff>
      <xdr:row>34</xdr:row>
      <xdr:rowOff>160572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151699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8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550</xdr:rowOff>
    </xdr:from>
    <xdr:to>
      <xdr:col>36</xdr:col>
      <xdr:colOff>165100</xdr:colOff>
      <xdr:row>37</xdr:row>
      <xdr:rowOff>102150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93277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36810</xdr:rowOff>
    </xdr:from>
    <xdr:to>
      <xdr:col>55</xdr:col>
      <xdr:colOff>50800</xdr:colOff>
      <xdr:row>36</xdr:row>
      <xdr:rowOff>138410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15237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8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31510</xdr:rowOff>
    </xdr:from>
    <xdr:to>
      <xdr:col>50</xdr:col>
      <xdr:colOff>165100</xdr:colOff>
      <xdr:row>36</xdr:row>
      <xdr:rowOff>133110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0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149637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160429</xdr:rowOff>
    </xdr:from>
    <xdr:to>
      <xdr:col>46</xdr:col>
      <xdr:colOff>38100</xdr:colOff>
      <xdr:row>36</xdr:row>
      <xdr:rowOff>90579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107106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32337</xdr:rowOff>
    </xdr:from>
    <xdr:to>
      <xdr:col>41</xdr:col>
      <xdr:colOff>101600</xdr:colOff>
      <xdr:row>34</xdr:row>
      <xdr:rowOff>133937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150464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3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151940</xdr:rowOff>
    </xdr:from>
    <xdr:to>
      <xdr:col>36</xdr:col>
      <xdr:colOff>165100</xdr:colOff>
      <xdr:row>37</xdr:row>
      <xdr:rowOff>82090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98617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164762</xdr:rowOff>
    </xdr:from>
    <xdr:to>
      <xdr:col>55</xdr:col>
      <xdr:colOff>0</xdr:colOff>
      <xdr:row>56</xdr:row>
      <xdr:rowOff>106484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94512"/>
          <a:ext cx="838200" cy="1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112394</xdr:rowOff>
    </xdr:from>
    <xdr:to>
      <xdr:col>50</xdr:col>
      <xdr:colOff>114300</xdr:colOff>
      <xdr:row>55</xdr:row>
      <xdr:rowOff>164762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370694"/>
          <a:ext cx="889000" cy="22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126731</xdr:rowOff>
    </xdr:from>
    <xdr:to>
      <xdr:col>45</xdr:col>
      <xdr:colOff>177800</xdr:colOff>
      <xdr:row>54</xdr:row>
      <xdr:rowOff>112394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213581"/>
          <a:ext cx="889000" cy="1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126731</xdr:rowOff>
    </xdr:from>
    <xdr:to>
      <xdr:col>41</xdr:col>
      <xdr:colOff>50800</xdr:colOff>
      <xdr:row>54</xdr:row>
      <xdr:rowOff>74233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213581"/>
          <a:ext cx="889000" cy="1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61338</xdr:rowOff>
    </xdr:from>
    <xdr:to>
      <xdr:col>41</xdr:col>
      <xdr:colOff>101600</xdr:colOff>
      <xdr:row>56</xdr:row>
      <xdr:rowOff>162938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154065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114084</xdr:rowOff>
    </xdr:from>
    <xdr:to>
      <xdr:col>36</xdr:col>
      <xdr:colOff>165100</xdr:colOff>
      <xdr:row>57</xdr:row>
      <xdr:rowOff>44234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35361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55684</xdr:rowOff>
    </xdr:from>
    <xdr:to>
      <xdr:col>55</xdr:col>
      <xdr:colOff>50800</xdr:colOff>
      <xdr:row>56</xdr:row>
      <xdr:rowOff>157284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78561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113962</xdr:rowOff>
    </xdr:from>
    <xdr:to>
      <xdr:col>50</xdr:col>
      <xdr:colOff>165100</xdr:colOff>
      <xdr:row>56</xdr:row>
      <xdr:rowOff>44112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60639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1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61594</xdr:rowOff>
    </xdr:from>
    <xdr:to>
      <xdr:col>46</xdr:col>
      <xdr:colOff>38100</xdr:colOff>
      <xdr:row>54</xdr:row>
      <xdr:rowOff>163194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8271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09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75931</xdr:rowOff>
    </xdr:from>
    <xdr:to>
      <xdr:col>41</xdr:col>
      <xdr:colOff>101600</xdr:colOff>
      <xdr:row>54</xdr:row>
      <xdr:rowOff>6081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1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22608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93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23433</xdr:rowOff>
    </xdr:from>
    <xdr:to>
      <xdr:col>36</xdr:col>
      <xdr:colOff>165100</xdr:colOff>
      <xdr:row>54</xdr:row>
      <xdr:rowOff>125033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141560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05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129814</xdr:rowOff>
    </xdr:from>
    <xdr:to>
      <xdr:col>55</xdr:col>
      <xdr:colOff>0</xdr:colOff>
      <xdr:row>77</xdr:row>
      <xdr:rowOff>79527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160014"/>
          <a:ext cx="838200" cy="12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96443</xdr:rowOff>
    </xdr:from>
    <xdr:to>
      <xdr:col>50</xdr:col>
      <xdr:colOff>114300</xdr:colOff>
      <xdr:row>76</xdr:row>
      <xdr:rowOff>129814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783743"/>
          <a:ext cx="889000" cy="37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155668</xdr:rowOff>
    </xdr:from>
    <xdr:to>
      <xdr:col>45</xdr:col>
      <xdr:colOff>177800</xdr:colOff>
      <xdr:row>74</xdr:row>
      <xdr:rowOff>96443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671518"/>
          <a:ext cx="889000" cy="1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57061</xdr:rowOff>
    </xdr:from>
    <xdr:to>
      <xdr:col>41</xdr:col>
      <xdr:colOff>50800</xdr:colOff>
      <xdr:row>73</xdr:row>
      <xdr:rowOff>155668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572911"/>
          <a:ext cx="889000" cy="9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61080</xdr:rowOff>
    </xdr:from>
    <xdr:to>
      <xdr:col>41</xdr:col>
      <xdr:colOff>101600</xdr:colOff>
      <xdr:row>76</xdr:row>
      <xdr:rowOff>162680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0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153807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102285</xdr:rowOff>
    </xdr:from>
    <xdr:to>
      <xdr:col>36</xdr:col>
      <xdr:colOff>165100</xdr:colOff>
      <xdr:row>77</xdr:row>
      <xdr:rowOff>32435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23562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28727</xdr:rowOff>
    </xdr:from>
    <xdr:to>
      <xdr:col>55</xdr:col>
      <xdr:colOff>50800</xdr:colOff>
      <xdr:row>77</xdr:row>
      <xdr:rowOff>130327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131747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79014</xdr:rowOff>
    </xdr:from>
    <xdr:to>
      <xdr:col>50</xdr:col>
      <xdr:colOff>165100</xdr:colOff>
      <xdr:row>77</xdr:row>
      <xdr:rowOff>9164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25690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45643</xdr:rowOff>
    </xdr:from>
    <xdr:to>
      <xdr:col>46</xdr:col>
      <xdr:colOff>38100</xdr:colOff>
      <xdr:row>74</xdr:row>
      <xdr:rowOff>147243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7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163770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50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104868</xdr:rowOff>
    </xdr:from>
    <xdr:to>
      <xdr:col>41</xdr:col>
      <xdr:colOff>101600</xdr:colOff>
      <xdr:row>74</xdr:row>
      <xdr:rowOff>35018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6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51545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39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6261</xdr:rowOff>
    </xdr:from>
    <xdr:to>
      <xdr:col>36</xdr:col>
      <xdr:colOff>165100</xdr:colOff>
      <xdr:row>73</xdr:row>
      <xdr:rowOff>107861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5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124388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29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161303</xdr:rowOff>
    </xdr:from>
    <xdr:to>
      <xdr:col>55</xdr:col>
      <xdr:colOff>0</xdr:colOff>
      <xdr:row>95</xdr:row>
      <xdr:rowOff>29439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277603"/>
          <a:ext cx="8382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161303</xdr:rowOff>
    </xdr:from>
    <xdr:to>
      <xdr:col>50</xdr:col>
      <xdr:colOff>114300</xdr:colOff>
      <xdr:row>95</xdr:row>
      <xdr:rowOff>41791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277603"/>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79014</xdr:rowOff>
    </xdr:from>
    <xdr:to>
      <xdr:col>45</xdr:col>
      <xdr:colOff>177800</xdr:colOff>
      <xdr:row>95</xdr:row>
      <xdr:rowOff>41791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195314"/>
          <a:ext cx="889000" cy="1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79014</xdr:rowOff>
    </xdr:from>
    <xdr:to>
      <xdr:col>41</xdr:col>
      <xdr:colOff>50800</xdr:colOff>
      <xdr:row>97</xdr:row>
      <xdr:rowOff>26597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195314"/>
          <a:ext cx="889000" cy="4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36489</xdr:rowOff>
    </xdr:from>
    <xdr:to>
      <xdr:col>41</xdr:col>
      <xdr:colOff>101600</xdr:colOff>
      <xdr:row>96</xdr:row>
      <xdr:rowOff>138089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129216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86393</xdr:rowOff>
    </xdr:from>
    <xdr:to>
      <xdr:col>36</xdr:col>
      <xdr:colOff>165100</xdr:colOff>
      <xdr:row>97</xdr:row>
      <xdr:rowOff>16543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33070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150089</xdr:rowOff>
    </xdr:from>
    <xdr:to>
      <xdr:col>55</xdr:col>
      <xdr:colOff>50800</xdr:colOff>
      <xdr:row>95</xdr:row>
      <xdr:rowOff>80239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110503</xdr:rowOff>
    </xdr:from>
    <xdr:to>
      <xdr:col>50</xdr:col>
      <xdr:colOff>165100</xdr:colOff>
      <xdr:row>95</xdr:row>
      <xdr:rowOff>40653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57180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0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162441</xdr:rowOff>
    </xdr:from>
    <xdr:to>
      <xdr:col>46</xdr:col>
      <xdr:colOff>38100</xdr:colOff>
      <xdr:row>95</xdr:row>
      <xdr:rowOff>92591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27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109118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05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28214</xdr:rowOff>
    </xdr:from>
    <xdr:to>
      <xdr:col>41</xdr:col>
      <xdr:colOff>101600</xdr:colOff>
      <xdr:row>94</xdr:row>
      <xdr:rowOff>129814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146341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91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147247</xdr:rowOff>
    </xdr:from>
    <xdr:to>
      <xdr:col>36</xdr:col>
      <xdr:colOff>165100</xdr:colOff>
      <xdr:row>97</xdr:row>
      <xdr:rowOff>77397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68524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9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80483</xdr:rowOff>
    </xdr:from>
    <xdr:to>
      <xdr:col>85</xdr:col>
      <xdr:colOff>127000</xdr:colOff>
      <xdr:row>38</xdr:row>
      <xdr:rowOff>138676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95583"/>
          <a:ext cx="838200" cy="5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117421</xdr:rowOff>
    </xdr:from>
    <xdr:to>
      <xdr:col>81</xdr:col>
      <xdr:colOff>50800</xdr:colOff>
      <xdr:row>38</xdr:row>
      <xdr:rowOff>138676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32521"/>
          <a:ext cx="889000" cy="2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117421</xdr:rowOff>
    </xdr:from>
    <xdr:to>
      <xdr:col>76</xdr:col>
      <xdr:colOff>114300</xdr:colOff>
      <xdr:row>38</xdr:row>
      <xdr:rowOff>132764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32521"/>
          <a:ext cx="8890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124100</xdr:rowOff>
    </xdr:from>
    <xdr:to>
      <xdr:col>71</xdr:col>
      <xdr:colOff>177800</xdr:colOff>
      <xdr:row>38</xdr:row>
      <xdr:rowOff>132764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39200"/>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64906</xdr:rowOff>
    </xdr:from>
    <xdr:to>
      <xdr:col>72</xdr:col>
      <xdr:colOff>38100</xdr:colOff>
      <xdr:row>38</xdr:row>
      <xdr:rowOff>166506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11583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5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59017</xdr:rowOff>
    </xdr:from>
    <xdr:to>
      <xdr:col>67</xdr:col>
      <xdr:colOff>101600</xdr:colOff>
      <xdr:row>38</xdr:row>
      <xdr:rowOff>160617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7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5694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4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29683</xdr:rowOff>
    </xdr:from>
    <xdr:to>
      <xdr:col>85</xdr:col>
      <xdr:colOff>177800</xdr:colOff>
      <xdr:row>38</xdr:row>
      <xdr:rowOff>131283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160510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3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87876</xdr:rowOff>
    </xdr:from>
    <xdr:to>
      <xdr:col>81</xdr:col>
      <xdr:colOff>101600</xdr:colOff>
      <xdr:row>39</xdr:row>
      <xdr:rowOff>18026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9153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66621</xdr:rowOff>
    </xdr:from>
    <xdr:to>
      <xdr:col>76</xdr:col>
      <xdr:colOff>165100</xdr:colOff>
      <xdr:row>38</xdr:row>
      <xdr:rowOff>168221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159348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81964</xdr:rowOff>
    </xdr:from>
    <xdr:to>
      <xdr:col>72</xdr:col>
      <xdr:colOff>38100</xdr:colOff>
      <xdr:row>39</xdr:row>
      <xdr:rowOff>12114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3241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73300</xdr:rowOff>
    </xdr:from>
    <xdr:to>
      <xdr:col>67</xdr:col>
      <xdr:colOff>101600</xdr:colOff>
      <xdr:row>39</xdr:row>
      <xdr:rowOff>3450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166027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163392</xdr:rowOff>
    </xdr:from>
    <xdr:to>
      <xdr:col>85</xdr:col>
      <xdr:colOff>127000</xdr:colOff>
      <xdr:row>77</xdr:row>
      <xdr:rowOff>18163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93592"/>
          <a:ext cx="8382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18163</xdr:rowOff>
    </xdr:from>
    <xdr:to>
      <xdr:col>81</xdr:col>
      <xdr:colOff>50800</xdr:colOff>
      <xdr:row>77</xdr:row>
      <xdr:rowOff>44424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19813"/>
          <a:ext cx="889000"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44424</xdr:rowOff>
    </xdr:from>
    <xdr:to>
      <xdr:col>76</xdr:col>
      <xdr:colOff>114300</xdr:colOff>
      <xdr:row>77</xdr:row>
      <xdr:rowOff>52434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46074"/>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52434</xdr:rowOff>
    </xdr:from>
    <xdr:to>
      <xdr:col>71</xdr:col>
      <xdr:colOff>177800</xdr:colOff>
      <xdr:row>77</xdr:row>
      <xdr:rowOff>65002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54084"/>
          <a:ext cx="8890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167086</xdr:rowOff>
    </xdr:from>
    <xdr:to>
      <xdr:col>72</xdr:col>
      <xdr:colOff>38100</xdr:colOff>
      <xdr:row>77</xdr:row>
      <xdr:rowOff>97236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113763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13210</xdr:rowOff>
    </xdr:from>
    <xdr:to>
      <xdr:col>67</xdr:col>
      <xdr:colOff>101600</xdr:colOff>
      <xdr:row>77</xdr:row>
      <xdr:rowOff>114810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131337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112592</xdr:rowOff>
    </xdr:from>
    <xdr:to>
      <xdr:col>85</xdr:col>
      <xdr:colOff>177800</xdr:colOff>
      <xdr:row>77</xdr:row>
      <xdr:rowOff>42742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135469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138813</xdr:rowOff>
    </xdr:from>
    <xdr:to>
      <xdr:col>81</xdr:col>
      <xdr:colOff>101600</xdr:colOff>
      <xdr:row>77</xdr:row>
      <xdr:rowOff>68963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60090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165074</xdr:rowOff>
    </xdr:from>
    <xdr:to>
      <xdr:col>76</xdr:col>
      <xdr:colOff>165100</xdr:colOff>
      <xdr:row>77</xdr:row>
      <xdr:rowOff>95224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86351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1634</xdr:rowOff>
    </xdr:from>
    <xdr:to>
      <xdr:col>72</xdr:col>
      <xdr:colOff>38100</xdr:colOff>
      <xdr:row>77</xdr:row>
      <xdr:rowOff>103234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94361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14202</xdr:rowOff>
    </xdr:from>
    <xdr:to>
      <xdr:col>67</xdr:col>
      <xdr:colOff>101600</xdr:colOff>
      <xdr:row>77</xdr:row>
      <xdr:rowOff>115802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106929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0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43</xdr:rowOff>
    </xdr:from>
    <xdr:to>
      <xdr:col>85</xdr:col>
      <xdr:colOff>127000</xdr:colOff>
      <xdr:row>95</xdr:row>
      <xdr:rowOff>33063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287793"/>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133930</xdr:rowOff>
    </xdr:from>
    <xdr:to>
      <xdr:col>81</xdr:col>
      <xdr:colOff>50800</xdr:colOff>
      <xdr:row>95</xdr:row>
      <xdr:rowOff>33063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250230"/>
          <a:ext cx="889000" cy="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133930</xdr:rowOff>
    </xdr:from>
    <xdr:to>
      <xdr:col>76</xdr:col>
      <xdr:colOff>114300</xdr:colOff>
      <xdr:row>95</xdr:row>
      <xdr:rowOff>120306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250230"/>
          <a:ext cx="889000" cy="1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120306</xdr:rowOff>
    </xdr:from>
    <xdr:to>
      <xdr:col>71</xdr:col>
      <xdr:colOff>177800</xdr:colOff>
      <xdr:row>96</xdr:row>
      <xdr:rowOff>100051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408056"/>
          <a:ext cx="889000" cy="15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135365</xdr:rowOff>
    </xdr:from>
    <xdr:to>
      <xdr:col>72</xdr:col>
      <xdr:colOff>38100</xdr:colOff>
      <xdr:row>98</xdr:row>
      <xdr:rowOff>65515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56642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142909</xdr:rowOff>
    </xdr:from>
    <xdr:to>
      <xdr:col>67</xdr:col>
      <xdr:colOff>101600</xdr:colOff>
      <xdr:row>98</xdr:row>
      <xdr:rowOff>73059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64186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120693</xdr:rowOff>
    </xdr:from>
    <xdr:to>
      <xdr:col>85</xdr:col>
      <xdr:colOff>177800</xdr:colOff>
      <xdr:row>95</xdr:row>
      <xdr:rowOff>50843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23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143570</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08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153713</xdr:rowOff>
    </xdr:from>
    <xdr:to>
      <xdr:col>81</xdr:col>
      <xdr:colOff>101600</xdr:colOff>
      <xdr:row>95</xdr:row>
      <xdr:rowOff>83863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2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100390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04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83130</xdr:rowOff>
    </xdr:from>
    <xdr:to>
      <xdr:col>76</xdr:col>
      <xdr:colOff>165100</xdr:colOff>
      <xdr:row>95</xdr:row>
      <xdr:rowOff>13280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1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29807</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59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69506</xdr:rowOff>
    </xdr:from>
    <xdr:to>
      <xdr:col>72</xdr:col>
      <xdr:colOff>38100</xdr:colOff>
      <xdr:row>95</xdr:row>
      <xdr:rowOff>171106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3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16183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1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49251</xdr:rowOff>
    </xdr:from>
    <xdr:to>
      <xdr:col>67</xdr:col>
      <xdr:colOff>101600</xdr:colOff>
      <xdr:row>96</xdr:row>
      <xdr:rowOff>150851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5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167378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2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8827</xdr:rowOff>
    </xdr:from>
    <xdr:to>
      <xdr:col>116</xdr:col>
      <xdr:colOff>63500</xdr:colOff>
      <xdr:row>38</xdr:row>
      <xdr:rowOff>147358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23927"/>
          <a:ext cx="8382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140348</xdr:rowOff>
    </xdr:from>
    <xdr:to>
      <xdr:col>111</xdr:col>
      <xdr:colOff>177800</xdr:colOff>
      <xdr:row>38</xdr:row>
      <xdr:rowOff>147358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544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140348</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55448"/>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29862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77927</xdr:rowOff>
    </xdr:from>
    <xdr:to>
      <xdr:col>98</xdr:col>
      <xdr:colOff>38100</xdr:colOff>
      <xdr:row>39</xdr:row>
      <xdr:rowOff>8077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24604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129477</xdr:rowOff>
    </xdr:from>
    <xdr:to>
      <xdr:col>116</xdr:col>
      <xdr:colOff>114300</xdr:colOff>
      <xdr:row>38</xdr:row>
      <xdr:rowOff>59627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152354</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2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96558</xdr:rowOff>
    </xdr:from>
    <xdr:to>
      <xdr:col>112</xdr:col>
      <xdr:colOff>38100</xdr:colOff>
      <xdr:row>39</xdr:row>
      <xdr:rowOff>26708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17835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7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89548</xdr:rowOff>
    </xdr:from>
    <xdr:to>
      <xdr:col>107</xdr:col>
      <xdr:colOff>101600</xdr:colOff>
      <xdr:row>39</xdr:row>
      <xdr:rowOff>19698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10825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128088</xdr:rowOff>
    </xdr:from>
    <xdr:to>
      <xdr:col>102</xdr:col>
      <xdr:colOff>165100</xdr:colOff>
      <xdr:row>59</xdr:row>
      <xdr:rowOff>58238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74765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142588</xdr:rowOff>
    </xdr:from>
    <xdr:to>
      <xdr:col>98</xdr:col>
      <xdr:colOff>38100</xdr:colOff>
      <xdr:row>59</xdr:row>
      <xdr:rowOff>72738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89265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123034</xdr:rowOff>
    </xdr:from>
    <xdr:to>
      <xdr:col>116</xdr:col>
      <xdr:colOff>63500</xdr:colOff>
      <xdr:row>77</xdr:row>
      <xdr:rowOff>85097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153234"/>
          <a:ext cx="838200" cy="1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123034</xdr:rowOff>
    </xdr:from>
    <xdr:to>
      <xdr:col>111</xdr:col>
      <xdr:colOff>177800</xdr:colOff>
      <xdr:row>77</xdr:row>
      <xdr:rowOff>69977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53234"/>
          <a:ext cx="889000" cy="1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129859</xdr:rowOff>
    </xdr:from>
    <xdr:to>
      <xdr:col>107</xdr:col>
      <xdr:colOff>50800</xdr:colOff>
      <xdr:row>77</xdr:row>
      <xdr:rowOff>69977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160059"/>
          <a:ext cx="889000" cy="1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129859</xdr:rowOff>
    </xdr:from>
    <xdr:to>
      <xdr:col>102</xdr:col>
      <xdr:colOff>114300</xdr:colOff>
      <xdr:row>77</xdr:row>
      <xdr:rowOff>138111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60059"/>
          <a:ext cx="889000" cy="17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57583</xdr:rowOff>
    </xdr:from>
    <xdr:to>
      <xdr:col>102</xdr:col>
      <xdr:colOff>165100</xdr:colOff>
      <xdr:row>77</xdr:row>
      <xdr:rowOff>159183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5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150310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87311</xdr:rowOff>
    </xdr:from>
    <xdr:to>
      <xdr:col>98</xdr:col>
      <xdr:colOff>38100</xdr:colOff>
      <xdr:row>78</xdr:row>
      <xdr:rowOff>17461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8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8588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34297</xdr:rowOff>
    </xdr:from>
    <xdr:to>
      <xdr:col>116</xdr:col>
      <xdr:colOff>114300</xdr:colOff>
      <xdr:row>77</xdr:row>
      <xdr:rowOff>135897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57174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72234</xdr:rowOff>
    </xdr:from>
    <xdr:to>
      <xdr:col>112</xdr:col>
      <xdr:colOff>38100</xdr:colOff>
      <xdr:row>77</xdr:row>
      <xdr:rowOff>2384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18911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8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19177</xdr:rowOff>
    </xdr:from>
    <xdr:to>
      <xdr:col>107</xdr:col>
      <xdr:colOff>101600</xdr:colOff>
      <xdr:row>77</xdr:row>
      <xdr:rowOff>120777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137304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79059</xdr:rowOff>
    </xdr:from>
    <xdr:to>
      <xdr:col>102</xdr:col>
      <xdr:colOff>165100</xdr:colOff>
      <xdr:row>77</xdr:row>
      <xdr:rowOff>9209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25737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88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87311</xdr:rowOff>
    </xdr:from>
    <xdr:to>
      <xdr:col>98</xdr:col>
      <xdr:colOff>38100</xdr:colOff>
      <xdr:row>78</xdr:row>
      <xdr:rowOff>17461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33988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6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２３１，５５１円となっており、昨年度と比較すると３４，１４８円の減額となっているものの、類似団体内平均値と比較すると非常に高い水準となっている。これは約２８億円の「ふるさとまちづくり寄附金」を頂いていることに伴う業務委託等が大きな割合を占めているためである。その一方で、積立金は１４３，０４６円となっており、こちらも類似団体内平均値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また、扶助費については、住民一人当たりのコストが１０９，９５３円となっており、昨年度より１１，６２５円の増額となっている。要因としては、物価高騰対策に係る給付金事業が挙げられる。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普通建設事業費については、住民一人当たりのコストが１１８，７１８円となっており、昨年度より２９，７０４円の減額となっている。要因としては、地域福祉センター建設事業や旧駅舎改修事業などの大型事業が完了したことが挙げられる。これらの事業については、多額の地方債を財源として借り入れており、今後は公債費の増額が見込まれるため、交付税算入の少ない起債の借り入れ抑制や新規事業の精査を徹底し、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10,883
20.80
11,234,414
10,873,508
260,535
3,798,729
11,430,430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123508</xdr:rowOff>
    </xdr:from>
    <xdr:to>
      <xdr:col>24</xdr:col>
      <xdr:colOff>63500</xdr:colOff>
      <xdr:row>37</xdr:row>
      <xdr:rowOff>15684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5708"/>
          <a:ext cx="838200" cy="6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15684</xdr:rowOff>
    </xdr:from>
    <xdr:to>
      <xdr:col>19</xdr:col>
      <xdr:colOff>177800</xdr:colOff>
      <xdr:row>37</xdr:row>
      <xdr:rowOff>132842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9334"/>
          <a:ext cx="88900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120459</xdr:rowOff>
    </xdr:from>
    <xdr:to>
      <xdr:col>15</xdr:col>
      <xdr:colOff>50800</xdr:colOff>
      <xdr:row>37</xdr:row>
      <xdr:rowOff>132842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64109"/>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111697</xdr:rowOff>
    </xdr:from>
    <xdr:to>
      <xdr:col>10</xdr:col>
      <xdr:colOff>114300</xdr:colOff>
      <xdr:row>37</xdr:row>
      <xdr:rowOff>120459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55347"/>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72708</xdr:rowOff>
    </xdr:from>
    <xdr:to>
      <xdr:col>24</xdr:col>
      <xdr:colOff>114300</xdr:colOff>
      <xdr:row>37</xdr:row>
      <xdr:rowOff>2858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51135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136334</xdr:rowOff>
    </xdr:from>
    <xdr:to>
      <xdr:col>20</xdr:col>
      <xdr:colOff>38100</xdr:colOff>
      <xdr:row>37</xdr:row>
      <xdr:rowOff>66484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57611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82042</xdr:rowOff>
    </xdr:from>
    <xdr:to>
      <xdr:col>15</xdr:col>
      <xdr:colOff>101600</xdr:colOff>
      <xdr:row>38</xdr:row>
      <xdr:rowOff>12192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69659</xdr:rowOff>
    </xdr:from>
    <xdr:to>
      <xdr:col>10</xdr:col>
      <xdr:colOff>165100</xdr:colOff>
      <xdr:row>37</xdr:row>
      <xdr:rowOff>171259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162386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0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60897</xdr:rowOff>
    </xdr:from>
    <xdr:to>
      <xdr:col>6</xdr:col>
      <xdr:colOff>38100</xdr:colOff>
      <xdr:row>37</xdr:row>
      <xdr:rowOff>162497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153623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9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78378</xdr:rowOff>
    </xdr:from>
    <xdr:to>
      <xdr:col>24</xdr:col>
      <xdr:colOff>62865</xdr:colOff>
      <xdr:row>58</xdr:row>
      <xdr:rowOff>138843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165228"/>
          <a:ext cx="1270" cy="9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142670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138843</xdr:rowOff>
    </xdr:from>
    <xdr:to>
      <xdr:col>24</xdr:col>
      <xdr:colOff>152400</xdr:colOff>
      <xdr:row>58</xdr:row>
      <xdr:rowOff>138843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8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25055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94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78378</xdr:rowOff>
    </xdr:from>
    <xdr:to>
      <xdr:col>24</xdr:col>
      <xdr:colOff>152400</xdr:colOff>
      <xdr:row>53</xdr:row>
      <xdr:rowOff>78378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16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168372</xdr:rowOff>
    </xdr:from>
    <xdr:to>
      <xdr:col>24</xdr:col>
      <xdr:colOff>63500</xdr:colOff>
      <xdr:row>53</xdr:row>
      <xdr:rowOff>146418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083772"/>
          <a:ext cx="838200" cy="14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4022</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766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25595</xdr:rowOff>
    </xdr:from>
    <xdr:to>
      <xdr:col>24</xdr:col>
      <xdr:colOff>114300</xdr:colOff>
      <xdr:row>57</xdr:row>
      <xdr:rowOff>127195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9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168372</xdr:rowOff>
    </xdr:from>
    <xdr:to>
      <xdr:col>19</xdr:col>
      <xdr:colOff>177800</xdr:colOff>
      <xdr:row>53</xdr:row>
      <xdr:rowOff>7363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083772"/>
          <a:ext cx="8890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38451</xdr:rowOff>
    </xdr:from>
    <xdr:to>
      <xdr:col>20</xdr:col>
      <xdr:colOff>38100</xdr:colOff>
      <xdr:row>57</xdr:row>
      <xdr:rowOff>140051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131178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0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111833</xdr:rowOff>
    </xdr:from>
    <xdr:to>
      <xdr:col>15</xdr:col>
      <xdr:colOff>50800</xdr:colOff>
      <xdr:row>53</xdr:row>
      <xdr:rowOff>7363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8684333"/>
          <a:ext cx="889000" cy="4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46124</xdr:rowOff>
    </xdr:from>
    <xdr:to>
      <xdr:col>15</xdr:col>
      <xdr:colOff>101600</xdr:colOff>
      <xdr:row>57</xdr:row>
      <xdr:rowOff>147724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81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138851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91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111833</xdr:rowOff>
    </xdr:from>
    <xdr:to>
      <xdr:col>10</xdr:col>
      <xdr:colOff>114300</xdr:colOff>
      <xdr:row>52</xdr:row>
      <xdr:rowOff>17579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8684333"/>
          <a:ext cx="889000" cy="2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118512</xdr:rowOff>
    </xdr:from>
    <xdr:to>
      <xdr:col>10</xdr:col>
      <xdr:colOff>165100</xdr:colOff>
      <xdr:row>56</xdr:row>
      <xdr:rowOff>48662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54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39789</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79299</xdr:rowOff>
    </xdr:from>
    <xdr:to>
      <xdr:col>6</xdr:col>
      <xdr:colOff>38100</xdr:colOff>
      <xdr:row>58</xdr:row>
      <xdr:rowOff>9449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5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94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95618</xdr:rowOff>
    </xdr:from>
    <xdr:to>
      <xdr:col>24</xdr:col>
      <xdr:colOff>114300</xdr:colOff>
      <xdr:row>54</xdr:row>
      <xdr:rowOff>25768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1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10545</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0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117572</xdr:rowOff>
    </xdr:from>
    <xdr:to>
      <xdr:col>20</xdr:col>
      <xdr:colOff>38100</xdr:colOff>
      <xdr:row>53</xdr:row>
      <xdr:rowOff>47722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0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64249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880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128013</xdr:rowOff>
    </xdr:from>
    <xdr:to>
      <xdr:col>15</xdr:col>
      <xdr:colOff>101600</xdr:colOff>
      <xdr:row>53</xdr:row>
      <xdr:rowOff>58163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0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74690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881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61033</xdr:rowOff>
    </xdr:from>
    <xdr:to>
      <xdr:col>10</xdr:col>
      <xdr:colOff>165100</xdr:colOff>
      <xdr:row>50</xdr:row>
      <xdr:rowOff>162633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86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7710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840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138229</xdr:rowOff>
    </xdr:from>
    <xdr:to>
      <xdr:col>6</xdr:col>
      <xdr:colOff>38100</xdr:colOff>
      <xdr:row>52</xdr:row>
      <xdr:rowOff>68379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8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84906</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865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30208</xdr:rowOff>
    </xdr:from>
    <xdr:to>
      <xdr:col>24</xdr:col>
      <xdr:colOff>62865</xdr:colOff>
      <xdr:row>77</xdr:row>
      <xdr:rowOff>107034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374608"/>
          <a:ext cx="1270" cy="93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110861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31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107034</xdr:rowOff>
    </xdr:from>
    <xdr:to>
      <xdr:col>24</xdr:col>
      <xdr:colOff>152400</xdr:colOff>
      <xdr:row>77</xdr:row>
      <xdr:rowOff>107034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3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148335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14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30208</xdr:rowOff>
    </xdr:from>
    <xdr:to>
      <xdr:col>24</xdr:col>
      <xdr:colOff>152400</xdr:colOff>
      <xdr:row>72</xdr:row>
      <xdr:rowOff>30208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37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170310</xdr:rowOff>
    </xdr:from>
    <xdr:to>
      <xdr:col>24</xdr:col>
      <xdr:colOff>63500</xdr:colOff>
      <xdr:row>73</xdr:row>
      <xdr:rowOff>95618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514710"/>
          <a:ext cx="838200" cy="9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55722</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144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77295</xdr:rowOff>
    </xdr:from>
    <xdr:to>
      <xdr:col>24</xdr:col>
      <xdr:colOff>114300</xdr:colOff>
      <xdr:row>76</xdr:row>
      <xdr:rowOff>7445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3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108321</xdr:rowOff>
    </xdr:from>
    <xdr:to>
      <xdr:col>19</xdr:col>
      <xdr:colOff>177800</xdr:colOff>
      <xdr:row>72</xdr:row>
      <xdr:rowOff>170310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109821"/>
          <a:ext cx="889000" cy="4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5096</xdr:rowOff>
    </xdr:from>
    <xdr:to>
      <xdr:col>20</xdr:col>
      <xdr:colOff>38100</xdr:colOff>
      <xdr:row>76</xdr:row>
      <xdr:rowOff>106696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97823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108321</xdr:rowOff>
    </xdr:from>
    <xdr:to>
      <xdr:col>15</xdr:col>
      <xdr:colOff>50800</xdr:colOff>
      <xdr:row>71</xdr:row>
      <xdr:rowOff>169502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109821"/>
          <a:ext cx="889000" cy="2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90043</xdr:rowOff>
    </xdr:from>
    <xdr:to>
      <xdr:col>15</xdr:col>
      <xdr:colOff>101600</xdr:colOff>
      <xdr:row>76</xdr:row>
      <xdr:rowOff>20194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11320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0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169502</xdr:rowOff>
    </xdr:from>
    <xdr:to>
      <xdr:col>10</xdr:col>
      <xdr:colOff>114300</xdr:colOff>
      <xdr:row>75</xdr:row>
      <xdr:rowOff>124658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342452"/>
          <a:ext cx="889000" cy="6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8227</xdr:rowOff>
    </xdr:from>
    <xdr:to>
      <xdr:col>10</xdr:col>
      <xdr:colOff>165100</xdr:colOff>
      <xdr:row>76</xdr:row>
      <xdr:rowOff>109827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100954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75222</xdr:rowOff>
    </xdr:from>
    <xdr:to>
      <xdr:col>6</xdr:col>
      <xdr:colOff>38100</xdr:colOff>
      <xdr:row>77</xdr:row>
      <xdr:rowOff>5372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167949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44818</xdr:rowOff>
    </xdr:from>
    <xdr:to>
      <xdr:col>24</xdr:col>
      <xdr:colOff>114300</xdr:colOff>
      <xdr:row>73</xdr:row>
      <xdr:rowOff>146418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5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67695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41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119510</xdr:rowOff>
    </xdr:from>
    <xdr:to>
      <xdr:col>20</xdr:col>
      <xdr:colOff>38100</xdr:colOff>
      <xdr:row>73</xdr:row>
      <xdr:rowOff>49660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4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66187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23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57521</xdr:rowOff>
    </xdr:from>
    <xdr:to>
      <xdr:col>15</xdr:col>
      <xdr:colOff>101600</xdr:colOff>
      <xdr:row>70</xdr:row>
      <xdr:rowOff>159121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0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4198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183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118702</xdr:rowOff>
    </xdr:from>
    <xdr:to>
      <xdr:col>10</xdr:col>
      <xdr:colOff>165100</xdr:colOff>
      <xdr:row>72</xdr:row>
      <xdr:rowOff>48852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2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65379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06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73858</xdr:rowOff>
    </xdr:from>
    <xdr:to>
      <xdr:col>6</xdr:col>
      <xdr:colOff>38100</xdr:colOff>
      <xdr:row>76</xdr:row>
      <xdr:rowOff>4009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32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20535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152012</xdr:rowOff>
    </xdr:from>
    <xdr:to>
      <xdr:col>24</xdr:col>
      <xdr:colOff>63500</xdr:colOff>
      <xdr:row>97</xdr:row>
      <xdr:rowOff>11336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611212"/>
          <a:ext cx="8382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2561</xdr:rowOff>
    </xdr:from>
    <xdr:to>
      <xdr:col>19</xdr:col>
      <xdr:colOff>177800</xdr:colOff>
      <xdr:row>97</xdr:row>
      <xdr:rowOff>11336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633211"/>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2561</xdr:rowOff>
    </xdr:from>
    <xdr:to>
      <xdr:col>15</xdr:col>
      <xdr:colOff>50800</xdr:colOff>
      <xdr:row>97</xdr:row>
      <xdr:rowOff>134866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633211"/>
          <a:ext cx="889000" cy="1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134866</xdr:rowOff>
    </xdr:from>
    <xdr:to>
      <xdr:col>10</xdr:col>
      <xdr:colOff>114300</xdr:colOff>
      <xdr:row>98</xdr:row>
      <xdr:rowOff>43700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765516"/>
          <a:ext cx="889000" cy="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101212</xdr:rowOff>
    </xdr:from>
    <xdr:to>
      <xdr:col>24</xdr:col>
      <xdr:colOff>114300</xdr:colOff>
      <xdr:row>97</xdr:row>
      <xdr:rowOff>31362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5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124089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41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131986</xdr:rowOff>
    </xdr:from>
    <xdr:to>
      <xdr:col>20</xdr:col>
      <xdr:colOff>38100</xdr:colOff>
      <xdr:row>97</xdr:row>
      <xdr:rowOff>62136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5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78663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3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123211</xdr:rowOff>
    </xdr:from>
    <xdr:to>
      <xdr:col>15</xdr:col>
      <xdr:colOff>101600</xdr:colOff>
      <xdr:row>97</xdr:row>
      <xdr:rowOff>53361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5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69888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3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84066</xdr:rowOff>
    </xdr:from>
    <xdr:to>
      <xdr:col>10</xdr:col>
      <xdr:colOff>165100</xdr:colOff>
      <xdr:row>98</xdr:row>
      <xdr:rowOff>14216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5343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164350</xdr:rowOff>
    </xdr:from>
    <xdr:to>
      <xdr:col>6</xdr:col>
      <xdr:colOff>38100</xdr:colOff>
      <xdr:row>98</xdr:row>
      <xdr:rowOff>94500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85627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88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21692</xdr:rowOff>
    </xdr:from>
    <xdr:to>
      <xdr:col>41</xdr:col>
      <xdr:colOff>101600</xdr:colOff>
      <xdr:row>37</xdr:row>
      <xdr:rowOff>123292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6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139819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0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164338</xdr:rowOff>
    </xdr:from>
    <xdr:to>
      <xdr:col>36</xdr:col>
      <xdr:colOff>165100</xdr:colOff>
      <xdr:row>37</xdr:row>
      <xdr:rowOff>94488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3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111015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11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53413</xdr:rowOff>
    </xdr:from>
    <xdr:to>
      <xdr:col>55</xdr:col>
      <xdr:colOff>0</xdr:colOff>
      <xdr:row>58</xdr:row>
      <xdr:rowOff>54565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97513"/>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54565</xdr:rowOff>
    </xdr:from>
    <xdr:to>
      <xdr:col>50</xdr:col>
      <xdr:colOff>114300</xdr:colOff>
      <xdr:row>58</xdr:row>
      <xdr:rowOff>60545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98665"/>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47570</xdr:rowOff>
    </xdr:from>
    <xdr:to>
      <xdr:col>45</xdr:col>
      <xdr:colOff>177800</xdr:colOff>
      <xdr:row>58</xdr:row>
      <xdr:rowOff>60545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91670"/>
          <a:ext cx="8890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47570</xdr:rowOff>
    </xdr:from>
    <xdr:to>
      <xdr:col>41</xdr:col>
      <xdr:colOff>50800</xdr:colOff>
      <xdr:row>58</xdr:row>
      <xdr:rowOff>64459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91670"/>
          <a:ext cx="889000" cy="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108866</xdr:rowOff>
    </xdr:from>
    <xdr:to>
      <xdr:col>41</xdr:col>
      <xdr:colOff>101600</xdr:colOff>
      <xdr:row>58</xdr:row>
      <xdr:rowOff>39016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55543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128270</xdr:rowOff>
    </xdr:from>
    <xdr:to>
      <xdr:col>36</xdr:col>
      <xdr:colOff>165100</xdr:colOff>
      <xdr:row>58</xdr:row>
      <xdr:rowOff>58420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74947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2613</xdr:rowOff>
    </xdr:from>
    <xdr:to>
      <xdr:col>55</xdr:col>
      <xdr:colOff>50800</xdr:colOff>
      <xdr:row>58</xdr:row>
      <xdr:rowOff>104213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88990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3765</xdr:rowOff>
    </xdr:from>
    <xdr:to>
      <xdr:col>50</xdr:col>
      <xdr:colOff>165100</xdr:colOff>
      <xdr:row>58</xdr:row>
      <xdr:rowOff>105365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96492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0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9745</xdr:rowOff>
    </xdr:from>
    <xdr:to>
      <xdr:col>46</xdr:col>
      <xdr:colOff>38100</xdr:colOff>
      <xdr:row>58</xdr:row>
      <xdr:rowOff>111345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102472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04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168220</xdr:rowOff>
    </xdr:from>
    <xdr:to>
      <xdr:col>41</xdr:col>
      <xdr:colOff>101600</xdr:colOff>
      <xdr:row>58</xdr:row>
      <xdr:rowOff>98370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89497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3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13659</xdr:rowOff>
    </xdr:from>
    <xdr:to>
      <xdr:col>36</xdr:col>
      <xdr:colOff>165100</xdr:colOff>
      <xdr:row>58</xdr:row>
      <xdr:rowOff>115259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106386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132200</xdr:rowOff>
    </xdr:from>
    <xdr:to>
      <xdr:col>55</xdr:col>
      <xdr:colOff>0</xdr:colOff>
      <xdr:row>78</xdr:row>
      <xdr:rowOff>57350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33850"/>
          <a:ext cx="8382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132200</xdr:rowOff>
    </xdr:from>
    <xdr:to>
      <xdr:col>50</xdr:col>
      <xdr:colOff>114300</xdr:colOff>
      <xdr:row>78</xdr:row>
      <xdr:rowOff>72916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33850"/>
          <a:ext cx="889000" cy="1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46453</xdr:rowOff>
    </xdr:from>
    <xdr:to>
      <xdr:col>45</xdr:col>
      <xdr:colOff>177800</xdr:colOff>
      <xdr:row>78</xdr:row>
      <xdr:rowOff>72916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19553"/>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46453</xdr:rowOff>
    </xdr:from>
    <xdr:to>
      <xdr:col>41</xdr:col>
      <xdr:colOff>50800</xdr:colOff>
      <xdr:row>78</xdr:row>
      <xdr:rowOff>53823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19553"/>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77133</xdr:rowOff>
    </xdr:from>
    <xdr:to>
      <xdr:col>41</xdr:col>
      <xdr:colOff>101600</xdr:colOff>
      <xdr:row>78</xdr:row>
      <xdr:rowOff>7283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23810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15182</xdr:rowOff>
    </xdr:from>
    <xdr:to>
      <xdr:col>36</xdr:col>
      <xdr:colOff>165100</xdr:colOff>
      <xdr:row>78</xdr:row>
      <xdr:rowOff>116782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107909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6550</xdr:rowOff>
    </xdr:from>
    <xdr:to>
      <xdr:col>55</xdr:col>
      <xdr:colOff>50800</xdr:colOff>
      <xdr:row>78</xdr:row>
      <xdr:rowOff>108150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156427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81400</xdr:rowOff>
    </xdr:from>
    <xdr:to>
      <xdr:col>50</xdr:col>
      <xdr:colOff>165100</xdr:colOff>
      <xdr:row>78</xdr:row>
      <xdr:rowOff>11550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2677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7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22116</xdr:rowOff>
    </xdr:from>
    <xdr:to>
      <xdr:col>46</xdr:col>
      <xdr:colOff>38100</xdr:colOff>
      <xdr:row>78</xdr:row>
      <xdr:rowOff>123716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114843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167103</xdr:rowOff>
    </xdr:from>
    <xdr:to>
      <xdr:col>41</xdr:col>
      <xdr:colOff>101600</xdr:colOff>
      <xdr:row>78</xdr:row>
      <xdr:rowOff>97253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6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88380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46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3023</xdr:rowOff>
    </xdr:from>
    <xdr:to>
      <xdr:col>36</xdr:col>
      <xdr:colOff>165100</xdr:colOff>
      <xdr:row>78</xdr:row>
      <xdr:rowOff>104623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121150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1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2845</xdr:rowOff>
    </xdr:from>
    <xdr:to>
      <xdr:col>55</xdr:col>
      <xdr:colOff>0</xdr:colOff>
      <xdr:row>97</xdr:row>
      <xdr:rowOff>35790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33495"/>
          <a:ext cx="8382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547</xdr:rowOff>
    </xdr:from>
    <xdr:to>
      <xdr:col>50</xdr:col>
      <xdr:colOff>114300</xdr:colOff>
      <xdr:row>97</xdr:row>
      <xdr:rowOff>35790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31197"/>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547</xdr:rowOff>
    </xdr:from>
    <xdr:to>
      <xdr:col>45</xdr:col>
      <xdr:colOff>177800</xdr:colOff>
      <xdr:row>97</xdr:row>
      <xdr:rowOff>81491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31197"/>
          <a:ext cx="8890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81491</xdr:rowOff>
    </xdr:from>
    <xdr:to>
      <xdr:col>41</xdr:col>
      <xdr:colOff>50800</xdr:colOff>
      <xdr:row>98</xdr:row>
      <xdr:rowOff>33519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12141"/>
          <a:ext cx="889000" cy="1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96010</xdr:rowOff>
    </xdr:from>
    <xdr:to>
      <xdr:col>41</xdr:col>
      <xdr:colOff>101600</xdr:colOff>
      <xdr:row>98</xdr:row>
      <xdr:rowOff>26160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1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119137</xdr:rowOff>
    </xdr:from>
    <xdr:to>
      <xdr:col>36</xdr:col>
      <xdr:colOff>165100</xdr:colOff>
      <xdr:row>98</xdr:row>
      <xdr:rowOff>49287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4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65814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2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123495</xdr:rowOff>
    </xdr:from>
    <xdr:to>
      <xdr:col>55</xdr:col>
      <xdr:colOff>50800</xdr:colOff>
      <xdr:row>97</xdr:row>
      <xdr:rowOff>53645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146372</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3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156440</xdr:rowOff>
    </xdr:from>
    <xdr:to>
      <xdr:col>50</xdr:col>
      <xdr:colOff>165100</xdr:colOff>
      <xdr:row>97</xdr:row>
      <xdr:rowOff>86590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103117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39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121197</xdr:rowOff>
    </xdr:from>
    <xdr:to>
      <xdr:col>46</xdr:col>
      <xdr:colOff>38100</xdr:colOff>
      <xdr:row>97</xdr:row>
      <xdr:rowOff>51347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67874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35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30691</xdr:rowOff>
    </xdr:from>
    <xdr:to>
      <xdr:col>41</xdr:col>
      <xdr:colOff>101600</xdr:colOff>
      <xdr:row>97</xdr:row>
      <xdr:rowOff>132291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148818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4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154169</xdr:rowOff>
    </xdr:from>
    <xdr:to>
      <xdr:col>36</xdr:col>
      <xdr:colOff>165100</xdr:colOff>
      <xdr:row>98</xdr:row>
      <xdr:rowOff>84319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75446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60082</xdr:rowOff>
    </xdr:from>
    <xdr:to>
      <xdr:col>85</xdr:col>
      <xdr:colOff>127000</xdr:colOff>
      <xdr:row>38</xdr:row>
      <xdr:rowOff>98601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03732"/>
          <a:ext cx="838200" cy="2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98601</xdr:rowOff>
    </xdr:from>
    <xdr:to>
      <xdr:col>81</xdr:col>
      <xdr:colOff>50800</xdr:colOff>
      <xdr:row>38</xdr:row>
      <xdr:rowOff>105753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13701"/>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98927</xdr:rowOff>
    </xdr:from>
    <xdr:to>
      <xdr:col>76</xdr:col>
      <xdr:colOff>114300</xdr:colOff>
      <xdr:row>38</xdr:row>
      <xdr:rowOff>105753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14027"/>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98927</xdr:rowOff>
    </xdr:from>
    <xdr:to>
      <xdr:col>71</xdr:col>
      <xdr:colOff>177800</xdr:colOff>
      <xdr:row>38</xdr:row>
      <xdr:rowOff>155587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14027"/>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20141</xdr:rowOff>
    </xdr:from>
    <xdr:to>
      <xdr:col>72</xdr:col>
      <xdr:colOff>38100</xdr:colOff>
      <xdr:row>38</xdr:row>
      <xdr:rowOff>121741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53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138267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90908</xdr:rowOff>
    </xdr:from>
    <xdr:to>
      <xdr:col>67</xdr:col>
      <xdr:colOff>101600</xdr:colOff>
      <xdr:row>39</xdr:row>
      <xdr:rowOff>21058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60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37585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9282</xdr:rowOff>
    </xdr:from>
    <xdr:to>
      <xdr:col>85</xdr:col>
      <xdr:colOff>177800</xdr:colOff>
      <xdr:row>37</xdr:row>
      <xdr:rowOff>110882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32159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47801</xdr:rowOff>
    </xdr:from>
    <xdr:to>
      <xdr:col>81</xdr:col>
      <xdr:colOff>101600</xdr:colOff>
      <xdr:row>38</xdr:row>
      <xdr:rowOff>149401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165928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54953</xdr:rowOff>
    </xdr:from>
    <xdr:to>
      <xdr:col>76</xdr:col>
      <xdr:colOff>165100</xdr:colOff>
      <xdr:row>38</xdr:row>
      <xdr:rowOff>156553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48127</xdr:rowOff>
    </xdr:from>
    <xdr:to>
      <xdr:col>72</xdr:col>
      <xdr:colOff>38100</xdr:colOff>
      <xdr:row>38</xdr:row>
      <xdr:rowOff>149727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140854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5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104787</xdr:rowOff>
    </xdr:from>
    <xdr:to>
      <xdr:col>67</xdr:col>
      <xdr:colOff>101600</xdr:colOff>
      <xdr:row>39</xdr:row>
      <xdr:rowOff>34937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26064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7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19090</xdr:rowOff>
    </xdr:from>
    <xdr:to>
      <xdr:col>85</xdr:col>
      <xdr:colOff>127000</xdr:colOff>
      <xdr:row>57</xdr:row>
      <xdr:rowOff>20988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91740"/>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19090</xdr:rowOff>
    </xdr:from>
    <xdr:to>
      <xdr:col>81</xdr:col>
      <xdr:colOff>50800</xdr:colOff>
      <xdr:row>57</xdr:row>
      <xdr:rowOff>50880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91740"/>
          <a:ext cx="889000" cy="3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12603</xdr:rowOff>
    </xdr:from>
    <xdr:to>
      <xdr:col>76</xdr:col>
      <xdr:colOff>114300</xdr:colOff>
      <xdr:row>57</xdr:row>
      <xdr:rowOff>50880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85253"/>
          <a:ext cx="889000" cy="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12603</xdr:rowOff>
    </xdr:from>
    <xdr:to>
      <xdr:col>71</xdr:col>
      <xdr:colOff>177800</xdr:colOff>
      <xdr:row>57</xdr:row>
      <xdr:rowOff>77064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85253"/>
          <a:ext cx="8890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65610</xdr:rowOff>
    </xdr:from>
    <xdr:to>
      <xdr:col>72</xdr:col>
      <xdr:colOff>38100</xdr:colOff>
      <xdr:row>56</xdr:row>
      <xdr:rowOff>167210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12287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98758</xdr:rowOff>
    </xdr:from>
    <xdr:to>
      <xdr:col>67</xdr:col>
      <xdr:colOff>101600</xdr:colOff>
      <xdr:row>57</xdr:row>
      <xdr:rowOff>28908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45435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141638</xdr:rowOff>
    </xdr:from>
    <xdr:to>
      <xdr:col>85</xdr:col>
      <xdr:colOff>177800</xdr:colOff>
      <xdr:row>57</xdr:row>
      <xdr:rowOff>71788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56565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139740</xdr:rowOff>
    </xdr:from>
    <xdr:to>
      <xdr:col>81</xdr:col>
      <xdr:colOff>101600</xdr:colOff>
      <xdr:row>57</xdr:row>
      <xdr:rowOff>69890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61017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xdr:rowOff>
    </xdr:from>
    <xdr:to>
      <xdr:col>76</xdr:col>
      <xdr:colOff>165100</xdr:colOff>
      <xdr:row>57</xdr:row>
      <xdr:rowOff>101680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7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92807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133253</xdr:rowOff>
    </xdr:from>
    <xdr:to>
      <xdr:col>72</xdr:col>
      <xdr:colOff>38100</xdr:colOff>
      <xdr:row>57</xdr:row>
      <xdr:rowOff>63403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54530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26264</xdr:rowOff>
    </xdr:from>
    <xdr:to>
      <xdr:col>67</xdr:col>
      <xdr:colOff>101600</xdr:colOff>
      <xdr:row>57</xdr:row>
      <xdr:rowOff>127864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118991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80483</xdr:rowOff>
    </xdr:from>
    <xdr:to>
      <xdr:col>85</xdr:col>
      <xdr:colOff>127000</xdr:colOff>
      <xdr:row>78</xdr:row>
      <xdr:rowOff>138675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53583"/>
          <a:ext cx="838200" cy="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117421</xdr:rowOff>
    </xdr:from>
    <xdr:to>
      <xdr:col>81</xdr:col>
      <xdr:colOff>50800</xdr:colOff>
      <xdr:row>78</xdr:row>
      <xdr:rowOff>138675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90521"/>
          <a:ext cx="889000" cy="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117421</xdr:rowOff>
    </xdr:from>
    <xdr:to>
      <xdr:col>76</xdr:col>
      <xdr:colOff>114300</xdr:colOff>
      <xdr:row>78</xdr:row>
      <xdr:rowOff>132764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90521"/>
          <a:ext cx="8890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124096</xdr:rowOff>
    </xdr:from>
    <xdr:to>
      <xdr:col>71</xdr:col>
      <xdr:colOff>177800</xdr:colOff>
      <xdr:row>78</xdr:row>
      <xdr:rowOff>132764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97196"/>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64901</xdr:rowOff>
    </xdr:from>
    <xdr:to>
      <xdr:col>72</xdr:col>
      <xdr:colOff>38100</xdr:colOff>
      <xdr:row>78</xdr:row>
      <xdr:rowOff>166501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3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1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59018</xdr:rowOff>
    </xdr:from>
    <xdr:to>
      <xdr:col>67</xdr:col>
      <xdr:colOff>101600</xdr:colOff>
      <xdr:row>78</xdr:row>
      <xdr:rowOff>160618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5695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29683</xdr:rowOff>
    </xdr:from>
    <xdr:to>
      <xdr:col>85</xdr:col>
      <xdr:colOff>177800</xdr:colOff>
      <xdr:row>78</xdr:row>
      <xdr:rowOff>131283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160510</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87875</xdr:rowOff>
    </xdr:from>
    <xdr:to>
      <xdr:col>81</xdr:col>
      <xdr:colOff>101600</xdr:colOff>
      <xdr:row>79</xdr:row>
      <xdr:rowOff>18025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9152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5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66621</xdr:rowOff>
    </xdr:from>
    <xdr:to>
      <xdr:col>76</xdr:col>
      <xdr:colOff>165100</xdr:colOff>
      <xdr:row>78</xdr:row>
      <xdr:rowOff>168221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159348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3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81964</xdr:rowOff>
    </xdr:from>
    <xdr:to>
      <xdr:col>72</xdr:col>
      <xdr:colOff>38100</xdr:colOff>
      <xdr:row>79</xdr:row>
      <xdr:rowOff>12114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3241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73296</xdr:rowOff>
    </xdr:from>
    <xdr:to>
      <xdr:col>67</xdr:col>
      <xdr:colOff>101600</xdr:colOff>
      <xdr:row>79</xdr:row>
      <xdr:rowOff>3446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166023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3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163392</xdr:rowOff>
    </xdr:from>
    <xdr:to>
      <xdr:col>85</xdr:col>
      <xdr:colOff>127000</xdr:colOff>
      <xdr:row>97</xdr:row>
      <xdr:rowOff>18163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22592"/>
          <a:ext cx="8382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18163</xdr:rowOff>
    </xdr:from>
    <xdr:to>
      <xdr:col>81</xdr:col>
      <xdr:colOff>50800</xdr:colOff>
      <xdr:row>97</xdr:row>
      <xdr:rowOff>44424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48813"/>
          <a:ext cx="889000" cy="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44424</xdr:rowOff>
    </xdr:from>
    <xdr:to>
      <xdr:col>76</xdr:col>
      <xdr:colOff>114300</xdr:colOff>
      <xdr:row>97</xdr:row>
      <xdr:rowOff>52434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75074"/>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52434</xdr:rowOff>
    </xdr:from>
    <xdr:to>
      <xdr:col>71</xdr:col>
      <xdr:colOff>177800</xdr:colOff>
      <xdr:row>97</xdr:row>
      <xdr:rowOff>65002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83084"/>
          <a:ext cx="8890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167086</xdr:rowOff>
    </xdr:from>
    <xdr:to>
      <xdr:col>72</xdr:col>
      <xdr:colOff>38100</xdr:colOff>
      <xdr:row>97</xdr:row>
      <xdr:rowOff>97236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2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113763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13210</xdr:rowOff>
    </xdr:from>
    <xdr:to>
      <xdr:col>67</xdr:col>
      <xdr:colOff>101600</xdr:colOff>
      <xdr:row>97</xdr:row>
      <xdr:rowOff>114810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131337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112592</xdr:rowOff>
    </xdr:from>
    <xdr:to>
      <xdr:col>85</xdr:col>
      <xdr:colOff>177800</xdr:colOff>
      <xdr:row>97</xdr:row>
      <xdr:rowOff>42742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135469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138813</xdr:rowOff>
    </xdr:from>
    <xdr:to>
      <xdr:col>81</xdr:col>
      <xdr:colOff>101600</xdr:colOff>
      <xdr:row>97</xdr:row>
      <xdr:rowOff>68963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60090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165074</xdr:rowOff>
    </xdr:from>
    <xdr:to>
      <xdr:col>76</xdr:col>
      <xdr:colOff>165100</xdr:colOff>
      <xdr:row>97</xdr:row>
      <xdr:rowOff>95224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86351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1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1634</xdr:rowOff>
    </xdr:from>
    <xdr:to>
      <xdr:col>72</xdr:col>
      <xdr:colOff>38100</xdr:colOff>
      <xdr:row>97</xdr:row>
      <xdr:rowOff>103234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94361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14202</xdr:rowOff>
    </xdr:from>
    <xdr:to>
      <xdr:col>67</xdr:col>
      <xdr:colOff>101600</xdr:colOff>
      <xdr:row>97</xdr:row>
      <xdr:rowOff>115802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106929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46641</xdr:rowOff>
    </xdr:from>
    <xdr:to>
      <xdr:col>102</xdr:col>
      <xdr:colOff>165100</xdr:colOff>
      <xdr:row>39</xdr:row>
      <xdr:rowOff>148241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164768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508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27243</xdr:rowOff>
    </xdr:from>
    <xdr:to>
      <xdr:col>98</xdr:col>
      <xdr:colOff>38100</xdr:colOff>
      <xdr:row>39</xdr:row>
      <xdr:rowOff>128843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1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145370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8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のコストが３５７，６４９円となっており、類似団体内平均値と比較すると非常に高い水準となっている。要因としては、約２８億円の「ふるさとまちづくり寄附金」に係る業務委託等の経費が挙げられる。「ふるさとまちづくり寄附金」に係る業務委託等の経費については、今後もこの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民生費については、住民一人当たりのコストが２２８，２８５円となっており、こちらも類似団体内平均値と比較すると高い水準となっている。要因としては、物価高騰対策に係る給付金事業に係る経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費については、住民一人当たりのコストが４３，３７６円となっており、昨年度と比較すると１２，８５９円の増額となっている。要因としては、消防団車庫の建替事業及び防災行政無線システム更新事業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災害復旧費については、住民一人当たりのコストが１２，９５２円となっており、昨年度より大幅に増額となっている。これは、令和５年６月２日の線状降水帯による大雨での被害が多く、それに伴う測量設計業務委託等の経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他の費目については、ほぼ横ばいで推移しており、今後もこの傾向を維持できるような財政運営に努める。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となる標準財政規模が前年度より３２，５９７千円増加していることに加え、財政調整基金は取り崩しを行ったことで、１．６ポイントの減となった。また、実質収支額については８８，３４９千円の減少、実質単年度収支は２６３，２２８千円の減少となったことで、標準財政規模に占めるそれぞれの割合は２．４ポイントの減、６．９６ポイントの減となった。今後も引き続き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一般会計については、標準財政規模が前年度より増加したことに加え、実質収支額が大幅に減額となったことで、結果として標準財政規模に占める割合が２．４１ポイントの減となった。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次に国民健康保険事業特別会計については、前年度より歳入歳出ともに減額となっており、実質収支額が増額となったことで、標準財政規模に占める割合が０．３４ポイントの増となった。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また、農業集落排水事業会計については、令和５年度より公営企業会計を適用したため、新たに算定されるようになった。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今後も引き続き、財政健全化対策を講じて、連結決算においても黒字運営の継続に努める。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及び令和２年度に借り入れた過疎対策事業債の元金償還が開始されたこと等により元利償還金が４８百万円の増となった。それにより算入公債費等も３３百万円の増となったが、元利償還金等の増加幅の方が大きかったため、実質公債費比率の分子が２５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過疎対策事業債等の元金償還が順次増加していくことに加え、大型事業に係る地方債の元金償還も数年のうちに開始となるため増加傾向に転じることが見込まれる。そのため、引き続き、事業の精査等を徹底し、慎重な借り入れを実施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負担等見込額は、一部事務組合である湯浅広川消防組合で新たな地方債の借り入れがあったが、既往債の償還額が借り入れ額を上回ったため、減少傾向にある。また、右肩上がりに伸びていた一般会計等に係る地方債の現在高も既往債の償還額が借り入れ額を上回ったため、６９百万円の減となった。さらに、ふるさとまちづくり基金及び都市計画事業基金の積み増しで充当可能基金が大幅に増となったことで、結果として、将来負担比率の分子は３４７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８年度以降「ふるさとまちづくり寄附金」を基金に積み立てていることにより充当可能基金は大幅に増えているが、現在の状況が続く確証はないため、引き続き安定した財政運営に努め、将来へ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和歌山県湯浅町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４年度決算余剰金を１７４，４４２千円積み立てたが、２１９，２８０千円を取り崩したため、４４，８３８千円の減となった。しかし、ふるさとまちづくり基金については、寄附者の指定する各種事業へ充当するため９６９，７６８千円を取り崩しているものの、令和５年度ふるさとまちづくり寄附金を１，３６７，２７５千円を積み立て、また都市計画税収入を都市計画事業基金へ２２，１３２千円積み立てたこと等により、基金全体としては、３４４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徐々に増加しているが、大半はふるさとまちづくり寄附金を原資とする、ふるさとまちづくり基金である。これは基金設置目的に沿った活用が求められるものであるため、安定的な財政運営のためには財政調整基金や減債基金が必須である。財政調整基金や減債基金は県内自治体と比較しても決して余裕がある状況とは言い難く、今後としても決算状況を踏まえながら可能な範囲で、積み立て額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・ふるさとまちづくり基金：歴史的文化財の保存活用事業や安心安全のまちづくり事業、特色ある産業を活かしたまちづくり事業、</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そのほか湯浅町の発展に寄与する事業の財源として活用する。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現状においては、栖原ポンプ場改築事業に係る地方債の償還に活用している。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・ふるさとまちづくり基金：寄附者の指定する各種事業に活用するため９６９，７６８千円を取り崩し、令和５年度のふるさとまち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づくり寄附金を１，３６７，２７５千円積み立てた。結果的に積み立て額が取り崩し額を上回ったため、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３９７，５０７千円の増となった。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・都市計画事業基金：栖原ポンプ場改築事業に係る地方債の償還のために１５，９５８千円を取り崩したが、令和５年度の都市計画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税収入を２２，１３２千円積み立てたため、６，１７４千円の増となった。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・ふるさとまちづくり基金：全国から頂いた寄附金を原資とした基金であるため、今後も有効かつ適正に活用していく。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決算剰余金の１／２（条例で規定）の額である１７４，４４２千円を積み立て、さらにふるさとまちづくり寄附金やふるさとまちづくり基金を有効活用しながら各種事業を実施したが、２１９，２８０千円を取り崩したため４４，８３８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つかの大型事業が進行中で、状況によってはさらに取り崩していく可能性がある。また、今後更新を迎える公共施設等の老朽化対策に係る費用の増加も予想される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積み立て及び取り崩しを行っていないため、増減なし。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６年度より借り入れを行っている過疎対策事業債の元金償還が順次開始となっており、現在進行中の大型事業に係る地方債の償還についても数年のうちに開始となるため、公債費が増加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安定した財政運営を継続するためにも、決算状況を踏まえながら可能な範囲で積み立て額を増額させていく必要がある。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11234414</v>
      </c>
      <c r="BO4" s="358"/>
      <c r="BP4" s="358"/>
      <c r="BQ4" s="358"/>
      <c r="BR4" s="358"/>
      <c r="BS4" s="358"/>
      <c r="BT4" s="358"/>
      <c r="BU4" s="359"/>
      <c r="BV4" s="357">
        <v>11872148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6.9</v>
      </c>
      <c r="CU4" s="364"/>
      <c r="CV4" s="364"/>
      <c r="CW4" s="364"/>
      <c r="CX4" s="364"/>
      <c r="CY4" s="364"/>
      <c r="CZ4" s="364"/>
      <c r="DA4" s="365"/>
      <c r="DB4" s="363">
        <v>9.3000000000000007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10873508</v>
      </c>
      <c r="BO5" s="395"/>
      <c r="BP5" s="395"/>
      <c r="BQ5" s="395"/>
      <c r="BR5" s="395"/>
      <c r="BS5" s="395"/>
      <c r="BT5" s="395"/>
      <c r="BU5" s="396"/>
      <c r="BV5" s="394">
        <v>11445509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92.4</v>
      </c>
      <c r="CU5" s="392"/>
      <c r="CV5" s="392"/>
      <c r="CW5" s="392"/>
      <c r="CX5" s="392"/>
      <c r="CY5" s="392"/>
      <c r="CZ5" s="392"/>
      <c r="DA5" s="393"/>
      <c r="DB5" s="391">
        <v>92.3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360906</v>
      </c>
      <c r="BO6" s="395"/>
      <c r="BP6" s="395"/>
      <c r="BQ6" s="395"/>
      <c r="BR6" s="395"/>
      <c r="BS6" s="395"/>
      <c r="BT6" s="395"/>
      <c r="BU6" s="396"/>
      <c r="BV6" s="394">
        <v>426639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92.5</v>
      </c>
      <c r="CU6" s="432"/>
      <c r="CV6" s="432"/>
      <c r="CW6" s="432"/>
      <c r="CX6" s="432"/>
      <c r="CY6" s="432"/>
      <c r="CZ6" s="432"/>
      <c r="DA6" s="433"/>
      <c r="DB6" s="431">
        <v>93.4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100371</v>
      </c>
      <c r="BO7" s="395"/>
      <c r="BP7" s="395"/>
      <c r="BQ7" s="395"/>
      <c r="BR7" s="395"/>
      <c r="BS7" s="395"/>
      <c r="BT7" s="395"/>
      <c r="BU7" s="396"/>
      <c r="BV7" s="394">
        <v>77755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3798729</v>
      </c>
      <c r="CU7" s="395"/>
      <c r="CV7" s="395"/>
      <c r="CW7" s="395"/>
      <c r="CX7" s="395"/>
      <c r="CY7" s="395"/>
      <c r="CZ7" s="395"/>
      <c r="DA7" s="396"/>
      <c r="DB7" s="394">
        <v>3766132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260535</v>
      </c>
      <c r="BO8" s="395"/>
      <c r="BP8" s="395"/>
      <c r="BQ8" s="395"/>
      <c r="BR8" s="395"/>
      <c r="BS8" s="395"/>
      <c r="BT8" s="395"/>
      <c r="BU8" s="396"/>
      <c r="BV8" s="394">
        <v>348884</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0.32</v>
      </c>
      <c r="CU8" s="435"/>
      <c r="CV8" s="435"/>
      <c r="CW8" s="435"/>
      <c r="CX8" s="435"/>
      <c r="CY8" s="435"/>
      <c r="CZ8" s="435"/>
      <c r="DA8" s="436"/>
      <c r="DB8" s="434">
        <v>0.34</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11122</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-88349</v>
      </c>
      <c r="BO9" s="395"/>
      <c r="BP9" s="395"/>
      <c r="BQ9" s="395"/>
      <c r="BR9" s="395"/>
      <c r="BS9" s="395"/>
      <c r="BT9" s="395"/>
      <c r="BU9" s="396"/>
      <c r="BV9" s="394">
        <v>-112084</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13.9</v>
      </c>
      <c r="CU9" s="392"/>
      <c r="CV9" s="392"/>
      <c r="CW9" s="392"/>
      <c r="CX9" s="392"/>
      <c r="CY9" s="392"/>
      <c r="CZ9" s="392"/>
      <c r="DA9" s="393"/>
      <c r="DB9" s="391">
        <v>13.6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12200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104</v>
      </c>
      <c r="AV10" s="427"/>
      <c r="AW10" s="427"/>
      <c r="AX10" s="427"/>
      <c r="AY10" s="428" t="s">
        <v>115</v>
      </c>
      <c r="AZ10" s="429"/>
      <c r="BA10" s="429"/>
      <c r="BB10" s="429"/>
      <c r="BC10" s="429"/>
      <c r="BD10" s="429"/>
      <c r="BE10" s="429"/>
      <c r="BF10" s="429"/>
      <c r="BG10" s="429"/>
      <c r="BH10" s="429"/>
      <c r="BI10" s="429"/>
      <c r="BJ10" s="429"/>
      <c r="BK10" s="429"/>
      <c r="BL10" s="429"/>
      <c r="BM10" s="430"/>
      <c r="BN10" s="394">
        <v>174442</v>
      </c>
      <c r="BO10" s="395"/>
      <c r="BP10" s="395"/>
      <c r="BQ10" s="395"/>
      <c r="BR10" s="395"/>
      <c r="BS10" s="395"/>
      <c r="BT10" s="395"/>
      <c r="BU10" s="396"/>
      <c r="BV10" s="394">
        <v>242125</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10944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219280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10883</v>
      </c>
      <c r="S13" s="479"/>
      <c r="T13" s="479"/>
      <c r="U13" s="479"/>
      <c r="V13" s="480"/>
      <c r="W13" s="410" t="s">
        <v>131</v>
      </c>
      <c r="X13" s="411"/>
      <c r="Y13" s="411"/>
      <c r="Z13" s="411"/>
      <c r="AA13" s="411"/>
      <c r="AB13" s="401"/>
      <c r="AC13" s="445">
        <v>932</v>
      </c>
      <c r="AD13" s="446"/>
      <c r="AE13" s="446"/>
      <c r="AF13" s="446"/>
      <c r="AG13" s="488"/>
      <c r="AH13" s="445">
        <v>902</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-133187</v>
      </c>
      <c r="BO13" s="395"/>
      <c r="BP13" s="395"/>
      <c r="BQ13" s="395"/>
      <c r="BR13" s="395"/>
      <c r="BS13" s="395"/>
      <c r="BT13" s="395"/>
      <c r="BU13" s="396"/>
      <c r="BV13" s="394">
        <v>130041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8.3000000000000007</v>
      </c>
      <c r="CU13" s="392"/>
      <c r="CV13" s="392"/>
      <c r="CW13" s="392"/>
      <c r="CX13" s="392"/>
      <c r="CY13" s="392"/>
      <c r="CZ13" s="392"/>
      <c r="DA13" s="393"/>
      <c r="DB13" s="391">
        <v>8.1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11172</v>
      </c>
      <c r="S14" s="479"/>
      <c r="T14" s="479"/>
      <c r="U14" s="479"/>
      <c r="V14" s="480"/>
      <c r="W14" s="384"/>
      <c r="X14" s="385"/>
      <c r="Y14" s="385"/>
      <c r="Z14" s="385"/>
      <c r="AA14" s="385"/>
      <c r="AB14" s="374"/>
      <c r="AC14" s="481">
        <v>17</v>
      </c>
      <c r="AD14" s="482"/>
      <c r="AE14" s="482"/>
      <c r="AF14" s="482"/>
      <c r="AG14" s="483"/>
      <c r="AH14" s="481">
        <v>15.8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11112</v>
      </c>
      <c r="S15" s="479"/>
      <c r="T15" s="479"/>
      <c r="U15" s="479"/>
      <c r="V15" s="480"/>
      <c r="W15" s="410" t="s">
        <v>137</v>
      </c>
      <c r="X15" s="411"/>
      <c r="Y15" s="411"/>
      <c r="Z15" s="411"/>
      <c r="AA15" s="411"/>
      <c r="AB15" s="401"/>
      <c r="AC15" s="445">
        <v>1245</v>
      </c>
      <c r="AD15" s="446"/>
      <c r="AE15" s="446"/>
      <c r="AF15" s="446"/>
      <c r="AG15" s="488"/>
      <c r="AH15" s="445">
        <v>1304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1130288</v>
      </c>
      <c r="BO15" s="358"/>
      <c r="BP15" s="358"/>
      <c r="BQ15" s="358"/>
      <c r="BR15" s="358"/>
      <c r="BS15" s="358"/>
      <c r="BT15" s="358"/>
      <c r="BU15" s="359"/>
      <c r="BV15" s="357">
        <v>1133138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22.7</v>
      </c>
      <c r="AD16" s="482"/>
      <c r="AE16" s="482"/>
      <c r="AF16" s="482"/>
      <c r="AG16" s="483"/>
      <c r="AH16" s="481">
        <v>22.9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3494326</v>
      </c>
      <c r="BO16" s="395"/>
      <c r="BP16" s="395"/>
      <c r="BQ16" s="395"/>
      <c r="BR16" s="395"/>
      <c r="BS16" s="395"/>
      <c r="BT16" s="395"/>
      <c r="BU16" s="396"/>
      <c r="BV16" s="394">
        <v>3422150</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3314</v>
      </c>
      <c r="AD17" s="446"/>
      <c r="AE17" s="446"/>
      <c r="AF17" s="446"/>
      <c r="AG17" s="488"/>
      <c r="AH17" s="445">
        <v>3491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1414327</v>
      </c>
      <c r="BO17" s="395"/>
      <c r="BP17" s="395"/>
      <c r="BQ17" s="395"/>
      <c r="BR17" s="395"/>
      <c r="BS17" s="395"/>
      <c r="BT17" s="395"/>
      <c r="BU17" s="396"/>
      <c r="BV17" s="394">
        <v>1433852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20.8</v>
      </c>
      <c r="M18" s="518"/>
      <c r="N18" s="518"/>
      <c r="O18" s="518"/>
      <c r="P18" s="518"/>
      <c r="Q18" s="518"/>
      <c r="R18" s="519"/>
      <c r="S18" s="519"/>
      <c r="T18" s="519"/>
      <c r="U18" s="519"/>
      <c r="V18" s="520"/>
      <c r="W18" s="412"/>
      <c r="X18" s="413"/>
      <c r="Y18" s="413"/>
      <c r="Z18" s="413"/>
      <c r="AA18" s="413"/>
      <c r="AB18" s="404"/>
      <c r="AC18" s="521">
        <v>60.4</v>
      </c>
      <c r="AD18" s="522"/>
      <c r="AE18" s="522"/>
      <c r="AF18" s="522"/>
      <c r="AG18" s="523"/>
      <c r="AH18" s="521">
        <v>61.3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3531516</v>
      </c>
      <c r="BO18" s="395"/>
      <c r="BP18" s="395"/>
      <c r="BQ18" s="395"/>
      <c r="BR18" s="395"/>
      <c r="BS18" s="395"/>
      <c r="BT18" s="395"/>
      <c r="BU18" s="396"/>
      <c r="BV18" s="394">
        <v>3512794</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535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5130560</v>
      </c>
      <c r="BO19" s="395"/>
      <c r="BP19" s="395"/>
      <c r="BQ19" s="395"/>
      <c r="BR19" s="395"/>
      <c r="BS19" s="395"/>
      <c r="BT19" s="395"/>
      <c r="BU19" s="396"/>
      <c r="BV19" s="394">
        <v>4929175</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4599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11430430</v>
      </c>
      <c r="BO22" s="358"/>
      <c r="BP22" s="358"/>
      <c r="BQ22" s="358"/>
      <c r="BR22" s="358"/>
      <c r="BS22" s="358"/>
      <c r="BT22" s="358"/>
      <c r="BU22" s="359"/>
      <c r="BV22" s="357">
        <v>11498970</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9080884</v>
      </c>
      <c r="BO23" s="395"/>
      <c r="BP23" s="395"/>
      <c r="BQ23" s="395"/>
      <c r="BR23" s="395"/>
      <c r="BS23" s="395"/>
      <c r="BT23" s="395"/>
      <c r="BU23" s="396"/>
      <c r="BV23" s="394">
        <v>8940131</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6500</v>
      </c>
      <c r="R24" s="446"/>
      <c r="S24" s="446"/>
      <c r="T24" s="446"/>
      <c r="U24" s="446"/>
      <c r="V24" s="488"/>
      <c r="W24" s="540"/>
      <c r="X24" s="541"/>
      <c r="Y24" s="542"/>
      <c r="Z24" s="444" t="s">
        <v>162</v>
      </c>
      <c r="AA24" s="424"/>
      <c r="AB24" s="424"/>
      <c r="AC24" s="424"/>
      <c r="AD24" s="424"/>
      <c r="AE24" s="424"/>
      <c r="AF24" s="424"/>
      <c r="AG24" s="425"/>
      <c r="AH24" s="445">
        <v>124</v>
      </c>
      <c r="AI24" s="446"/>
      <c r="AJ24" s="446"/>
      <c r="AK24" s="446"/>
      <c r="AL24" s="488"/>
      <c r="AM24" s="445">
        <v>350424</v>
      </c>
      <c r="AN24" s="446"/>
      <c r="AO24" s="446"/>
      <c r="AP24" s="446"/>
      <c r="AQ24" s="446"/>
      <c r="AR24" s="488"/>
      <c r="AS24" s="445">
        <v>2826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9609519</v>
      </c>
      <c r="BO24" s="395"/>
      <c r="BP24" s="395"/>
      <c r="BQ24" s="395"/>
      <c r="BR24" s="395"/>
      <c r="BS24" s="395"/>
      <c r="BT24" s="395"/>
      <c r="BU24" s="396"/>
      <c r="BV24" s="394">
        <v>9455204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5600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1998674</v>
      </c>
      <c r="BO25" s="358"/>
      <c r="BP25" s="358"/>
      <c r="BQ25" s="358"/>
      <c r="BR25" s="358"/>
      <c r="BS25" s="358"/>
      <c r="BT25" s="358"/>
      <c r="BU25" s="359"/>
      <c r="BV25" s="357">
        <v>965764</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5200</v>
      </c>
      <c r="R26" s="446"/>
      <c r="S26" s="446"/>
      <c r="T26" s="446"/>
      <c r="U26" s="446"/>
      <c r="V26" s="488"/>
      <c r="W26" s="540"/>
      <c r="X26" s="541"/>
      <c r="Y26" s="542"/>
      <c r="Z26" s="444" t="s">
        <v>168</v>
      </c>
      <c r="AA26" s="546"/>
      <c r="AB26" s="546"/>
      <c r="AC26" s="546"/>
      <c r="AD26" s="546"/>
      <c r="AE26" s="546"/>
      <c r="AF26" s="546"/>
      <c r="AG26" s="547"/>
      <c r="AH26" s="445">
        <v>7</v>
      </c>
      <c r="AI26" s="446"/>
      <c r="AJ26" s="446"/>
      <c r="AK26" s="446"/>
      <c r="AL26" s="488"/>
      <c r="AM26" s="445">
        <v>23765</v>
      </c>
      <c r="AN26" s="446"/>
      <c r="AO26" s="446"/>
      <c r="AP26" s="446"/>
      <c r="AQ26" s="446"/>
      <c r="AR26" s="488"/>
      <c r="AS26" s="445">
        <v>3395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2800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14944</v>
      </c>
      <c r="AN27" s="446"/>
      <c r="AO27" s="446"/>
      <c r="AP27" s="446"/>
      <c r="AQ27" s="446"/>
      <c r="AR27" s="488"/>
      <c r="AS27" s="445">
        <v>3736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70987</v>
      </c>
      <c r="BO27" s="514"/>
      <c r="BP27" s="514"/>
      <c r="BQ27" s="514"/>
      <c r="BR27" s="514"/>
      <c r="BS27" s="514"/>
      <c r="BT27" s="514"/>
      <c r="BU27" s="515"/>
      <c r="BV27" s="513">
        <v>70987</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2350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1769211</v>
      </c>
      <c r="BO28" s="358"/>
      <c r="BP28" s="358"/>
      <c r="BQ28" s="358"/>
      <c r="BR28" s="358"/>
      <c r="BS28" s="358"/>
      <c r="BT28" s="358"/>
      <c r="BU28" s="359"/>
      <c r="BV28" s="357">
        <v>1814049</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8</v>
      </c>
      <c r="M29" s="446"/>
      <c r="N29" s="446"/>
      <c r="O29" s="446"/>
      <c r="P29" s="488"/>
      <c r="Q29" s="445">
        <v>2200</v>
      </c>
      <c r="R29" s="446"/>
      <c r="S29" s="446"/>
      <c r="T29" s="446"/>
      <c r="U29" s="446"/>
      <c r="V29" s="488"/>
      <c r="W29" s="543"/>
      <c r="X29" s="544"/>
      <c r="Y29" s="545"/>
      <c r="Z29" s="444" t="s">
        <v>177</v>
      </c>
      <c r="AA29" s="424"/>
      <c r="AB29" s="424"/>
      <c r="AC29" s="424"/>
      <c r="AD29" s="424"/>
      <c r="AE29" s="424"/>
      <c r="AF29" s="424"/>
      <c r="AG29" s="425"/>
      <c r="AH29" s="445">
        <v>128</v>
      </c>
      <c r="AI29" s="446"/>
      <c r="AJ29" s="446"/>
      <c r="AK29" s="446"/>
      <c r="AL29" s="488"/>
      <c r="AM29" s="445">
        <v>365368</v>
      </c>
      <c r="AN29" s="446"/>
      <c r="AO29" s="446"/>
      <c r="AP29" s="446"/>
      <c r="AQ29" s="446"/>
      <c r="AR29" s="488"/>
      <c r="AS29" s="445">
        <v>2854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101158</v>
      </c>
      <c r="BO29" s="395"/>
      <c r="BP29" s="395"/>
      <c r="BQ29" s="395"/>
      <c r="BR29" s="395"/>
      <c r="BS29" s="395"/>
      <c r="BT29" s="395"/>
      <c r="BU29" s="396"/>
      <c r="BV29" s="394">
        <v>101158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4663244</v>
      </c>
      <c r="BO30" s="514"/>
      <c r="BP30" s="514"/>
      <c r="BQ30" s="514"/>
      <c r="BR30" s="514"/>
      <c r="BS30" s="514"/>
      <c r="BT30" s="514"/>
      <c r="BU30" s="515"/>
      <c r="BV30" s="513">
        <v>4274948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有田周辺広域圏事務組合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農業集落排水事業会計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湯浅広川消防組合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有田郡老人福祉施設事務組合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駐車場事業特別会計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和歌山県市町村総合事務組合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有田衛生施設事務組合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和歌山県地方税回収機構</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和歌山県後期高齢者医療広域連合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和歌山県住宅新築資金等貸付金回収管理組合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有田周辺広域圏事務組合（公営企業会計）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和歌山県後期高齢者医療広域連合（特別会計）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dPKB92e1K4MmoA/cPq8XWcjwJ10ZsYz5vKkJFpVVXrhcbXrpImZomxvrwrJSLTyylfq8OHRsylaFEbUXPC/c/g==" saltValue="5mT/mrNat1Ad1441U4gK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1093730</v>
      </c>
      <c r="S5" s="600"/>
      <c r="T5" s="600"/>
      <c r="U5" s="600"/>
      <c r="V5" s="600"/>
      <c r="W5" s="600"/>
      <c r="X5" s="600"/>
      <c r="Y5" s="601"/>
      <c r="Z5" s="602">
        <v>9.6999999999999993</v>
      </c>
      <c r="AA5" s="602"/>
      <c r="AB5" s="602"/>
      <c r="AC5" s="602"/>
      <c r="AD5" s="603">
        <v>1071566</v>
      </c>
      <c r="AE5" s="603"/>
      <c r="AF5" s="603"/>
      <c r="AG5" s="603"/>
      <c r="AH5" s="603"/>
      <c r="AI5" s="603"/>
      <c r="AJ5" s="603"/>
      <c r="AK5" s="603"/>
      <c r="AL5" s="604">
        <v>28.1</v>
      </c>
      <c r="AM5" s="605"/>
      <c r="AN5" s="605"/>
      <c r="AO5" s="606"/>
      <c r="AP5" s="596" t="s">
        <v>216</v>
      </c>
      <c r="AQ5" s="597"/>
      <c r="AR5" s="597"/>
      <c r="AS5" s="597"/>
      <c r="AT5" s="597"/>
      <c r="AU5" s="597"/>
      <c r="AV5" s="597"/>
      <c r="AW5" s="597"/>
      <c r="AX5" s="597"/>
      <c r="AY5" s="597"/>
      <c r="AZ5" s="597"/>
      <c r="BA5" s="597"/>
      <c r="BB5" s="597"/>
      <c r="BC5" s="597"/>
      <c r="BD5" s="597"/>
      <c r="BE5" s="597"/>
      <c r="BF5" s="598"/>
      <c r="BG5" s="610">
        <v>1070207</v>
      </c>
      <c r="BH5" s="611"/>
      <c r="BI5" s="611"/>
      <c r="BJ5" s="611"/>
      <c r="BK5" s="611"/>
      <c r="BL5" s="611"/>
      <c r="BM5" s="611"/>
      <c r="BN5" s="612"/>
      <c r="BO5" s="613">
        <v>97.8</v>
      </c>
      <c r="BP5" s="613"/>
      <c r="BQ5" s="613"/>
      <c r="BR5" s="613"/>
      <c r="BS5" s="614">
        <v>30024</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40692</v>
      </c>
      <c r="S6" s="611"/>
      <c r="T6" s="611"/>
      <c r="U6" s="611"/>
      <c r="V6" s="611"/>
      <c r="W6" s="611"/>
      <c r="X6" s="611"/>
      <c r="Y6" s="612"/>
      <c r="Z6" s="613">
        <v>0.4</v>
      </c>
      <c r="AA6" s="613"/>
      <c r="AB6" s="613"/>
      <c r="AC6" s="613"/>
      <c r="AD6" s="614">
        <v>40692</v>
      </c>
      <c r="AE6" s="614"/>
      <c r="AF6" s="614"/>
      <c r="AG6" s="614"/>
      <c r="AH6" s="614"/>
      <c r="AI6" s="614"/>
      <c r="AJ6" s="614"/>
      <c r="AK6" s="614"/>
      <c r="AL6" s="615">
        <v>1.1000000000000001</v>
      </c>
      <c r="AM6" s="616"/>
      <c r="AN6" s="616"/>
      <c r="AO6" s="617"/>
      <c r="AP6" s="607" t="s">
        <v>221</v>
      </c>
      <c r="AQ6" s="608"/>
      <c r="AR6" s="608"/>
      <c r="AS6" s="608"/>
      <c r="AT6" s="608"/>
      <c r="AU6" s="608"/>
      <c r="AV6" s="608"/>
      <c r="AW6" s="608"/>
      <c r="AX6" s="608"/>
      <c r="AY6" s="608"/>
      <c r="AZ6" s="608"/>
      <c r="BA6" s="608"/>
      <c r="BB6" s="608"/>
      <c r="BC6" s="608"/>
      <c r="BD6" s="608"/>
      <c r="BE6" s="608"/>
      <c r="BF6" s="609"/>
      <c r="BG6" s="610">
        <v>1070207</v>
      </c>
      <c r="BH6" s="611"/>
      <c r="BI6" s="611"/>
      <c r="BJ6" s="611"/>
      <c r="BK6" s="611"/>
      <c r="BL6" s="611"/>
      <c r="BM6" s="611"/>
      <c r="BN6" s="612"/>
      <c r="BO6" s="613">
        <v>97.8</v>
      </c>
      <c r="BP6" s="613"/>
      <c r="BQ6" s="613"/>
      <c r="BR6" s="613"/>
      <c r="BS6" s="614">
        <v>30024</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68787</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68787</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522</v>
      </c>
      <c r="S7" s="611"/>
      <c r="T7" s="611"/>
      <c r="U7" s="611"/>
      <c r="V7" s="611"/>
      <c r="W7" s="611"/>
      <c r="X7" s="611"/>
      <c r="Y7" s="612"/>
      <c r="Z7" s="613">
        <v>0</v>
      </c>
      <c r="AA7" s="613"/>
      <c r="AB7" s="613"/>
      <c r="AC7" s="613"/>
      <c r="AD7" s="614">
        <v>522</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466943</v>
      </c>
      <c r="BH7" s="611"/>
      <c r="BI7" s="611"/>
      <c r="BJ7" s="611"/>
      <c r="BK7" s="611"/>
      <c r="BL7" s="611"/>
      <c r="BM7" s="611"/>
      <c r="BN7" s="612"/>
      <c r="BO7" s="613">
        <v>42.7</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3914110</v>
      </c>
      <c r="CS7" s="611"/>
      <c r="CT7" s="611"/>
      <c r="CU7" s="611"/>
      <c r="CV7" s="611"/>
      <c r="CW7" s="611"/>
      <c r="CX7" s="611"/>
      <c r="CY7" s="612"/>
      <c r="CZ7" s="613">
        <v>36</v>
      </c>
      <c r="DA7" s="613"/>
      <c r="DB7" s="613"/>
      <c r="DC7" s="613"/>
      <c r="DD7" s="619">
        <v>69586</v>
      </c>
      <c r="DE7" s="611"/>
      <c r="DF7" s="611"/>
      <c r="DG7" s="611"/>
      <c r="DH7" s="611"/>
      <c r="DI7" s="611"/>
      <c r="DJ7" s="611"/>
      <c r="DK7" s="611"/>
      <c r="DL7" s="611"/>
      <c r="DM7" s="611"/>
      <c r="DN7" s="611"/>
      <c r="DO7" s="611"/>
      <c r="DP7" s="612"/>
      <c r="DQ7" s="619">
        <v>917909</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10405</v>
      </c>
      <c r="S8" s="611"/>
      <c r="T8" s="611"/>
      <c r="U8" s="611"/>
      <c r="V8" s="611"/>
      <c r="W8" s="611"/>
      <c r="X8" s="611"/>
      <c r="Y8" s="612"/>
      <c r="Z8" s="613">
        <v>0.1</v>
      </c>
      <c r="AA8" s="613"/>
      <c r="AB8" s="613"/>
      <c r="AC8" s="613"/>
      <c r="AD8" s="614">
        <v>10405</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17485</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2498354</v>
      </c>
      <c r="CS8" s="611"/>
      <c r="CT8" s="611"/>
      <c r="CU8" s="611"/>
      <c r="CV8" s="611"/>
      <c r="CW8" s="611"/>
      <c r="CX8" s="611"/>
      <c r="CY8" s="612"/>
      <c r="CZ8" s="613">
        <v>23</v>
      </c>
      <c r="DA8" s="613"/>
      <c r="DB8" s="613"/>
      <c r="DC8" s="613"/>
      <c r="DD8" s="619">
        <v>5466</v>
      </c>
      <c r="DE8" s="611"/>
      <c r="DF8" s="611"/>
      <c r="DG8" s="611"/>
      <c r="DH8" s="611"/>
      <c r="DI8" s="611"/>
      <c r="DJ8" s="611"/>
      <c r="DK8" s="611"/>
      <c r="DL8" s="611"/>
      <c r="DM8" s="611"/>
      <c r="DN8" s="611"/>
      <c r="DO8" s="611"/>
      <c r="DP8" s="612"/>
      <c r="DQ8" s="619">
        <v>1199131</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10384</v>
      </c>
      <c r="S9" s="611"/>
      <c r="T9" s="611"/>
      <c r="U9" s="611"/>
      <c r="V9" s="611"/>
      <c r="W9" s="611"/>
      <c r="X9" s="611"/>
      <c r="Y9" s="612"/>
      <c r="Z9" s="613">
        <v>0.1</v>
      </c>
      <c r="AA9" s="613"/>
      <c r="AB9" s="613"/>
      <c r="AC9" s="613"/>
      <c r="AD9" s="614">
        <v>10384</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397690</v>
      </c>
      <c r="BH9" s="611"/>
      <c r="BI9" s="611"/>
      <c r="BJ9" s="611"/>
      <c r="BK9" s="611"/>
      <c r="BL9" s="611"/>
      <c r="BM9" s="611"/>
      <c r="BN9" s="612"/>
      <c r="BO9" s="613">
        <v>36.4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792006</v>
      </c>
      <c r="CS9" s="611"/>
      <c r="CT9" s="611"/>
      <c r="CU9" s="611"/>
      <c r="CV9" s="611"/>
      <c r="CW9" s="611"/>
      <c r="CX9" s="611"/>
      <c r="CY9" s="612"/>
      <c r="CZ9" s="613">
        <v>7.3</v>
      </c>
      <c r="DA9" s="613"/>
      <c r="DB9" s="613"/>
      <c r="DC9" s="613"/>
      <c r="DD9" s="619">
        <v>17486</v>
      </c>
      <c r="DE9" s="611"/>
      <c r="DF9" s="611"/>
      <c r="DG9" s="611"/>
      <c r="DH9" s="611"/>
      <c r="DI9" s="611"/>
      <c r="DJ9" s="611"/>
      <c r="DK9" s="611"/>
      <c r="DL9" s="611"/>
      <c r="DM9" s="611"/>
      <c r="DN9" s="611"/>
      <c r="DO9" s="611"/>
      <c r="DP9" s="612"/>
      <c r="DQ9" s="619">
        <v>624888</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27248</v>
      </c>
      <c r="BH10" s="611"/>
      <c r="BI10" s="611"/>
      <c r="BJ10" s="611"/>
      <c r="BK10" s="611"/>
      <c r="BL10" s="611"/>
      <c r="BM10" s="611"/>
      <c r="BN10" s="612"/>
      <c r="BO10" s="613">
        <v>2.5</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272474</v>
      </c>
      <c r="S11" s="611"/>
      <c r="T11" s="611"/>
      <c r="U11" s="611"/>
      <c r="V11" s="611"/>
      <c r="W11" s="611"/>
      <c r="X11" s="611"/>
      <c r="Y11" s="612"/>
      <c r="Z11" s="615">
        <v>2.4</v>
      </c>
      <c r="AA11" s="616"/>
      <c r="AB11" s="616"/>
      <c r="AC11" s="622"/>
      <c r="AD11" s="619">
        <v>272474</v>
      </c>
      <c r="AE11" s="611"/>
      <c r="AF11" s="611"/>
      <c r="AG11" s="611"/>
      <c r="AH11" s="611"/>
      <c r="AI11" s="611"/>
      <c r="AJ11" s="611"/>
      <c r="AK11" s="612"/>
      <c r="AL11" s="615">
        <v>7.1</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24520</v>
      </c>
      <c r="BH11" s="611"/>
      <c r="BI11" s="611"/>
      <c r="BJ11" s="611"/>
      <c r="BK11" s="611"/>
      <c r="BL11" s="611"/>
      <c r="BM11" s="611"/>
      <c r="BN11" s="612"/>
      <c r="BO11" s="613">
        <v>2.2000000000000002</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206543</v>
      </c>
      <c r="CS11" s="611"/>
      <c r="CT11" s="611"/>
      <c r="CU11" s="611"/>
      <c r="CV11" s="611"/>
      <c r="CW11" s="611"/>
      <c r="CX11" s="611"/>
      <c r="CY11" s="612"/>
      <c r="CZ11" s="613">
        <v>1.9</v>
      </c>
      <c r="DA11" s="613"/>
      <c r="DB11" s="613"/>
      <c r="DC11" s="613"/>
      <c r="DD11" s="619">
        <v>34694</v>
      </c>
      <c r="DE11" s="611"/>
      <c r="DF11" s="611"/>
      <c r="DG11" s="611"/>
      <c r="DH11" s="611"/>
      <c r="DI11" s="611"/>
      <c r="DJ11" s="611"/>
      <c r="DK11" s="611"/>
      <c r="DL11" s="611"/>
      <c r="DM11" s="611"/>
      <c r="DN11" s="611"/>
      <c r="DO11" s="611"/>
      <c r="DP11" s="612"/>
      <c r="DQ11" s="619">
        <v>82116</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454293</v>
      </c>
      <c r="BH12" s="611"/>
      <c r="BI12" s="611"/>
      <c r="BJ12" s="611"/>
      <c r="BK12" s="611"/>
      <c r="BL12" s="611"/>
      <c r="BM12" s="611"/>
      <c r="BN12" s="612"/>
      <c r="BO12" s="613">
        <v>41.5</v>
      </c>
      <c r="BP12" s="613"/>
      <c r="BQ12" s="613"/>
      <c r="BR12" s="613"/>
      <c r="BS12" s="614">
        <v>30024</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214123</v>
      </c>
      <c r="CS12" s="611"/>
      <c r="CT12" s="611"/>
      <c r="CU12" s="611"/>
      <c r="CV12" s="611"/>
      <c r="CW12" s="611"/>
      <c r="CX12" s="611"/>
      <c r="CY12" s="612"/>
      <c r="CZ12" s="613">
        <v>2</v>
      </c>
      <c r="DA12" s="613"/>
      <c r="DB12" s="613"/>
      <c r="DC12" s="613"/>
      <c r="DD12" s="619">
        <v>926</v>
      </c>
      <c r="DE12" s="611"/>
      <c r="DF12" s="611"/>
      <c r="DG12" s="611"/>
      <c r="DH12" s="611"/>
      <c r="DI12" s="611"/>
      <c r="DJ12" s="611"/>
      <c r="DK12" s="611"/>
      <c r="DL12" s="611"/>
      <c r="DM12" s="611"/>
      <c r="DN12" s="611"/>
      <c r="DO12" s="611"/>
      <c r="DP12" s="612"/>
      <c r="DQ12" s="619">
        <v>152716</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452341</v>
      </c>
      <c r="BH13" s="611"/>
      <c r="BI13" s="611"/>
      <c r="BJ13" s="611"/>
      <c r="BK13" s="611"/>
      <c r="BL13" s="611"/>
      <c r="BM13" s="611"/>
      <c r="BN13" s="612"/>
      <c r="BO13" s="613">
        <v>41.4</v>
      </c>
      <c r="BP13" s="613"/>
      <c r="BQ13" s="613"/>
      <c r="BR13" s="613"/>
      <c r="BS13" s="614">
        <v>30024</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1104470</v>
      </c>
      <c r="CS13" s="611"/>
      <c r="CT13" s="611"/>
      <c r="CU13" s="611"/>
      <c r="CV13" s="611"/>
      <c r="CW13" s="611"/>
      <c r="CX13" s="611"/>
      <c r="CY13" s="612"/>
      <c r="CZ13" s="613">
        <v>10.199999999999999</v>
      </c>
      <c r="DA13" s="613"/>
      <c r="DB13" s="613"/>
      <c r="DC13" s="613"/>
      <c r="DD13" s="619">
        <v>928628</v>
      </c>
      <c r="DE13" s="611"/>
      <c r="DF13" s="611"/>
      <c r="DG13" s="611"/>
      <c r="DH13" s="611"/>
      <c r="DI13" s="611"/>
      <c r="DJ13" s="611"/>
      <c r="DK13" s="611"/>
      <c r="DL13" s="611"/>
      <c r="DM13" s="611"/>
      <c r="DN13" s="611"/>
      <c r="DO13" s="611"/>
      <c r="DP13" s="612"/>
      <c r="DQ13" s="619">
        <v>180661</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481</v>
      </c>
      <c r="S14" s="611"/>
      <c r="T14" s="611"/>
      <c r="U14" s="611"/>
      <c r="V14" s="611"/>
      <c r="W14" s="611"/>
      <c r="X14" s="611"/>
      <c r="Y14" s="612"/>
      <c r="Z14" s="613">
        <v>0</v>
      </c>
      <c r="AA14" s="613"/>
      <c r="AB14" s="613"/>
      <c r="AC14" s="613"/>
      <c r="AD14" s="614">
        <v>481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51661</v>
      </c>
      <c r="BH14" s="611"/>
      <c r="BI14" s="611"/>
      <c r="BJ14" s="611"/>
      <c r="BK14" s="611"/>
      <c r="BL14" s="611"/>
      <c r="BM14" s="611"/>
      <c r="BN14" s="612"/>
      <c r="BO14" s="613">
        <v>4.7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474708</v>
      </c>
      <c r="CS14" s="611"/>
      <c r="CT14" s="611"/>
      <c r="CU14" s="611"/>
      <c r="CV14" s="611"/>
      <c r="CW14" s="611"/>
      <c r="CX14" s="611"/>
      <c r="CY14" s="612"/>
      <c r="CZ14" s="613">
        <v>4.4000000000000004</v>
      </c>
      <c r="DA14" s="613"/>
      <c r="DB14" s="613"/>
      <c r="DC14" s="613"/>
      <c r="DD14" s="619">
        <v>131049</v>
      </c>
      <c r="DE14" s="611"/>
      <c r="DF14" s="611"/>
      <c r="DG14" s="611"/>
      <c r="DH14" s="611"/>
      <c r="DI14" s="611"/>
      <c r="DJ14" s="611"/>
      <c r="DK14" s="611"/>
      <c r="DL14" s="611"/>
      <c r="DM14" s="611"/>
      <c r="DN14" s="611"/>
      <c r="DO14" s="611"/>
      <c r="DP14" s="612"/>
      <c r="DQ14" s="619">
        <v>330975</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97310</v>
      </c>
      <c r="BH15" s="611"/>
      <c r="BI15" s="611"/>
      <c r="BJ15" s="611"/>
      <c r="BK15" s="611"/>
      <c r="BL15" s="611"/>
      <c r="BM15" s="611"/>
      <c r="BN15" s="612"/>
      <c r="BO15" s="613">
        <v>8.9</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694566</v>
      </c>
      <c r="CS15" s="611"/>
      <c r="CT15" s="611"/>
      <c r="CU15" s="611"/>
      <c r="CV15" s="611"/>
      <c r="CW15" s="611"/>
      <c r="CX15" s="611"/>
      <c r="CY15" s="612"/>
      <c r="CZ15" s="613">
        <v>6.4</v>
      </c>
      <c r="DA15" s="613"/>
      <c r="DB15" s="613"/>
      <c r="DC15" s="613"/>
      <c r="DD15" s="619">
        <v>111417</v>
      </c>
      <c r="DE15" s="611"/>
      <c r="DF15" s="611"/>
      <c r="DG15" s="611"/>
      <c r="DH15" s="611"/>
      <c r="DI15" s="611"/>
      <c r="DJ15" s="611"/>
      <c r="DK15" s="611"/>
      <c r="DL15" s="611"/>
      <c r="DM15" s="611"/>
      <c r="DN15" s="611"/>
      <c r="DO15" s="611"/>
      <c r="DP15" s="612"/>
      <c r="DQ15" s="619">
        <v>435516</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5212</v>
      </c>
      <c r="S16" s="611"/>
      <c r="T16" s="611"/>
      <c r="U16" s="611"/>
      <c r="V16" s="611"/>
      <c r="W16" s="611"/>
      <c r="X16" s="611"/>
      <c r="Y16" s="612"/>
      <c r="Z16" s="613">
        <v>0</v>
      </c>
      <c r="AA16" s="613"/>
      <c r="AB16" s="613"/>
      <c r="AC16" s="613"/>
      <c r="AD16" s="614">
        <v>5212</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141748</v>
      </c>
      <c r="CS16" s="611"/>
      <c r="CT16" s="611"/>
      <c r="CU16" s="611"/>
      <c r="CV16" s="611"/>
      <c r="CW16" s="611"/>
      <c r="CX16" s="611"/>
      <c r="CY16" s="612"/>
      <c r="CZ16" s="613">
        <v>1.3</v>
      </c>
      <c r="DA16" s="613"/>
      <c r="DB16" s="613"/>
      <c r="DC16" s="613"/>
      <c r="DD16" s="619" t="s">
        <v>122</v>
      </c>
      <c r="DE16" s="611"/>
      <c r="DF16" s="611"/>
      <c r="DG16" s="611"/>
      <c r="DH16" s="611"/>
      <c r="DI16" s="611"/>
      <c r="DJ16" s="611"/>
      <c r="DK16" s="611"/>
      <c r="DL16" s="611"/>
      <c r="DM16" s="611"/>
      <c r="DN16" s="611"/>
      <c r="DO16" s="611"/>
      <c r="DP16" s="612"/>
      <c r="DQ16" s="619">
        <v>95153</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17724</v>
      </c>
      <c r="S17" s="611"/>
      <c r="T17" s="611"/>
      <c r="U17" s="611"/>
      <c r="V17" s="611"/>
      <c r="W17" s="611"/>
      <c r="X17" s="611"/>
      <c r="Y17" s="612"/>
      <c r="Z17" s="613">
        <v>0.2</v>
      </c>
      <c r="AA17" s="613"/>
      <c r="AB17" s="613"/>
      <c r="AC17" s="613"/>
      <c r="AD17" s="614">
        <v>17724</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764093</v>
      </c>
      <c r="CS17" s="611"/>
      <c r="CT17" s="611"/>
      <c r="CU17" s="611"/>
      <c r="CV17" s="611"/>
      <c r="CW17" s="611"/>
      <c r="CX17" s="611"/>
      <c r="CY17" s="612"/>
      <c r="CZ17" s="613">
        <v>7</v>
      </c>
      <c r="DA17" s="613"/>
      <c r="DB17" s="613"/>
      <c r="DC17" s="613"/>
      <c r="DD17" s="619" t="s">
        <v>122</v>
      </c>
      <c r="DE17" s="611"/>
      <c r="DF17" s="611"/>
      <c r="DG17" s="611"/>
      <c r="DH17" s="611"/>
      <c r="DI17" s="611"/>
      <c r="DJ17" s="611"/>
      <c r="DK17" s="611"/>
      <c r="DL17" s="611"/>
      <c r="DM17" s="611"/>
      <c r="DN17" s="611"/>
      <c r="DO17" s="611"/>
      <c r="DP17" s="612"/>
      <c r="DQ17" s="619">
        <v>714802</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6231</v>
      </c>
      <c r="S18" s="611"/>
      <c r="T18" s="611"/>
      <c r="U18" s="611"/>
      <c r="V18" s="611"/>
      <c r="W18" s="611"/>
      <c r="X18" s="611"/>
      <c r="Y18" s="612"/>
      <c r="Z18" s="613">
        <v>0.1</v>
      </c>
      <c r="AA18" s="613"/>
      <c r="AB18" s="613"/>
      <c r="AC18" s="613"/>
      <c r="AD18" s="614">
        <v>6231</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5314</v>
      </c>
      <c r="S19" s="611"/>
      <c r="T19" s="611"/>
      <c r="U19" s="611"/>
      <c r="V19" s="611"/>
      <c r="W19" s="611"/>
      <c r="X19" s="611"/>
      <c r="Y19" s="612"/>
      <c r="Z19" s="613">
        <v>0</v>
      </c>
      <c r="AA19" s="613"/>
      <c r="AB19" s="613"/>
      <c r="AC19" s="613"/>
      <c r="AD19" s="614">
        <v>5314</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23523</v>
      </c>
      <c r="BH19" s="611"/>
      <c r="BI19" s="611"/>
      <c r="BJ19" s="611"/>
      <c r="BK19" s="611"/>
      <c r="BL19" s="611"/>
      <c r="BM19" s="611"/>
      <c r="BN19" s="612"/>
      <c r="BO19" s="613">
        <v>2.2000000000000002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917</v>
      </c>
      <c r="S20" s="611"/>
      <c r="T20" s="611"/>
      <c r="U20" s="611"/>
      <c r="V20" s="611"/>
      <c r="W20" s="611"/>
      <c r="X20" s="611"/>
      <c r="Y20" s="612"/>
      <c r="Z20" s="613">
        <v>0</v>
      </c>
      <c r="AA20" s="613"/>
      <c r="AB20" s="613"/>
      <c r="AC20" s="613"/>
      <c r="AD20" s="614">
        <v>917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23523</v>
      </c>
      <c r="BH20" s="611"/>
      <c r="BI20" s="611"/>
      <c r="BJ20" s="611"/>
      <c r="BK20" s="611"/>
      <c r="BL20" s="611"/>
      <c r="BM20" s="611"/>
      <c r="BN20" s="612"/>
      <c r="BO20" s="613">
        <v>2.2000000000000002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10873508</v>
      </c>
      <c r="CS20" s="611"/>
      <c r="CT20" s="611"/>
      <c r="CU20" s="611"/>
      <c r="CV20" s="611"/>
      <c r="CW20" s="611"/>
      <c r="CX20" s="611"/>
      <c r="CY20" s="612"/>
      <c r="CZ20" s="613">
        <v>100</v>
      </c>
      <c r="DA20" s="613"/>
      <c r="DB20" s="613"/>
      <c r="DC20" s="613"/>
      <c r="DD20" s="619">
        <v>1299252</v>
      </c>
      <c r="DE20" s="611"/>
      <c r="DF20" s="611"/>
      <c r="DG20" s="611"/>
      <c r="DH20" s="611"/>
      <c r="DI20" s="611"/>
      <c r="DJ20" s="611"/>
      <c r="DK20" s="611"/>
      <c r="DL20" s="611"/>
      <c r="DM20" s="611"/>
      <c r="DN20" s="611"/>
      <c r="DO20" s="611"/>
      <c r="DP20" s="612"/>
      <c r="DQ20" s="619">
        <v>4802654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2619600</v>
      </c>
      <c r="S21" s="611"/>
      <c r="T21" s="611"/>
      <c r="U21" s="611"/>
      <c r="V21" s="611"/>
      <c r="W21" s="611"/>
      <c r="X21" s="611"/>
      <c r="Y21" s="612"/>
      <c r="Z21" s="613">
        <v>23.3</v>
      </c>
      <c r="AA21" s="613"/>
      <c r="AB21" s="613"/>
      <c r="AC21" s="613"/>
      <c r="AD21" s="614">
        <v>2364038</v>
      </c>
      <c r="AE21" s="614"/>
      <c r="AF21" s="614"/>
      <c r="AG21" s="614"/>
      <c r="AH21" s="614"/>
      <c r="AI21" s="614"/>
      <c r="AJ21" s="614"/>
      <c r="AK21" s="614"/>
      <c r="AL21" s="615">
        <v>61.9</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1359</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2364038</v>
      </c>
      <c r="S22" s="611"/>
      <c r="T22" s="611"/>
      <c r="U22" s="611"/>
      <c r="V22" s="611"/>
      <c r="W22" s="611"/>
      <c r="X22" s="611"/>
      <c r="Y22" s="612"/>
      <c r="Z22" s="613">
        <v>21</v>
      </c>
      <c r="AA22" s="613"/>
      <c r="AB22" s="613"/>
      <c r="AC22" s="613"/>
      <c r="AD22" s="614">
        <v>2364038</v>
      </c>
      <c r="AE22" s="614"/>
      <c r="AF22" s="614"/>
      <c r="AG22" s="614"/>
      <c r="AH22" s="614"/>
      <c r="AI22" s="614"/>
      <c r="AJ22" s="614"/>
      <c r="AK22" s="614"/>
      <c r="AL22" s="615">
        <v>61.9</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255562</v>
      </c>
      <c r="S23" s="611"/>
      <c r="T23" s="611"/>
      <c r="U23" s="611"/>
      <c r="V23" s="611"/>
      <c r="W23" s="611"/>
      <c r="X23" s="611"/>
      <c r="Y23" s="612"/>
      <c r="Z23" s="613">
        <v>2.2999999999999998</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22164</v>
      </c>
      <c r="BH23" s="611"/>
      <c r="BI23" s="611"/>
      <c r="BJ23" s="611"/>
      <c r="BK23" s="611"/>
      <c r="BL23" s="611"/>
      <c r="BM23" s="611"/>
      <c r="BN23" s="612"/>
      <c r="BO23" s="613">
        <v>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3165077</v>
      </c>
      <c r="CS24" s="600"/>
      <c r="CT24" s="600"/>
      <c r="CU24" s="600"/>
      <c r="CV24" s="600"/>
      <c r="CW24" s="600"/>
      <c r="CX24" s="600"/>
      <c r="CY24" s="601"/>
      <c r="CZ24" s="604">
        <v>29.1</v>
      </c>
      <c r="DA24" s="605"/>
      <c r="DB24" s="605"/>
      <c r="DC24" s="621"/>
      <c r="DD24" s="645">
        <v>2075552</v>
      </c>
      <c r="DE24" s="600"/>
      <c r="DF24" s="600"/>
      <c r="DG24" s="600"/>
      <c r="DH24" s="600"/>
      <c r="DI24" s="600"/>
      <c r="DJ24" s="600"/>
      <c r="DK24" s="601"/>
      <c r="DL24" s="645">
        <v>1839554</v>
      </c>
      <c r="DM24" s="600"/>
      <c r="DN24" s="600"/>
      <c r="DO24" s="600"/>
      <c r="DP24" s="600"/>
      <c r="DQ24" s="600"/>
      <c r="DR24" s="600"/>
      <c r="DS24" s="600"/>
      <c r="DT24" s="600"/>
      <c r="DU24" s="600"/>
      <c r="DV24" s="601"/>
      <c r="DW24" s="604">
        <v>48.1</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4077455</v>
      </c>
      <c r="S25" s="611"/>
      <c r="T25" s="611"/>
      <c r="U25" s="611"/>
      <c r="V25" s="611"/>
      <c r="W25" s="611"/>
      <c r="X25" s="611"/>
      <c r="Y25" s="612"/>
      <c r="Z25" s="613">
        <v>36.299999999999997</v>
      </c>
      <c r="AA25" s="613"/>
      <c r="AB25" s="613"/>
      <c r="AC25" s="613"/>
      <c r="AD25" s="614">
        <v>3799729</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1197653</v>
      </c>
      <c r="CS25" s="642"/>
      <c r="CT25" s="642"/>
      <c r="CU25" s="642"/>
      <c r="CV25" s="642"/>
      <c r="CW25" s="642"/>
      <c r="CX25" s="642"/>
      <c r="CY25" s="643"/>
      <c r="CZ25" s="615">
        <v>11</v>
      </c>
      <c r="DA25" s="640"/>
      <c r="DB25" s="640"/>
      <c r="DC25" s="644"/>
      <c r="DD25" s="619">
        <v>1044626</v>
      </c>
      <c r="DE25" s="642"/>
      <c r="DF25" s="642"/>
      <c r="DG25" s="642"/>
      <c r="DH25" s="642"/>
      <c r="DI25" s="642"/>
      <c r="DJ25" s="642"/>
      <c r="DK25" s="643"/>
      <c r="DL25" s="619">
        <v>984380</v>
      </c>
      <c r="DM25" s="642"/>
      <c r="DN25" s="642"/>
      <c r="DO25" s="642"/>
      <c r="DP25" s="642"/>
      <c r="DQ25" s="642"/>
      <c r="DR25" s="642"/>
      <c r="DS25" s="642"/>
      <c r="DT25" s="642"/>
      <c r="DU25" s="642"/>
      <c r="DV25" s="643"/>
      <c r="DW25" s="615">
        <v>25.8</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831</v>
      </c>
      <c r="S26" s="611"/>
      <c r="T26" s="611"/>
      <c r="U26" s="611"/>
      <c r="V26" s="611"/>
      <c r="W26" s="611"/>
      <c r="X26" s="611"/>
      <c r="Y26" s="612"/>
      <c r="Z26" s="613">
        <v>0</v>
      </c>
      <c r="AA26" s="613"/>
      <c r="AB26" s="613"/>
      <c r="AC26" s="613"/>
      <c r="AD26" s="614">
        <v>831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617906</v>
      </c>
      <c r="CS26" s="611"/>
      <c r="CT26" s="611"/>
      <c r="CU26" s="611"/>
      <c r="CV26" s="611"/>
      <c r="CW26" s="611"/>
      <c r="CX26" s="611"/>
      <c r="CY26" s="612"/>
      <c r="CZ26" s="615">
        <v>5.7</v>
      </c>
      <c r="DA26" s="640"/>
      <c r="DB26" s="640"/>
      <c r="DC26" s="644"/>
      <c r="DD26" s="619">
        <v>561116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50038</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1093730</v>
      </c>
      <c r="BH27" s="611"/>
      <c r="BI27" s="611"/>
      <c r="BJ27" s="611"/>
      <c r="BK27" s="611"/>
      <c r="BL27" s="611"/>
      <c r="BM27" s="611"/>
      <c r="BN27" s="612"/>
      <c r="BO27" s="613">
        <v>100</v>
      </c>
      <c r="BP27" s="613"/>
      <c r="BQ27" s="613"/>
      <c r="BR27" s="613"/>
      <c r="BS27" s="614">
        <v>30024</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1203331</v>
      </c>
      <c r="CS27" s="642"/>
      <c r="CT27" s="642"/>
      <c r="CU27" s="642"/>
      <c r="CV27" s="642"/>
      <c r="CW27" s="642"/>
      <c r="CX27" s="642"/>
      <c r="CY27" s="643"/>
      <c r="CZ27" s="615">
        <v>11.1</v>
      </c>
      <c r="DA27" s="640"/>
      <c r="DB27" s="640"/>
      <c r="DC27" s="644"/>
      <c r="DD27" s="619">
        <v>316124</v>
      </c>
      <c r="DE27" s="642"/>
      <c r="DF27" s="642"/>
      <c r="DG27" s="642"/>
      <c r="DH27" s="642"/>
      <c r="DI27" s="642"/>
      <c r="DJ27" s="642"/>
      <c r="DK27" s="643"/>
      <c r="DL27" s="619">
        <v>140372</v>
      </c>
      <c r="DM27" s="642"/>
      <c r="DN27" s="642"/>
      <c r="DO27" s="642"/>
      <c r="DP27" s="642"/>
      <c r="DQ27" s="642"/>
      <c r="DR27" s="642"/>
      <c r="DS27" s="642"/>
      <c r="DT27" s="642"/>
      <c r="DU27" s="642"/>
      <c r="DV27" s="643"/>
      <c r="DW27" s="615">
        <v>3.7</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85635</v>
      </c>
      <c r="S28" s="611"/>
      <c r="T28" s="611"/>
      <c r="U28" s="611"/>
      <c r="V28" s="611"/>
      <c r="W28" s="611"/>
      <c r="X28" s="611"/>
      <c r="Y28" s="612"/>
      <c r="Z28" s="613">
        <v>0.8</v>
      </c>
      <c r="AA28" s="613"/>
      <c r="AB28" s="613"/>
      <c r="AC28" s="613"/>
      <c r="AD28" s="614">
        <v>4379</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764093</v>
      </c>
      <c r="CS28" s="611"/>
      <c r="CT28" s="611"/>
      <c r="CU28" s="611"/>
      <c r="CV28" s="611"/>
      <c r="CW28" s="611"/>
      <c r="CX28" s="611"/>
      <c r="CY28" s="612"/>
      <c r="CZ28" s="615">
        <v>7</v>
      </c>
      <c r="DA28" s="640"/>
      <c r="DB28" s="640"/>
      <c r="DC28" s="644"/>
      <c r="DD28" s="619">
        <v>714802</v>
      </c>
      <c r="DE28" s="611"/>
      <c r="DF28" s="611"/>
      <c r="DG28" s="611"/>
      <c r="DH28" s="611"/>
      <c r="DI28" s="611"/>
      <c r="DJ28" s="611"/>
      <c r="DK28" s="612"/>
      <c r="DL28" s="619">
        <v>714802</v>
      </c>
      <c r="DM28" s="611"/>
      <c r="DN28" s="611"/>
      <c r="DO28" s="611"/>
      <c r="DP28" s="611"/>
      <c r="DQ28" s="611"/>
      <c r="DR28" s="611"/>
      <c r="DS28" s="611"/>
      <c r="DT28" s="611"/>
      <c r="DU28" s="611"/>
      <c r="DV28" s="612"/>
      <c r="DW28" s="615">
        <v>18.7</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14871</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764093</v>
      </c>
      <c r="CS29" s="642"/>
      <c r="CT29" s="642"/>
      <c r="CU29" s="642"/>
      <c r="CV29" s="642"/>
      <c r="CW29" s="642"/>
      <c r="CX29" s="642"/>
      <c r="CY29" s="643"/>
      <c r="CZ29" s="615">
        <v>7</v>
      </c>
      <c r="DA29" s="640"/>
      <c r="DB29" s="640"/>
      <c r="DC29" s="644"/>
      <c r="DD29" s="619">
        <v>714802</v>
      </c>
      <c r="DE29" s="642"/>
      <c r="DF29" s="642"/>
      <c r="DG29" s="642"/>
      <c r="DH29" s="642"/>
      <c r="DI29" s="642"/>
      <c r="DJ29" s="642"/>
      <c r="DK29" s="643"/>
      <c r="DL29" s="619">
        <v>714802</v>
      </c>
      <c r="DM29" s="642"/>
      <c r="DN29" s="642"/>
      <c r="DO29" s="642"/>
      <c r="DP29" s="642"/>
      <c r="DQ29" s="642"/>
      <c r="DR29" s="642"/>
      <c r="DS29" s="642"/>
      <c r="DT29" s="642"/>
      <c r="DU29" s="642"/>
      <c r="DV29" s="643"/>
      <c r="DW29" s="615">
        <v>18.7</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1199231</v>
      </c>
      <c r="S30" s="611"/>
      <c r="T30" s="611"/>
      <c r="U30" s="611"/>
      <c r="V30" s="611"/>
      <c r="W30" s="611"/>
      <c r="X30" s="611"/>
      <c r="Y30" s="612"/>
      <c r="Z30" s="613">
        <v>10.7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707601</v>
      </c>
      <c r="CS30" s="611"/>
      <c r="CT30" s="611"/>
      <c r="CU30" s="611"/>
      <c r="CV30" s="611"/>
      <c r="CW30" s="611"/>
      <c r="CX30" s="611"/>
      <c r="CY30" s="612"/>
      <c r="CZ30" s="615">
        <v>6.5</v>
      </c>
      <c r="DA30" s="640"/>
      <c r="DB30" s="640"/>
      <c r="DC30" s="644"/>
      <c r="DD30" s="619">
        <v>667896</v>
      </c>
      <c r="DE30" s="611"/>
      <c r="DF30" s="611"/>
      <c r="DG30" s="611"/>
      <c r="DH30" s="611"/>
      <c r="DI30" s="611"/>
      <c r="DJ30" s="611"/>
      <c r="DK30" s="612"/>
      <c r="DL30" s="619">
        <v>667896</v>
      </c>
      <c r="DM30" s="611"/>
      <c r="DN30" s="611"/>
      <c r="DO30" s="611"/>
      <c r="DP30" s="611"/>
      <c r="DQ30" s="611"/>
      <c r="DR30" s="611"/>
      <c r="DS30" s="611"/>
      <c r="DT30" s="611"/>
      <c r="DU30" s="611"/>
      <c r="DV30" s="612"/>
      <c r="DW30" s="615">
        <v>17.5</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v>
      </c>
      <c r="BH31" s="654"/>
      <c r="BI31" s="654"/>
      <c r="BJ31" s="654"/>
      <c r="BK31" s="654"/>
      <c r="BL31" s="654"/>
      <c r="BM31" s="605">
        <v>96.6</v>
      </c>
      <c r="BN31" s="654"/>
      <c r="BO31" s="654"/>
      <c r="BP31" s="654"/>
      <c r="BQ31" s="655"/>
      <c r="BR31" s="666">
        <v>99.2</v>
      </c>
      <c r="BS31" s="654"/>
      <c r="BT31" s="654"/>
      <c r="BU31" s="654"/>
      <c r="BV31" s="654"/>
      <c r="BW31" s="654"/>
      <c r="BX31" s="605">
        <v>96.7</v>
      </c>
      <c r="BY31" s="654"/>
      <c r="BZ31" s="654"/>
      <c r="CA31" s="654"/>
      <c r="CB31" s="655"/>
      <c r="CD31" s="648"/>
      <c r="CE31" s="649"/>
      <c r="CF31" s="607" t="s">
        <v>300</v>
      </c>
      <c r="CG31" s="608"/>
      <c r="CH31" s="608"/>
      <c r="CI31" s="608"/>
      <c r="CJ31" s="608"/>
      <c r="CK31" s="608"/>
      <c r="CL31" s="608"/>
      <c r="CM31" s="608"/>
      <c r="CN31" s="608"/>
      <c r="CO31" s="608"/>
      <c r="CP31" s="608"/>
      <c r="CQ31" s="609"/>
      <c r="CR31" s="610">
        <v>56492</v>
      </c>
      <c r="CS31" s="642"/>
      <c r="CT31" s="642"/>
      <c r="CU31" s="642"/>
      <c r="CV31" s="642"/>
      <c r="CW31" s="642"/>
      <c r="CX31" s="642"/>
      <c r="CY31" s="643"/>
      <c r="CZ31" s="615">
        <v>0.5</v>
      </c>
      <c r="DA31" s="640"/>
      <c r="DB31" s="640"/>
      <c r="DC31" s="644"/>
      <c r="DD31" s="619">
        <v>46906</v>
      </c>
      <c r="DE31" s="642"/>
      <c r="DF31" s="642"/>
      <c r="DG31" s="642"/>
      <c r="DH31" s="642"/>
      <c r="DI31" s="642"/>
      <c r="DJ31" s="642"/>
      <c r="DK31" s="643"/>
      <c r="DL31" s="619">
        <v>46906</v>
      </c>
      <c r="DM31" s="642"/>
      <c r="DN31" s="642"/>
      <c r="DO31" s="642"/>
      <c r="DP31" s="642"/>
      <c r="DQ31" s="642"/>
      <c r="DR31" s="642"/>
      <c r="DS31" s="642"/>
      <c r="DT31" s="642"/>
      <c r="DU31" s="642"/>
      <c r="DV31" s="643"/>
      <c r="DW31" s="615">
        <v>1.2</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583102</v>
      </c>
      <c r="S32" s="611"/>
      <c r="T32" s="611"/>
      <c r="U32" s="611"/>
      <c r="V32" s="611"/>
      <c r="W32" s="611"/>
      <c r="X32" s="611"/>
      <c r="Y32" s="612"/>
      <c r="Z32" s="613">
        <v>5.2</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97.3</v>
      </c>
      <c r="BN32" s="642"/>
      <c r="BO32" s="642"/>
      <c r="BP32" s="642"/>
      <c r="BQ32" s="665"/>
      <c r="BR32" s="667">
        <v>99.4</v>
      </c>
      <c r="BS32" s="642"/>
      <c r="BT32" s="642"/>
      <c r="BU32" s="642"/>
      <c r="BV32" s="642"/>
      <c r="BW32" s="642"/>
      <c r="BX32" s="616">
        <v>97.6</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14003</v>
      </c>
      <c r="S33" s="611"/>
      <c r="T33" s="611"/>
      <c r="U33" s="611"/>
      <c r="V33" s="611"/>
      <c r="W33" s="611"/>
      <c r="X33" s="611"/>
      <c r="Y33" s="612"/>
      <c r="Z33" s="613">
        <v>0.1</v>
      </c>
      <c r="AA33" s="613"/>
      <c r="AB33" s="613"/>
      <c r="AC33" s="613"/>
      <c r="AD33" s="614">
        <v>11633</v>
      </c>
      <c r="AE33" s="614"/>
      <c r="AF33" s="614"/>
      <c r="AG33" s="614"/>
      <c r="AH33" s="614"/>
      <c r="AI33" s="614"/>
      <c r="AJ33" s="614"/>
      <c r="AK33" s="614"/>
      <c r="AL33" s="615">
        <v>0.3</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98.9</v>
      </c>
      <c r="BH33" s="669"/>
      <c r="BI33" s="669"/>
      <c r="BJ33" s="669"/>
      <c r="BK33" s="669"/>
      <c r="BL33" s="669"/>
      <c r="BM33" s="670">
        <v>95.6</v>
      </c>
      <c r="BN33" s="669"/>
      <c r="BO33" s="669"/>
      <c r="BP33" s="669"/>
      <c r="BQ33" s="671"/>
      <c r="BR33" s="668">
        <v>99</v>
      </c>
      <c r="BS33" s="669"/>
      <c r="BT33" s="669"/>
      <c r="BU33" s="669"/>
      <c r="BV33" s="669"/>
      <c r="BW33" s="669"/>
      <c r="BX33" s="670">
        <v>95.7</v>
      </c>
      <c r="BY33" s="669"/>
      <c r="BZ33" s="669"/>
      <c r="CA33" s="669"/>
      <c r="CB33" s="671"/>
      <c r="CD33" s="607" t="s">
        <v>307</v>
      </c>
      <c r="CE33" s="608"/>
      <c r="CF33" s="608"/>
      <c r="CG33" s="608"/>
      <c r="CH33" s="608"/>
      <c r="CI33" s="608"/>
      <c r="CJ33" s="608"/>
      <c r="CK33" s="608"/>
      <c r="CL33" s="608"/>
      <c r="CM33" s="608"/>
      <c r="CN33" s="608"/>
      <c r="CO33" s="608"/>
      <c r="CP33" s="608"/>
      <c r="CQ33" s="609"/>
      <c r="CR33" s="610">
        <v>6267431</v>
      </c>
      <c r="CS33" s="642"/>
      <c r="CT33" s="642"/>
      <c r="CU33" s="642"/>
      <c r="CV33" s="642"/>
      <c r="CW33" s="642"/>
      <c r="CX33" s="642"/>
      <c r="CY33" s="643"/>
      <c r="CZ33" s="615">
        <v>57.6</v>
      </c>
      <c r="DA33" s="640"/>
      <c r="DB33" s="640"/>
      <c r="DC33" s="644"/>
      <c r="DD33" s="619">
        <v>2493920</v>
      </c>
      <c r="DE33" s="642"/>
      <c r="DF33" s="642"/>
      <c r="DG33" s="642"/>
      <c r="DH33" s="642"/>
      <c r="DI33" s="642"/>
      <c r="DJ33" s="642"/>
      <c r="DK33" s="643"/>
      <c r="DL33" s="619">
        <v>1691962</v>
      </c>
      <c r="DM33" s="642"/>
      <c r="DN33" s="642"/>
      <c r="DO33" s="642"/>
      <c r="DP33" s="642"/>
      <c r="DQ33" s="642"/>
      <c r="DR33" s="642"/>
      <c r="DS33" s="642"/>
      <c r="DT33" s="642"/>
      <c r="DU33" s="642"/>
      <c r="DV33" s="643"/>
      <c r="DW33" s="615">
        <v>44.3</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2806030</v>
      </c>
      <c r="S34" s="611"/>
      <c r="T34" s="611"/>
      <c r="U34" s="611"/>
      <c r="V34" s="611"/>
      <c r="W34" s="611"/>
      <c r="X34" s="611"/>
      <c r="Y34" s="612"/>
      <c r="Z34" s="613">
        <v>25</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2534099</v>
      </c>
      <c r="CS34" s="611"/>
      <c r="CT34" s="611"/>
      <c r="CU34" s="611"/>
      <c r="CV34" s="611"/>
      <c r="CW34" s="611"/>
      <c r="CX34" s="611"/>
      <c r="CY34" s="612"/>
      <c r="CZ34" s="615">
        <v>23.3</v>
      </c>
      <c r="DA34" s="640"/>
      <c r="DB34" s="640"/>
      <c r="DC34" s="644"/>
      <c r="DD34" s="619">
        <v>672005</v>
      </c>
      <c r="DE34" s="611"/>
      <c r="DF34" s="611"/>
      <c r="DG34" s="611"/>
      <c r="DH34" s="611"/>
      <c r="DI34" s="611"/>
      <c r="DJ34" s="611"/>
      <c r="DK34" s="612"/>
      <c r="DL34" s="619">
        <v>527488</v>
      </c>
      <c r="DM34" s="611"/>
      <c r="DN34" s="611"/>
      <c r="DO34" s="611"/>
      <c r="DP34" s="611"/>
      <c r="DQ34" s="611"/>
      <c r="DR34" s="611"/>
      <c r="DS34" s="611"/>
      <c r="DT34" s="611"/>
      <c r="DU34" s="611"/>
      <c r="DV34" s="612"/>
      <c r="DW34" s="615">
        <v>13.8</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1233896</v>
      </c>
      <c r="S35" s="611"/>
      <c r="T35" s="611"/>
      <c r="U35" s="611"/>
      <c r="V35" s="611"/>
      <c r="W35" s="611"/>
      <c r="X35" s="611"/>
      <c r="Y35" s="612"/>
      <c r="Z35" s="613">
        <v>11</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67981</v>
      </c>
      <c r="CS35" s="642"/>
      <c r="CT35" s="642"/>
      <c r="CU35" s="642"/>
      <c r="CV35" s="642"/>
      <c r="CW35" s="642"/>
      <c r="CX35" s="642"/>
      <c r="CY35" s="643"/>
      <c r="CZ35" s="615">
        <v>0.6</v>
      </c>
      <c r="DA35" s="640"/>
      <c r="DB35" s="640"/>
      <c r="DC35" s="644"/>
      <c r="DD35" s="619">
        <v>12176</v>
      </c>
      <c r="DE35" s="642"/>
      <c r="DF35" s="642"/>
      <c r="DG35" s="642"/>
      <c r="DH35" s="642"/>
      <c r="DI35" s="642"/>
      <c r="DJ35" s="642"/>
      <c r="DK35" s="643"/>
      <c r="DL35" s="619">
        <v>12176</v>
      </c>
      <c r="DM35" s="642"/>
      <c r="DN35" s="642"/>
      <c r="DO35" s="642"/>
      <c r="DP35" s="642"/>
      <c r="DQ35" s="642"/>
      <c r="DR35" s="642"/>
      <c r="DS35" s="642"/>
      <c r="DT35" s="642"/>
      <c r="DU35" s="642"/>
      <c r="DV35" s="643"/>
      <c r="DW35" s="615">
        <v>0.3</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426639</v>
      </c>
      <c r="S36" s="611"/>
      <c r="T36" s="611"/>
      <c r="U36" s="611"/>
      <c r="V36" s="611"/>
      <c r="W36" s="611"/>
      <c r="X36" s="611"/>
      <c r="Y36" s="612"/>
      <c r="Z36" s="613">
        <v>3.8</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823525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15235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1353468</v>
      </c>
      <c r="CS36" s="611"/>
      <c r="CT36" s="611"/>
      <c r="CU36" s="611"/>
      <c r="CV36" s="611"/>
      <c r="CW36" s="611"/>
      <c r="CX36" s="611"/>
      <c r="CY36" s="612"/>
      <c r="CZ36" s="615">
        <v>12.4</v>
      </c>
      <c r="DA36" s="640"/>
      <c r="DB36" s="640"/>
      <c r="DC36" s="644"/>
      <c r="DD36" s="619">
        <v>1011597</v>
      </c>
      <c r="DE36" s="611"/>
      <c r="DF36" s="611"/>
      <c r="DG36" s="611"/>
      <c r="DH36" s="611"/>
      <c r="DI36" s="611"/>
      <c r="DJ36" s="611"/>
      <c r="DK36" s="612"/>
      <c r="DL36" s="619">
        <v>686548</v>
      </c>
      <c r="DM36" s="611"/>
      <c r="DN36" s="611"/>
      <c r="DO36" s="611"/>
      <c r="DP36" s="611"/>
      <c r="DQ36" s="611"/>
      <c r="DR36" s="611"/>
      <c r="DS36" s="611"/>
      <c r="DT36" s="611"/>
      <c r="DU36" s="611"/>
      <c r="DV36" s="612"/>
      <c r="DW36" s="615">
        <v>18</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103622</v>
      </c>
      <c r="S37" s="611"/>
      <c r="T37" s="611"/>
      <c r="U37" s="611"/>
      <c r="V37" s="611"/>
      <c r="W37" s="611"/>
      <c r="X37" s="611"/>
      <c r="Y37" s="612"/>
      <c r="Z37" s="613">
        <v>0.9</v>
      </c>
      <c r="AA37" s="613"/>
      <c r="AB37" s="613"/>
      <c r="AC37" s="613"/>
      <c r="AD37" s="614">
        <v>15</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98550</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-11941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680151</v>
      </c>
      <c r="CS37" s="642"/>
      <c r="CT37" s="642"/>
      <c r="CU37" s="642"/>
      <c r="CV37" s="642"/>
      <c r="CW37" s="642"/>
      <c r="CX37" s="642"/>
      <c r="CY37" s="643"/>
      <c r="CZ37" s="615">
        <v>6.3</v>
      </c>
      <c r="DA37" s="640"/>
      <c r="DB37" s="640"/>
      <c r="DC37" s="644"/>
      <c r="DD37" s="619">
        <v>680151</v>
      </c>
      <c r="DE37" s="642"/>
      <c r="DF37" s="642"/>
      <c r="DG37" s="642"/>
      <c r="DH37" s="642"/>
      <c r="DI37" s="642"/>
      <c r="DJ37" s="642"/>
      <c r="DK37" s="643"/>
      <c r="DL37" s="619">
        <v>621889</v>
      </c>
      <c r="DM37" s="642"/>
      <c r="DN37" s="642"/>
      <c r="DO37" s="642"/>
      <c r="DP37" s="642"/>
      <c r="DQ37" s="642"/>
      <c r="DR37" s="642"/>
      <c r="DS37" s="642"/>
      <c r="DT37" s="642"/>
      <c r="DU37" s="642"/>
      <c r="DV37" s="643"/>
      <c r="DW37" s="615">
        <v>16.3</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639061</v>
      </c>
      <c r="S38" s="611"/>
      <c r="T38" s="611"/>
      <c r="U38" s="611"/>
      <c r="V38" s="611"/>
      <c r="W38" s="611"/>
      <c r="X38" s="611"/>
      <c r="Y38" s="612"/>
      <c r="Z38" s="613">
        <v>5.7</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53041</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1873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686909</v>
      </c>
      <c r="CS38" s="611"/>
      <c r="CT38" s="611"/>
      <c r="CU38" s="611"/>
      <c r="CV38" s="611"/>
      <c r="CW38" s="611"/>
      <c r="CX38" s="611"/>
      <c r="CY38" s="612"/>
      <c r="CZ38" s="615">
        <v>6.3</v>
      </c>
      <c r="DA38" s="640"/>
      <c r="DB38" s="640"/>
      <c r="DC38" s="644"/>
      <c r="DD38" s="619">
        <v>550986</v>
      </c>
      <c r="DE38" s="611"/>
      <c r="DF38" s="611"/>
      <c r="DG38" s="611"/>
      <c r="DH38" s="611"/>
      <c r="DI38" s="611"/>
      <c r="DJ38" s="611"/>
      <c r="DK38" s="612"/>
      <c r="DL38" s="619">
        <v>465750</v>
      </c>
      <c r="DM38" s="611"/>
      <c r="DN38" s="611"/>
      <c r="DO38" s="611"/>
      <c r="DP38" s="611"/>
      <c r="DQ38" s="611"/>
      <c r="DR38" s="611"/>
      <c r="DS38" s="611"/>
      <c r="DT38" s="611"/>
      <c r="DU38" s="611"/>
      <c r="DV38" s="612"/>
      <c r="DW38" s="615">
        <v>12.2</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38066</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3273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1565492</v>
      </c>
      <c r="CS39" s="642"/>
      <c r="CT39" s="642"/>
      <c r="CU39" s="642"/>
      <c r="CV39" s="642"/>
      <c r="CW39" s="642"/>
      <c r="CX39" s="642"/>
      <c r="CY39" s="643"/>
      <c r="CZ39" s="615">
        <v>14.4</v>
      </c>
      <c r="DA39" s="640"/>
      <c r="DB39" s="640"/>
      <c r="DC39" s="644"/>
      <c r="DD39" s="619">
        <v>196574</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4861</v>
      </c>
      <c r="S40" s="611"/>
      <c r="T40" s="611"/>
      <c r="U40" s="611"/>
      <c r="V40" s="611"/>
      <c r="W40" s="611"/>
      <c r="X40" s="611"/>
      <c r="Y40" s="612"/>
      <c r="Z40" s="613">
        <v>0</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4845</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98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59482</v>
      </c>
      <c r="CS40" s="611"/>
      <c r="CT40" s="611"/>
      <c r="CU40" s="611"/>
      <c r="CV40" s="611"/>
      <c r="CW40" s="611"/>
      <c r="CX40" s="611"/>
      <c r="CY40" s="612"/>
      <c r="CZ40" s="615">
        <v>0.5</v>
      </c>
      <c r="DA40" s="640"/>
      <c r="DB40" s="640"/>
      <c r="DC40" s="644"/>
      <c r="DD40" s="619">
        <v>50582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11234414</v>
      </c>
      <c r="S41" s="683"/>
      <c r="T41" s="683"/>
      <c r="U41" s="683"/>
      <c r="V41" s="683"/>
      <c r="W41" s="683"/>
      <c r="X41" s="683"/>
      <c r="Y41" s="687"/>
      <c r="Z41" s="688">
        <v>100</v>
      </c>
      <c r="AA41" s="688"/>
      <c r="AB41" s="688"/>
      <c r="AC41" s="688"/>
      <c r="AD41" s="689">
        <v>3816587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166828</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462195</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299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1441000</v>
      </c>
      <c r="CS42" s="642"/>
      <c r="CT42" s="642"/>
      <c r="CU42" s="642"/>
      <c r="CV42" s="642"/>
      <c r="CW42" s="642"/>
      <c r="CX42" s="642"/>
      <c r="CY42" s="643"/>
      <c r="CZ42" s="615">
        <v>13.3</v>
      </c>
      <c r="DA42" s="640"/>
      <c r="DB42" s="640"/>
      <c r="DC42" s="644"/>
      <c r="DD42" s="619">
        <v>233182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48003</v>
      </c>
      <c r="CS43" s="642"/>
      <c r="CT43" s="642"/>
      <c r="CU43" s="642"/>
      <c r="CV43" s="642"/>
      <c r="CW43" s="642"/>
      <c r="CX43" s="642"/>
      <c r="CY43" s="643"/>
      <c r="CZ43" s="615">
        <v>0.4</v>
      </c>
      <c r="DA43" s="640"/>
      <c r="DB43" s="640"/>
      <c r="DC43" s="644"/>
      <c r="DD43" s="619">
        <v>48003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1299252</v>
      </c>
      <c r="CS44" s="611"/>
      <c r="CT44" s="611"/>
      <c r="CU44" s="611"/>
      <c r="CV44" s="611"/>
      <c r="CW44" s="611"/>
      <c r="CX44" s="611"/>
      <c r="CY44" s="612"/>
      <c r="CZ44" s="615">
        <v>11.9</v>
      </c>
      <c r="DA44" s="616"/>
      <c r="DB44" s="616"/>
      <c r="DC44" s="622"/>
      <c r="DD44" s="619">
        <v>138029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692868</v>
      </c>
      <c r="CS45" s="642"/>
      <c r="CT45" s="642"/>
      <c r="CU45" s="642"/>
      <c r="CV45" s="642"/>
      <c r="CW45" s="642"/>
      <c r="CX45" s="642"/>
      <c r="CY45" s="643"/>
      <c r="CZ45" s="615">
        <v>6.4</v>
      </c>
      <c r="DA45" s="640"/>
      <c r="DB45" s="640"/>
      <c r="DC45" s="644"/>
      <c r="DD45" s="619">
        <v>34655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595779</v>
      </c>
      <c r="CS46" s="611"/>
      <c r="CT46" s="611"/>
      <c r="CU46" s="611"/>
      <c r="CV46" s="611"/>
      <c r="CW46" s="611"/>
      <c r="CX46" s="611"/>
      <c r="CY46" s="612"/>
      <c r="CZ46" s="615">
        <v>5.5</v>
      </c>
      <c r="DA46" s="616"/>
      <c r="DB46" s="616"/>
      <c r="DC46" s="622"/>
      <c r="DD46" s="619">
        <v>99769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141748</v>
      </c>
      <c r="CS47" s="642"/>
      <c r="CT47" s="642"/>
      <c r="CU47" s="642"/>
      <c r="CV47" s="642"/>
      <c r="CW47" s="642"/>
      <c r="CX47" s="642"/>
      <c r="CY47" s="643"/>
      <c r="CZ47" s="615">
        <v>1.3</v>
      </c>
      <c r="DA47" s="640"/>
      <c r="DB47" s="640"/>
      <c r="DC47" s="644"/>
      <c r="DD47" s="619">
        <v>95153</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10873508</v>
      </c>
      <c r="CS49" s="669"/>
      <c r="CT49" s="669"/>
      <c r="CU49" s="669"/>
      <c r="CV49" s="669"/>
      <c r="CW49" s="669"/>
      <c r="CX49" s="669"/>
      <c r="CY49" s="698"/>
      <c r="CZ49" s="690">
        <v>100</v>
      </c>
      <c r="DA49" s="699"/>
      <c r="DB49" s="699"/>
      <c r="DC49" s="700"/>
      <c r="DD49" s="701">
        <v>4802654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4m7gsRUJ6TQjhqummt+Y5qCHMoICIzsgy4sYs2hMDSGB1Xnx/erGo+JVY/rja6WUkOheJQ+yV9DH1ExZHRv4g==" saltValue="1Krz9shbge+aSogNCPaYk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11234</v>
      </c>
      <c r="R7" s="740"/>
      <c r="S7" s="740"/>
      <c r="T7" s="740"/>
      <c r="U7" s="740"/>
      <c r="V7" s="740">
        <v>10873</v>
      </c>
      <c r="W7" s="740"/>
      <c r="X7" s="740"/>
      <c r="Y7" s="740"/>
      <c r="Z7" s="740"/>
      <c r="AA7" s="740">
        <v>361</v>
      </c>
      <c r="AB7" s="740"/>
      <c r="AC7" s="740"/>
      <c r="AD7" s="740"/>
      <c r="AE7" s="741"/>
      <c r="AF7" s="742">
        <v>261</v>
      </c>
      <c r="AG7" s="743"/>
      <c r="AH7" s="743"/>
      <c r="AI7" s="743"/>
      <c r="AJ7" s="744"/>
      <c r="AK7" s="745">
        <v>1234</v>
      </c>
      <c r="AL7" s="746"/>
      <c r="AM7" s="746"/>
      <c r="AN7" s="746"/>
      <c r="AO7" s="746"/>
      <c r="AP7" s="746">
        <v>11430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11234</v>
      </c>
      <c r="R23" s="780"/>
      <c r="S23" s="780"/>
      <c r="T23" s="780"/>
      <c r="U23" s="780"/>
      <c r="V23" s="780">
        <v>10873</v>
      </c>
      <c r="W23" s="780"/>
      <c r="X23" s="780"/>
      <c r="Y23" s="780"/>
      <c r="Z23" s="780"/>
      <c r="AA23" s="780">
        <v>361</v>
      </c>
      <c r="AB23" s="780"/>
      <c r="AC23" s="780"/>
      <c r="AD23" s="780"/>
      <c r="AE23" s="781"/>
      <c r="AF23" s="782">
        <v>261</v>
      </c>
      <c r="AG23" s="780"/>
      <c r="AH23" s="780"/>
      <c r="AI23" s="780"/>
      <c r="AJ23" s="783"/>
      <c r="AK23" s="784"/>
      <c r="AL23" s="785"/>
      <c r="AM23" s="785"/>
      <c r="AN23" s="785"/>
      <c r="AO23" s="785"/>
      <c r="AP23" s="780">
        <v>11430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1515</v>
      </c>
      <c r="R28" s="810"/>
      <c r="S28" s="810"/>
      <c r="T28" s="810"/>
      <c r="U28" s="810"/>
      <c r="V28" s="810">
        <v>1500</v>
      </c>
      <c r="W28" s="810"/>
      <c r="X28" s="810"/>
      <c r="Y28" s="810"/>
      <c r="Z28" s="810"/>
      <c r="AA28" s="810">
        <v>15</v>
      </c>
      <c r="AB28" s="810"/>
      <c r="AC28" s="810"/>
      <c r="AD28" s="810"/>
      <c r="AE28" s="811"/>
      <c r="AF28" s="812">
        <v>15</v>
      </c>
      <c r="AG28" s="810"/>
      <c r="AH28" s="810"/>
      <c r="AI28" s="810"/>
      <c r="AJ28" s="813"/>
      <c r="AK28" s="814">
        <v>168</v>
      </c>
      <c r="AL28" s="815"/>
      <c r="AM28" s="815"/>
      <c r="AN28" s="815"/>
      <c r="AO28" s="815"/>
      <c r="AP28" s="815" t="s">
        <v>562</v>
      </c>
      <c r="AQ28" s="815"/>
      <c r="AR28" s="815"/>
      <c r="AS28" s="815"/>
      <c r="AT28" s="815"/>
      <c r="AU28" s="815" t="s">
        <v>562</v>
      </c>
      <c r="AV28" s="815"/>
      <c r="AW28" s="815"/>
      <c r="AX28" s="815"/>
      <c r="AY28" s="815"/>
      <c r="AZ28" s="816" t="s">
        <v>562</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1454</v>
      </c>
      <c r="R29" s="771"/>
      <c r="S29" s="771"/>
      <c r="T29" s="771"/>
      <c r="U29" s="771"/>
      <c r="V29" s="771">
        <v>1390</v>
      </c>
      <c r="W29" s="771"/>
      <c r="X29" s="771"/>
      <c r="Y29" s="771"/>
      <c r="Z29" s="771"/>
      <c r="AA29" s="771">
        <v>64</v>
      </c>
      <c r="AB29" s="771"/>
      <c r="AC29" s="771"/>
      <c r="AD29" s="771"/>
      <c r="AE29" s="772"/>
      <c r="AF29" s="773">
        <v>64</v>
      </c>
      <c r="AG29" s="774"/>
      <c r="AH29" s="774"/>
      <c r="AI29" s="774"/>
      <c r="AJ29" s="775"/>
      <c r="AK29" s="821">
        <v>272</v>
      </c>
      <c r="AL29" s="817"/>
      <c r="AM29" s="817"/>
      <c r="AN29" s="817"/>
      <c r="AO29" s="817"/>
      <c r="AP29" s="817" t="s">
        <v>562</v>
      </c>
      <c r="AQ29" s="817"/>
      <c r="AR29" s="817"/>
      <c r="AS29" s="817"/>
      <c r="AT29" s="817"/>
      <c r="AU29" s="817" t="s">
        <v>562</v>
      </c>
      <c r="AV29" s="817"/>
      <c r="AW29" s="817"/>
      <c r="AX29" s="817"/>
      <c r="AY29" s="817"/>
      <c r="AZ29" s="818" t="s">
        <v>562</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367</v>
      </c>
      <c r="R30" s="771"/>
      <c r="S30" s="771"/>
      <c r="T30" s="771"/>
      <c r="U30" s="771"/>
      <c r="V30" s="771">
        <v>361</v>
      </c>
      <c r="W30" s="771"/>
      <c r="X30" s="771"/>
      <c r="Y30" s="771"/>
      <c r="Z30" s="771"/>
      <c r="AA30" s="771">
        <v>6</v>
      </c>
      <c r="AB30" s="771"/>
      <c r="AC30" s="771"/>
      <c r="AD30" s="771"/>
      <c r="AE30" s="772"/>
      <c r="AF30" s="773">
        <v>6</v>
      </c>
      <c r="AG30" s="774"/>
      <c r="AH30" s="774"/>
      <c r="AI30" s="774"/>
      <c r="AJ30" s="775"/>
      <c r="AK30" s="821">
        <v>61</v>
      </c>
      <c r="AL30" s="817"/>
      <c r="AM30" s="817"/>
      <c r="AN30" s="817"/>
      <c r="AO30" s="817"/>
      <c r="AP30" s="817" t="s">
        <v>562</v>
      </c>
      <c r="AQ30" s="817"/>
      <c r="AR30" s="817"/>
      <c r="AS30" s="817"/>
      <c r="AT30" s="817"/>
      <c r="AU30" s="817" t="s">
        <v>562</v>
      </c>
      <c r="AV30" s="817"/>
      <c r="AW30" s="817"/>
      <c r="AX30" s="817"/>
      <c r="AY30" s="817"/>
      <c r="AZ30" s="818" t="s">
        <v>562</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13</v>
      </c>
      <c r="R31" s="771"/>
      <c r="S31" s="771"/>
      <c r="T31" s="771"/>
      <c r="U31" s="771"/>
      <c r="V31" s="771">
        <v>11</v>
      </c>
      <c r="W31" s="771"/>
      <c r="X31" s="771"/>
      <c r="Y31" s="771"/>
      <c r="Z31" s="771"/>
      <c r="AA31" s="771">
        <v>2</v>
      </c>
      <c r="AB31" s="771"/>
      <c r="AC31" s="771"/>
      <c r="AD31" s="771"/>
      <c r="AE31" s="772"/>
      <c r="AF31" s="773">
        <v>2</v>
      </c>
      <c r="AG31" s="774"/>
      <c r="AH31" s="774"/>
      <c r="AI31" s="774"/>
      <c r="AJ31" s="775"/>
      <c r="AK31" s="821">
        <v>5</v>
      </c>
      <c r="AL31" s="817"/>
      <c r="AM31" s="817"/>
      <c r="AN31" s="817"/>
      <c r="AO31" s="817"/>
      <c r="AP31" s="817" t="s">
        <v>562</v>
      </c>
      <c r="AQ31" s="817"/>
      <c r="AR31" s="817"/>
      <c r="AS31" s="817"/>
      <c r="AT31" s="817"/>
      <c r="AU31" s="817" t="s">
        <v>562</v>
      </c>
      <c r="AV31" s="817"/>
      <c r="AW31" s="817"/>
      <c r="AX31" s="817"/>
      <c r="AY31" s="817"/>
      <c r="AZ31" s="818" t="s">
        <v>562</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392</v>
      </c>
      <c r="C32" s="768"/>
      <c r="D32" s="768"/>
      <c r="E32" s="768"/>
      <c r="F32" s="768"/>
      <c r="G32" s="768"/>
      <c r="H32" s="768"/>
      <c r="I32" s="768"/>
      <c r="J32" s="768"/>
      <c r="K32" s="768"/>
      <c r="L32" s="768"/>
      <c r="M32" s="768"/>
      <c r="N32" s="768"/>
      <c r="O32" s="768"/>
      <c r="P32" s="769"/>
      <c r="Q32" s="770">
        <v>289</v>
      </c>
      <c r="R32" s="771"/>
      <c r="S32" s="771"/>
      <c r="T32" s="771"/>
      <c r="U32" s="771"/>
      <c r="V32" s="771">
        <v>242</v>
      </c>
      <c r="W32" s="771"/>
      <c r="X32" s="771"/>
      <c r="Y32" s="771"/>
      <c r="Z32" s="771"/>
      <c r="AA32" s="771">
        <v>47</v>
      </c>
      <c r="AB32" s="771"/>
      <c r="AC32" s="771"/>
      <c r="AD32" s="771"/>
      <c r="AE32" s="772"/>
      <c r="AF32" s="773">
        <v>63</v>
      </c>
      <c r="AG32" s="774"/>
      <c r="AH32" s="774"/>
      <c r="AI32" s="774"/>
      <c r="AJ32" s="775"/>
      <c r="AK32" s="821">
        <v>108</v>
      </c>
      <c r="AL32" s="817"/>
      <c r="AM32" s="817"/>
      <c r="AN32" s="817"/>
      <c r="AO32" s="817"/>
      <c r="AP32" s="817">
        <v>587</v>
      </c>
      <c r="AQ32" s="817"/>
      <c r="AR32" s="817"/>
      <c r="AS32" s="817"/>
      <c r="AT32" s="817"/>
      <c r="AU32" s="817">
        <v>42</v>
      </c>
      <c r="AV32" s="817"/>
      <c r="AW32" s="817"/>
      <c r="AX32" s="817"/>
      <c r="AY32" s="817"/>
      <c r="AZ32" s="818" t="s">
        <v>562</v>
      </c>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394</v>
      </c>
      <c r="C33" s="768"/>
      <c r="D33" s="768"/>
      <c r="E33" s="768"/>
      <c r="F33" s="768"/>
      <c r="G33" s="768"/>
      <c r="H33" s="768"/>
      <c r="I33" s="768"/>
      <c r="J33" s="768"/>
      <c r="K33" s="768"/>
      <c r="L33" s="768"/>
      <c r="M33" s="768"/>
      <c r="N33" s="768"/>
      <c r="O33" s="768"/>
      <c r="P33" s="769"/>
      <c r="Q33" s="770">
        <v>40</v>
      </c>
      <c r="R33" s="771"/>
      <c r="S33" s="771"/>
      <c r="T33" s="771"/>
      <c r="U33" s="771"/>
      <c r="V33" s="771">
        <v>40</v>
      </c>
      <c r="W33" s="771"/>
      <c r="X33" s="771"/>
      <c r="Y33" s="771"/>
      <c r="Z33" s="771"/>
      <c r="AA33" s="771">
        <v>0</v>
      </c>
      <c r="AB33" s="771"/>
      <c r="AC33" s="771"/>
      <c r="AD33" s="771"/>
      <c r="AE33" s="772"/>
      <c r="AF33" s="773">
        <v>1</v>
      </c>
      <c r="AG33" s="774"/>
      <c r="AH33" s="774"/>
      <c r="AI33" s="774"/>
      <c r="AJ33" s="775"/>
      <c r="AK33" s="821">
        <v>38</v>
      </c>
      <c r="AL33" s="817"/>
      <c r="AM33" s="817"/>
      <c r="AN33" s="817"/>
      <c r="AO33" s="817"/>
      <c r="AP33" s="817">
        <v>204</v>
      </c>
      <c r="AQ33" s="817"/>
      <c r="AR33" s="817"/>
      <c r="AS33" s="817"/>
      <c r="AT33" s="817"/>
      <c r="AU33" s="817">
        <v>204</v>
      </c>
      <c r="AV33" s="817"/>
      <c r="AW33" s="817"/>
      <c r="AX33" s="817"/>
      <c r="AY33" s="817"/>
      <c r="AZ33" s="818" t="s">
        <v>562</v>
      </c>
      <c r="BA33" s="818"/>
      <c r="BB33" s="818"/>
      <c r="BC33" s="818"/>
      <c r="BD33" s="818"/>
      <c r="BE33" s="819" t="s">
        <v>393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151</v>
      </c>
      <c r="AG63" s="831"/>
      <c r="AH63" s="831"/>
      <c r="AI63" s="831"/>
      <c r="AJ63" s="832"/>
      <c r="AK63" s="833"/>
      <c r="AL63" s="828"/>
      <c r="AM63" s="828"/>
      <c r="AN63" s="828"/>
      <c r="AO63" s="828"/>
      <c r="AP63" s="831">
        <v>791</v>
      </c>
      <c r="AQ63" s="831"/>
      <c r="AR63" s="831"/>
      <c r="AS63" s="831"/>
      <c r="AT63" s="831"/>
      <c r="AU63" s="831">
        <v>246</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547</v>
      </c>
      <c r="C68" s="857"/>
      <c r="D68" s="857"/>
      <c r="E68" s="857"/>
      <c r="F68" s="857"/>
      <c r="G68" s="857"/>
      <c r="H68" s="857"/>
      <c r="I68" s="857"/>
      <c r="J68" s="857"/>
      <c r="K68" s="857"/>
      <c r="L68" s="857"/>
      <c r="M68" s="857"/>
      <c r="N68" s="857"/>
      <c r="O68" s="857"/>
      <c r="P68" s="858"/>
      <c r="Q68" s="859">
        <v>2322</v>
      </c>
      <c r="R68" s="853"/>
      <c r="S68" s="853"/>
      <c r="T68" s="853"/>
      <c r="U68" s="853"/>
      <c r="V68" s="853">
        <v>2214</v>
      </c>
      <c r="W68" s="853"/>
      <c r="X68" s="853"/>
      <c r="Y68" s="853"/>
      <c r="Z68" s="853"/>
      <c r="AA68" s="853">
        <v>109</v>
      </c>
      <c r="AB68" s="853"/>
      <c r="AC68" s="853"/>
      <c r="AD68" s="853"/>
      <c r="AE68" s="853"/>
      <c r="AF68" s="853">
        <v>109</v>
      </c>
      <c r="AG68" s="853"/>
      <c r="AH68" s="853"/>
      <c r="AI68" s="853"/>
      <c r="AJ68" s="853"/>
      <c r="AK68" s="853">
        <v>60</v>
      </c>
      <c r="AL68" s="853"/>
      <c r="AM68" s="853"/>
      <c r="AN68" s="853"/>
      <c r="AO68" s="853"/>
      <c r="AP68" s="853">
        <v>4089</v>
      </c>
      <c r="AQ68" s="853"/>
      <c r="AR68" s="853"/>
      <c r="AS68" s="853"/>
      <c r="AT68" s="853"/>
      <c r="AU68" s="853" t="s">
        <v>562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548</v>
      </c>
      <c r="C69" s="861"/>
      <c r="D69" s="861"/>
      <c r="E69" s="861"/>
      <c r="F69" s="861"/>
      <c r="G69" s="861"/>
      <c r="H69" s="861"/>
      <c r="I69" s="861"/>
      <c r="J69" s="861"/>
      <c r="K69" s="861"/>
      <c r="L69" s="861"/>
      <c r="M69" s="861"/>
      <c r="N69" s="861"/>
      <c r="O69" s="861"/>
      <c r="P69" s="862"/>
      <c r="Q69" s="863">
        <v>513</v>
      </c>
      <c r="R69" s="817"/>
      <c r="S69" s="817"/>
      <c r="T69" s="817"/>
      <c r="U69" s="817"/>
      <c r="V69" s="817">
        <v>498</v>
      </c>
      <c r="W69" s="817"/>
      <c r="X69" s="817"/>
      <c r="Y69" s="817"/>
      <c r="Z69" s="817"/>
      <c r="AA69" s="817">
        <v>15</v>
      </c>
      <c r="AB69" s="817"/>
      <c r="AC69" s="817"/>
      <c r="AD69" s="817"/>
      <c r="AE69" s="817"/>
      <c r="AF69" s="817">
        <v>15</v>
      </c>
      <c r="AG69" s="817"/>
      <c r="AH69" s="817"/>
      <c r="AI69" s="817"/>
      <c r="AJ69" s="817"/>
      <c r="AK69" s="817" t="s">
        <v>562</v>
      </c>
      <c r="AL69" s="817"/>
      <c r="AM69" s="817"/>
      <c r="AN69" s="817"/>
      <c r="AO69" s="817"/>
      <c r="AP69" s="817">
        <v>466</v>
      </c>
      <c r="AQ69" s="817"/>
      <c r="AR69" s="817"/>
      <c r="AS69" s="817"/>
      <c r="AT69" s="817"/>
      <c r="AU69" s="817">
        <v>278</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549</v>
      </c>
      <c r="C70" s="861"/>
      <c r="D70" s="861"/>
      <c r="E70" s="861"/>
      <c r="F70" s="861"/>
      <c r="G70" s="861"/>
      <c r="H70" s="861"/>
      <c r="I70" s="861"/>
      <c r="J70" s="861"/>
      <c r="K70" s="861"/>
      <c r="L70" s="861"/>
      <c r="M70" s="861"/>
      <c r="N70" s="861"/>
      <c r="O70" s="861"/>
      <c r="P70" s="862"/>
      <c r="Q70" s="863">
        <v>259</v>
      </c>
      <c r="R70" s="817"/>
      <c r="S70" s="817"/>
      <c r="T70" s="817"/>
      <c r="U70" s="817"/>
      <c r="V70" s="817">
        <v>252</v>
      </c>
      <c r="W70" s="817"/>
      <c r="X70" s="817"/>
      <c r="Y70" s="817"/>
      <c r="Z70" s="817"/>
      <c r="AA70" s="817">
        <v>8</v>
      </c>
      <c r="AB70" s="817"/>
      <c r="AC70" s="817"/>
      <c r="AD70" s="817"/>
      <c r="AE70" s="817"/>
      <c r="AF70" s="817">
        <v>8</v>
      </c>
      <c r="AG70" s="817"/>
      <c r="AH70" s="817"/>
      <c r="AI70" s="817"/>
      <c r="AJ70" s="817"/>
      <c r="AK70" s="817">
        <v>15</v>
      </c>
      <c r="AL70" s="817"/>
      <c r="AM70" s="817"/>
      <c r="AN70" s="817"/>
      <c r="AO70" s="817"/>
      <c r="AP70" s="817" t="s">
        <v>562</v>
      </c>
      <c r="AQ70" s="817"/>
      <c r="AR70" s="817"/>
      <c r="AS70" s="817"/>
      <c r="AT70" s="817"/>
      <c r="AU70" s="817" t="s">
        <v>562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550</v>
      </c>
      <c r="C71" s="861"/>
      <c r="D71" s="861"/>
      <c r="E71" s="861"/>
      <c r="F71" s="861"/>
      <c r="G71" s="861"/>
      <c r="H71" s="861"/>
      <c r="I71" s="861"/>
      <c r="J71" s="861"/>
      <c r="K71" s="861"/>
      <c r="L71" s="861"/>
      <c r="M71" s="861"/>
      <c r="N71" s="861"/>
      <c r="O71" s="861"/>
      <c r="P71" s="862"/>
      <c r="Q71" s="863">
        <v>3843</v>
      </c>
      <c r="R71" s="817"/>
      <c r="S71" s="817"/>
      <c r="T71" s="817"/>
      <c r="U71" s="817"/>
      <c r="V71" s="817">
        <v>3646</v>
      </c>
      <c r="W71" s="817"/>
      <c r="X71" s="817"/>
      <c r="Y71" s="817"/>
      <c r="Z71" s="817"/>
      <c r="AA71" s="817">
        <v>197</v>
      </c>
      <c r="AB71" s="817"/>
      <c r="AC71" s="817"/>
      <c r="AD71" s="817"/>
      <c r="AE71" s="817"/>
      <c r="AF71" s="817">
        <v>197</v>
      </c>
      <c r="AG71" s="817"/>
      <c r="AH71" s="817"/>
      <c r="AI71" s="817"/>
      <c r="AJ71" s="817"/>
      <c r="AK71" s="817">
        <v>6</v>
      </c>
      <c r="AL71" s="817"/>
      <c r="AM71" s="817"/>
      <c r="AN71" s="817"/>
      <c r="AO71" s="817"/>
      <c r="AP71" s="817" t="s">
        <v>562</v>
      </c>
      <c r="AQ71" s="817"/>
      <c r="AR71" s="817"/>
      <c r="AS71" s="817"/>
      <c r="AT71" s="817"/>
      <c r="AU71" s="817" t="s">
        <v>562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551</v>
      </c>
      <c r="C72" s="861"/>
      <c r="D72" s="861"/>
      <c r="E72" s="861"/>
      <c r="F72" s="861"/>
      <c r="G72" s="861"/>
      <c r="H72" s="861"/>
      <c r="I72" s="861"/>
      <c r="J72" s="861"/>
      <c r="K72" s="861"/>
      <c r="L72" s="861"/>
      <c r="M72" s="861"/>
      <c r="N72" s="861"/>
      <c r="O72" s="861"/>
      <c r="P72" s="862"/>
      <c r="Q72" s="863">
        <v>604</v>
      </c>
      <c r="R72" s="817"/>
      <c r="S72" s="817"/>
      <c r="T72" s="817"/>
      <c r="U72" s="817"/>
      <c r="V72" s="817">
        <v>552</v>
      </c>
      <c r="W72" s="817"/>
      <c r="X72" s="817"/>
      <c r="Y72" s="817"/>
      <c r="Z72" s="817"/>
      <c r="AA72" s="817">
        <v>52</v>
      </c>
      <c r="AB72" s="817"/>
      <c r="AC72" s="817"/>
      <c r="AD72" s="817"/>
      <c r="AE72" s="817"/>
      <c r="AF72" s="817">
        <v>52</v>
      </c>
      <c r="AG72" s="817"/>
      <c r="AH72" s="817"/>
      <c r="AI72" s="817"/>
      <c r="AJ72" s="817"/>
      <c r="AK72" s="817" t="s">
        <v>562</v>
      </c>
      <c r="AL72" s="817"/>
      <c r="AM72" s="817"/>
      <c r="AN72" s="817"/>
      <c r="AO72" s="817"/>
      <c r="AP72" s="817" t="s">
        <v>562</v>
      </c>
      <c r="AQ72" s="817"/>
      <c r="AR72" s="817"/>
      <c r="AS72" s="817"/>
      <c r="AT72" s="817"/>
      <c r="AU72" s="817" t="s">
        <v>562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552</v>
      </c>
      <c r="C73" s="861"/>
      <c r="D73" s="861"/>
      <c r="E73" s="861"/>
      <c r="F73" s="861"/>
      <c r="G73" s="861"/>
      <c r="H73" s="861"/>
      <c r="I73" s="861"/>
      <c r="J73" s="861"/>
      <c r="K73" s="861"/>
      <c r="L73" s="861"/>
      <c r="M73" s="861"/>
      <c r="N73" s="861"/>
      <c r="O73" s="861"/>
      <c r="P73" s="862"/>
      <c r="Q73" s="863">
        <v>116</v>
      </c>
      <c r="R73" s="817"/>
      <c r="S73" s="817"/>
      <c r="T73" s="817"/>
      <c r="U73" s="817"/>
      <c r="V73" s="817">
        <v>116</v>
      </c>
      <c r="W73" s="817"/>
      <c r="X73" s="817"/>
      <c r="Y73" s="817"/>
      <c r="Z73" s="817"/>
      <c r="AA73" s="817" t="s">
        <v>562</v>
      </c>
      <c r="AB73" s="817"/>
      <c r="AC73" s="817"/>
      <c r="AD73" s="817"/>
      <c r="AE73" s="817"/>
      <c r="AF73" s="817" t="s">
        <v>562</v>
      </c>
      <c r="AG73" s="817"/>
      <c r="AH73" s="817"/>
      <c r="AI73" s="817"/>
      <c r="AJ73" s="817"/>
      <c r="AK73" s="817" t="s">
        <v>562</v>
      </c>
      <c r="AL73" s="817"/>
      <c r="AM73" s="817"/>
      <c r="AN73" s="817"/>
      <c r="AO73" s="817"/>
      <c r="AP73" s="817" t="s">
        <v>562</v>
      </c>
      <c r="AQ73" s="817"/>
      <c r="AR73" s="817"/>
      <c r="AS73" s="817"/>
      <c r="AT73" s="817"/>
      <c r="AU73" s="817" t="s">
        <v>562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553</v>
      </c>
      <c r="C74" s="861"/>
      <c r="D74" s="861"/>
      <c r="E74" s="861"/>
      <c r="F74" s="861"/>
      <c r="G74" s="861"/>
      <c r="H74" s="861"/>
      <c r="I74" s="861"/>
      <c r="J74" s="861"/>
      <c r="K74" s="861"/>
      <c r="L74" s="861"/>
      <c r="M74" s="861"/>
      <c r="N74" s="861"/>
      <c r="O74" s="861"/>
      <c r="P74" s="862"/>
      <c r="Q74" s="863">
        <v>110</v>
      </c>
      <c r="R74" s="817"/>
      <c r="S74" s="817"/>
      <c r="T74" s="817"/>
      <c r="U74" s="817"/>
      <c r="V74" s="817">
        <v>102</v>
      </c>
      <c r="W74" s="817"/>
      <c r="X74" s="817"/>
      <c r="Y74" s="817"/>
      <c r="Z74" s="817"/>
      <c r="AA74" s="817">
        <v>8</v>
      </c>
      <c r="AB74" s="817"/>
      <c r="AC74" s="817"/>
      <c r="AD74" s="817"/>
      <c r="AE74" s="817"/>
      <c r="AF74" s="817">
        <v>8</v>
      </c>
      <c r="AG74" s="817"/>
      <c r="AH74" s="817"/>
      <c r="AI74" s="817"/>
      <c r="AJ74" s="817"/>
      <c r="AK74" s="817" t="s">
        <v>562</v>
      </c>
      <c r="AL74" s="817"/>
      <c r="AM74" s="817"/>
      <c r="AN74" s="817"/>
      <c r="AO74" s="817"/>
      <c r="AP74" s="817" t="s">
        <v>562</v>
      </c>
      <c r="AQ74" s="817"/>
      <c r="AR74" s="817"/>
      <c r="AS74" s="817"/>
      <c r="AT74" s="817"/>
      <c r="AU74" s="817" t="s">
        <v>562</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554</v>
      </c>
      <c r="C75" s="861"/>
      <c r="D75" s="861"/>
      <c r="E75" s="861"/>
      <c r="F75" s="861"/>
      <c r="G75" s="861"/>
      <c r="H75" s="861"/>
      <c r="I75" s="861"/>
      <c r="J75" s="861"/>
      <c r="K75" s="861"/>
      <c r="L75" s="861"/>
      <c r="M75" s="861"/>
      <c r="N75" s="861"/>
      <c r="O75" s="861"/>
      <c r="P75" s="862"/>
      <c r="Q75" s="864">
        <v>250</v>
      </c>
      <c r="R75" s="865"/>
      <c r="S75" s="865"/>
      <c r="T75" s="865"/>
      <c r="U75" s="821"/>
      <c r="V75" s="866">
        <v>234</v>
      </c>
      <c r="W75" s="865"/>
      <c r="X75" s="865"/>
      <c r="Y75" s="865"/>
      <c r="Z75" s="821"/>
      <c r="AA75" s="866">
        <v>16</v>
      </c>
      <c r="AB75" s="865"/>
      <c r="AC75" s="865"/>
      <c r="AD75" s="865"/>
      <c r="AE75" s="821"/>
      <c r="AF75" s="866">
        <v>16</v>
      </c>
      <c r="AG75" s="865"/>
      <c r="AH75" s="865"/>
      <c r="AI75" s="865"/>
      <c r="AJ75" s="821"/>
      <c r="AK75" s="866">
        <v>23</v>
      </c>
      <c r="AL75" s="865"/>
      <c r="AM75" s="865"/>
      <c r="AN75" s="865"/>
      <c r="AO75" s="821"/>
      <c r="AP75" s="866" t="s">
        <v>562</v>
      </c>
      <c r="AQ75" s="865"/>
      <c r="AR75" s="865"/>
      <c r="AS75" s="865"/>
      <c r="AT75" s="821"/>
      <c r="AU75" s="866" t="s">
        <v>562</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555</v>
      </c>
      <c r="C76" s="861"/>
      <c r="D76" s="861"/>
      <c r="E76" s="861"/>
      <c r="F76" s="861"/>
      <c r="G76" s="861"/>
      <c r="H76" s="861"/>
      <c r="I76" s="861"/>
      <c r="J76" s="861"/>
      <c r="K76" s="861"/>
      <c r="L76" s="861"/>
      <c r="M76" s="861"/>
      <c r="N76" s="861"/>
      <c r="O76" s="861"/>
      <c r="P76" s="862"/>
      <c r="Q76" s="864">
        <v>224</v>
      </c>
      <c r="R76" s="865"/>
      <c r="S76" s="865"/>
      <c r="T76" s="865"/>
      <c r="U76" s="821"/>
      <c r="V76" s="866">
        <v>167</v>
      </c>
      <c r="W76" s="865"/>
      <c r="X76" s="865"/>
      <c r="Y76" s="865"/>
      <c r="Z76" s="821"/>
      <c r="AA76" s="866">
        <v>41</v>
      </c>
      <c r="AB76" s="865"/>
      <c r="AC76" s="865"/>
      <c r="AD76" s="865"/>
      <c r="AE76" s="821"/>
      <c r="AF76" s="866">
        <v>41</v>
      </c>
      <c r="AG76" s="865"/>
      <c r="AH76" s="865"/>
      <c r="AI76" s="865"/>
      <c r="AJ76" s="821"/>
      <c r="AK76" s="866" t="s">
        <v>562</v>
      </c>
      <c r="AL76" s="865"/>
      <c r="AM76" s="865"/>
      <c r="AN76" s="865"/>
      <c r="AO76" s="821"/>
      <c r="AP76" s="866" t="s">
        <v>562</v>
      </c>
      <c r="AQ76" s="865"/>
      <c r="AR76" s="865"/>
      <c r="AS76" s="865"/>
      <c r="AT76" s="821"/>
      <c r="AU76" s="866" t="s">
        <v>562</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556</v>
      </c>
      <c r="C77" s="861"/>
      <c r="D77" s="861"/>
      <c r="E77" s="861"/>
      <c r="F77" s="861"/>
      <c r="G77" s="861"/>
      <c r="H77" s="861"/>
      <c r="I77" s="861"/>
      <c r="J77" s="861"/>
      <c r="K77" s="861"/>
      <c r="L77" s="861"/>
      <c r="M77" s="861"/>
      <c r="N77" s="861"/>
      <c r="O77" s="861"/>
      <c r="P77" s="862"/>
      <c r="Q77" s="864">
        <v>158054</v>
      </c>
      <c r="R77" s="865"/>
      <c r="S77" s="865"/>
      <c r="T77" s="865"/>
      <c r="U77" s="821"/>
      <c r="V77" s="866">
        <v>156982</v>
      </c>
      <c r="W77" s="865"/>
      <c r="X77" s="865"/>
      <c r="Y77" s="865"/>
      <c r="Z77" s="821"/>
      <c r="AA77" s="866">
        <v>1071</v>
      </c>
      <c r="AB77" s="865"/>
      <c r="AC77" s="865"/>
      <c r="AD77" s="865"/>
      <c r="AE77" s="821"/>
      <c r="AF77" s="866">
        <v>1071</v>
      </c>
      <c r="AG77" s="865"/>
      <c r="AH77" s="865"/>
      <c r="AI77" s="865"/>
      <c r="AJ77" s="821"/>
      <c r="AK77" s="866" t="s">
        <v>562</v>
      </c>
      <c r="AL77" s="865"/>
      <c r="AM77" s="865"/>
      <c r="AN77" s="865"/>
      <c r="AO77" s="821"/>
      <c r="AP77" s="866" t="s">
        <v>562</v>
      </c>
      <c r="AQ77" s="865"/>
      <c r="AR77" s="865"/>
      <c r="AS77" s="865"/>
      <c r="AT77" s="821"/>
      <c r="AU77" s="866" t="s">
        <v>562</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1517</v>
      </c>
      <c r="AG88" s="831"/>
      <c r="AH88" s="831"/>
      <c r="AI88" s="831"/>
      <c r="AJ88" s="831"/>
      <c r="AK88" s="828"/>
      <c r="AL88" s="828"/>
      <c r="AM88" s="828"/>
      <c r="AN88" s="828"/>
      <c r="AO88" s="828"/>
      <c r="AP88" s="831">
        <v>4555</v>
      </c>
      <c r="AQ88" s="831"/>
      <c r="AR88" s="831"/>
      <c r="AS88" s="831"/>
      <c r="AT88" s="831"/>
      <c r="AU88" s="831">
        <v>278</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664890</v>
      </c>
      <c r="AB110" s="887"/>
      <c r="AC110" s="887"/>
      <c r="AD110" s="887"/>
      <c r="AE110" s="888"/>
      <c r="AF110" s="889">
        <v>715940</v>
      </c>
      <c r="AG110" s="887"/>
      <c r="AH110" s="887"/>
      <c r="AI110" s="887"/>
      <c r="AJ110" s="888"/>
      <c r="AK110" s="889">
        <v>764093</v>
      </c>
      <c r="AL110" s="887"/>
      <c r="AM110" s="887"/>
      <c r="AN110" s="887"/>
      <c r="AO110" s="888"/>
      <c r="AP110" s="890">
        <v>23</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11123389</v>
      </c>
      <c r="BR110" s="918"/>
      <c r="BS110" s="918"/>
      <c r="BT110" s="918"/>
      <c r="BU110" s="918"/>
      <c r="BV110" s="918">
        <v>11498970</v>
      </c>
      <c r="BW110" s="918"/>
      <c r="BX110" s="918"/>
      <c r="BY110" s="918"/>
      <c r="BZ110" s="918"/>
      <c r="CA110" s="918">
        <v>11430430</v>
      </c>
      <c r="CB110" s="918"/>
      <c r="CC110" s="918"/>
      <c r="CD110" s="918"/>
      <c r="CE110" s="918"/>
      <c r="CF110" s="931">
        <v>344.6</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212386</v>
      </c>
      <c r="BR112" s="913"/>
      <c r="BS112" s="913"/>
      <c r="BT112" s="913"/>
      <c r="BU112" s="913"/>
      <c r="BV112" s="913">
        <v>215907</v>
      </c>
      <c r="BW112" s="913"/>
      <c r="BX112" s="913"/>
      <c r="BY112" s="913"/>
      <c r="BZ112" s="913"/>
      <c r="CA112" s="913">
        <v>246593</v>
      </c>
      <c r="CB112" s="913"/>
      <c r="CC112" s="913"/>
      <c r="CD112" s="913"/>
      <c r="CE112" s="913"/>
      <c r="CF112" s="907">
        <v>7.4</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22601</v>
      </c>
      <c r="AB113" s="925"/>
      <c r="AC113" s="925"/>
      <c r="AD113" s="925"/>
      <c r="AE113" s="926"/>
      <c r="AF113" s="927">
        <v>23064</v>
      </c>
      <c r="AG113" s="925"/>
      <c r="AH113" s="925"/>
      <c r="AI113" s="925"/>
      <c r="AJ113" s="926"/>
      <c r="AK113" s="927">
        <v>35201</v>
      </c>
      <c r="AL113" s="925"/>
      <c r="AM113" s="925"/>
      <c r="AN113" s="925"/>
      <c r="AO113" s="926"/>
      <c r="AP113" s="928">
        <v>1.1000000000000001</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364150</v>
      </c>
      <c r="BR113" s="913"/>
      <c r="BS113" s="913"/>
      <c r="BT113" s="913"/>
      <c r="BU113" s="913"/>
      <c r="BV113" s="913">
        <v>321043</v>
      </c>
      <c r="BW113" s="913"/>
      <c r="BX113" s="913"/>
      <c r="BY113" s="913"/>
      <c r="BZ113" s="913"/>
      <c r="CA113" s="913">
        <v>278343</v>
      </c>
      <c r="CB113" s="913"/>
      <c r="CC113" s="913"/>
      <c r="CD113" s="913"/>
      <c r="CE113" s="913"/>
      <c r="CF113" s="907">
        <v>8.4</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47062</v>
      </c>
      <c r="AB114" s="946"/>
      <c r="AC114" s="946"/>
      <c r="AD114" s="946"/>
      <c r="AE114" s="947"/>
      <c r="AF114" s="948">
        <v>49185</v>
      </c>
      <c r="AG114" s="946"/>
      <c r="AH114" s="946"/>
      <c r="AI114" s="946"/>
      <c r="AJ114" s="947"/>
      <c r="AK114" s="948">
        <v>47256</v>
      </c>
      <c r="AL114" s="946"/>
      <c r="AM114" s="946"/>
      <c r="AN114" s="946"/>
      <c r="AO114" s="947"/>
      <c r="AP114" s="949">
        <v>1.4</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955639</v>
      </c>
      <c r="BR114" s="913"/>
      <c r="BS114" s="913"/>
      <c r="BT114" s="913"/>
      <c r="BU114" s="913"/>
      <c r="BV114" s="913">
        <v>908850</v>
      </c>
      <c r="BW114" s="913"/>
      <c r="BX114" s="913"/>
      <c r="BY114" s="913"/>
      <c r="BZ114" s="913"/>
      <c r="CA114" s="913">
        <v>880390</v>
      </c>
      <c r="CB114" s="913"/>
      <c r="CC114" s="913"/>
      <c r="CD114" s="913"/>
      <c r="CE114" s="913"/>
      <c r="CF114" s="907">
        <v>26.5</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38</v>
      </c>
      <c r="AB115" s="925"/>
      <c r="AC115" s="925"/>
      <c r="AD115" s="925"/>
      <c r="AE115" s="926"/>
      <c r="AF115" s="927">
        <v>46</v>
      </c>
      <c r="AG115" s="925"/>
      <c r="AH115" s="925"/>
      <c r="AI115" s="925"/>
      <c r="AJ115" s="926"/>
      <c r="AK115" s="927">
        <v>30</v>
      </c>
      <c r="AL115" s="925"/>
      <c r="AM115" s="925"/>
      <c r="AN115" s="925"/>
      <c r="AO115" s="926"/>
      <c r="AP115" s="928">
        <v>0</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734591</v>
      </c>
      <c r="AB117" s="966"/>
      <c r="AC117" s="966"/>
      <c r="AD117" s="966"/>
      <c r="AE117" s="967"/>
      <c r="AF117" s="968">
        <v>788235</v>
      </c>
      <c r="AG117" s="966"/>
      <c r="AH117" s="966"/>
      <c r="AI117" s="966"/>
      <c r="AJ117" s="967"/>
      <c r="AK117" s="968">
        <v>846580</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441</v>
      </c>
      <c r="BP119" s="992"/>
      <c r="BQ119" s="986">
        <v>12655564</v>
      </c>
      <c r="BR119" s="987"/>
      <c r="BS119" s="987"/>
      <c r="BT119" s="987"/>
      <c r="BU119" s="987"/>
      <c r="BV119" s="987">
        <v>12944770</v>
      </c>
      <c r="BW119" s="987"/>
      <c r="BX119" s="987"/>
      <c r="BY119" s="987"/>
      <c r="BZ119" s="987"/>
      <c r="CA119" s="987">
        <v>12835756</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5959089</v>
      </c>
      <c r="BR120" s="918"/>
      <c r="BS120" s="918"/>
      <c r="BT120" s="918"/>
      <c r="BU120" s="918"/>
      <c r="BV120" s="918">
        <v>6930464</v>
      </c>
      <c r="BW120" s="918"/>
      <c r="BX120" s="918"/>
      <c r="BY120" s="918"/>
      <c r="BZ120" s="918"/>
      <c r="CA120" s="918">
        <v>7310347</v>
      </c>
      <c r="CB120" s="918"/>
      <c r="CC120" s="918"/>
      <c r="CD120" s="918"/>
      <c r="CE120" s="918"/>
      <c r="CF120" s="931">
        <v>220.4</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204350</v>
      </c>
      <c r="DR120" s="918"/>
      <c r="DS120" s="918"/>
      <c r="DT120" s="918"/>
      <c r="DU120" s="918"/>
      <c r="DV120" s="919">
        <v>6.2</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476483</v>
      </c>
      <c r="BR121" s="913"/>
      <c r="BS121" s="913"/>
      <c r="BT121" s="913"/>
      <c r="BU121" s="913"/>
      <c r="BV121" s="913">
        <v>450315</v>
      </c>
      <c r="BW121" s="913"/>
      <c r="BX121" s="913"/>
      <c r="BY121" s="913"/>
      <c r="BZ121" s="913"/>
      <c r="CA121" s="913">
        <v>395076</v>
      </c>
      <c r="CB121" s="913"/>
      <c r="CC121" s="913"/>
      <c r="CD121" s="913"/>
      <c r="CE121" s="913"/>
      <c r="CF121" s="907">
        <v>11.9</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1120</v>
      </c>
      <c r="DH121" s="913"/>
      <c r="DI121" s="913"/>
      <c r="DJ121" s="913"/>
      <c r="DK121" s="913"/>
      <c r="DL121" s="913">
        <v>1152</v>
      </c>
      <c r="DM121" s="913"/>
      <c r="DN121" s="913"/>
      <c r="DO121" s="913"/>
      <c r="DP121" s="913"/>
      <c r="DQ121" s="913">
        <v>42243</v>
      </c>
      <c r="DR121" s="913"/>
      <c r="DS121" s="913"/>
      <c r="DT121" s="913"/>
      <c r="DU121" s="913"/>
      <c r="DV121" s="914">
        <v>1.3</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7241857</v>
      </c>
      <c r="BR122" s="987"/>
      <c r="BS122" s="987"/>
      <c r="BT122" s="987"/>
      <c r="BU122" s="987"/>
      <c r="BV122" s="987">
        <v>7136823</v>
      </c>
      <c r="BW122" s="987"/>
      <c r="BX122" s="987"/>
      <c r="BY122" s="987"/>
      <c r="BZ122" s="987"/>
      <c r="CA122" s="987">
        <v>7050569</v>
      </c>
      <c r="CB122" s="987"/>
      <c r="CC122" s="987"/>
      <c r="CD122" s="987"/>
      <c r="CE122" s="987"/>
      <c r="CF122" s="1004">
        <v>212.5</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449</v>
      </c>
      <c r="BP123" s="992"/>
      <c r="BQ123" s="1050">
        <v>13677429</v>
      </c>
      <c r="BR123" s="1051"/>
      <c r="BS123" s="1051"/>
      <c r="BT123" s="1051"/>
      <c r="BU123" s="1051"/>
      <c r="BV123" s="1051">
        <v>14517602</v>
      </c>
      <c r="BW123" s="1051"/>
      <c r="BX123" s="1051"/>
      <c r="BY123" s="1051"/>
      <c r="BZ123" s="1051"/>
      <c r="CA123" s="1051">
        <v>14755992</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v>211266</v>
      </c>
      <c r="DH124" s="973"/>
      <c r="DI124" s="973"/>
      <c r="DJ124" s="973"/>
      <c r="DK124" s="974"/>
      <c r="DL124" s="972">
        <v>214755</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38</v>
      </c>
      <c r="AB127" s="946"/>
      <c r="AC127" s="946"/>
      <c r="AD127" s="946"/>
      <c r="AE127" s="947"/>
      <c r="AF127" s="948">
        <v>46</v>
      </c>
      <c r="AG127" s="946"/>
      <c r="AH127" s="946"/>
      <c r="AI127" s="946"/>
      <c r="AJ127" s="947"/>
      <c r="AK127" s="948">
        <v>30</v>
      </c>
      <c r="AL127" s="946"/>
      <c r="AM127" s="946"/>
      <c r="AN127" s="946"/>
      <c r="AO127" s="947"/>
      <c r="AP127" s="949">
        <v>0</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46097</v>
      </c>
      <c r="AB128" s="1033"/>
      <c r="AC128" s="1033"/>
      <c r="AD128" s="1033"/>
      <c r="AE128" s="1034"/>
      <c r="AF128" s="1035">
        <v>44554</v>
      </c>
      <c r="AG128" s="1033"/>
      <c r="AH128" s="1033"/>
      <c r="AI128" s="1033"/>
      <c r="AJ128" s="1034"/>
      <c r="AK128" s="1035">
        <v>49291</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3832546</v>
      </c>
      <c r="AB129" s="946"/>
      <c r="AC129" s="946"/>
      <c r="AD129" s="946"/>
      <c r="AE129" s="947"/>
      <c r="AF129" s="948">
        <v>3766132</v>
      </c>
      <c r="AG129" s="946"/>
      <c r="AH129" s="946"/>
      <c r="AI129" s="946"/>
      <c r="AJ129" s="947"/>
      <c r="AK129" s="948">
        <v>3798729</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458412</v>
      </c>
      <c r="AB130" s="946"/>
      <c r="AC130" s="946"/>
      <c r="AD130" s="946"/>
      <c r="AE130" s="947"/>
      <c r="AF130" s="948">
        <v>452128</v>
      </c>
      <c r="AG130" s="946"/>
      <c r="AH130" s="946"/>
      <c r="AI130" s="946"/>
      <c r="AJ130" s="947"/>
      <c r="AK130" s="948">
        <v>481274</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8.3000000000000007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3374134</v>
      </c>
      <c r="AB131" s="973"/>
      <c r="AC131" s="973"/>
      <c r="AD131" s="973"/>
      <c r="AE131" s="974"/>
      <c r="AF131" s="972">
        <v>3314004</v>
      </c>
      <c r="AG131" s="973"/>
      <c r="AH131" s="973"/>
      <c r="AI131" s="973"/>
      <c r="AJ131" s="974"/>
      <c r="AK131" s="972">
        <v>3317455</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6.8189941479999998</v>
      </c>
      <c r="AB132" s="1084"/>
      <c r="AC132" s="1084"/>
      <c r="AD132" s="1084"/>
      <c r="AE132" s="1085"/>
      <c r="AF132" s="1086">
        <v>8.7976055550000005</v>
      </c>
      <c r="AG132" s="1084"/>
      <c r="AH132" s="1084"/>
      <c r="AI132" s="1084"/>
      <c r="AJ132" s="1085"/>
      <c r="AK132" s="1086">
        <v>9.5258262729999998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8.3000000000000007</v>
      </c>
      <c r="AB133" s="1067"/>
      <c r="AC133" s="1067"/>
      <c r="AD133" s="1067"/>
      <c r="AE133" s="1068"/>
      <c r="AF133" s="1066">
        <v>8.1</v>
      </c>
      <c r="AG133" s="1067"/>
      <c r="AH133" s="1067"/>
      <c r="AI133" s="1067"/>
      <c r="AJ133" s="1068"/>
      <c r="AK133" s="1066">
        <v>8.3000000000000007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0CaDrmAHMemGDGQsHj3QDY0Gmu8RQmIHjpkQDkeb+6GFTKcCN0jbdswyg2p6sU8BQigTz0xpaTxB2Es4ju+EA==" saltValue="0RBzhcYE5otGDXH1Gt+O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c5klz6bHccc5RMKvfzIUdpO+P+SuffOW/bwOFa1Ybo0ehfAMEF2TbdODiKeA2dFh1mbWNJ70MkyIlywOywCTw==" saltValue="ClGKzqlOQIe8lmPACbkw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Lta57IzFybva6NQGh4OjPocNiQpYu17oij1imqEQiEYKVB5VznudS5sc58Jh5bFLadybjxTXqRiEwdAukjO3g==" saltValue="v60opBJdKSyt9AWPQww+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1197653</v>
      </c>
      <c r="AP9" s="274">
        <v>109435</v>
      </c>
      <c r="AQ9" s="275">
        <v>109056</v>
      </c>
      <c r="AR9" s="276">
        <v>0.3</v>
      </c>
    </row>
    <row r="10" spans="1:46" ht="13.5" customHeight="1" x14ac:dyDescent="0.15">
      <c r="A10" s="259"/>
      <c r="AK10" s="1103" t="s">
        <v>484</v>
      </c>
      <c r="AL10" s="1104"/>
      <c r="AM10" s="1104"/>
      <c r="AN10" s="1105"/>
      <c r="AO10" s="277">
        <v>254816</v>
      </c>
      <c r="AP10" s="277">
        <v>23284</v>
      </c>
      <c r="AQ10" s="278">
        <v>18467</v>
      </c>
      <c r="AR10" s="279">
        <v>26.1</v>
      </c>
    </row>
    <row r="11" spans="1:46" ht="13.5" customHeight="1" x14ac:dyDescent="0.15">
      <c r="A11" s="259"/>
      <c r="AK11" s="1103" t="s">
        <v>485</v>
      </c>
      <c r="AL11" s="1104"/>
      <c r="AM11" s="1104"/>
      <c r="AN11" s="1105"/>
      <c r="AO11" s="277" t="s">
        <v>486</v>
      </c>
      <c r="AP11" s="277" t="s">
        <v>486</v>
      </c>
      <c r="AQ11" s="278">
        <v>875</v>
      </c>
      <c r="AR11" s="279" t="s">
        <v>486</v>
      </c>
    </row>
    <row r="12" spans="1:46" ht="13.5" customHeight="1" x14ac:dyDescent="0.15">
      <c r="A12" s="259"/>
      <c r="AK12" s="1103" t="s">
        <v>487</v>
      </c>
      <c r="AL12" s="1104"/>
      <c r="AM12" s="1104"/>
      <c r="AN12" s="1105"/>
      <c r="AO12" s="277" t="s">
        <v>486</v>
      </c>
      <c r="AP12" s="277" t="s">
        <v>486</v>
      </c>
      <c r="AQ12" s="278" t="s">
        <v>486</v>
      </c>
      <c r="AR12" s="279" t="s">
        <v>486</v>
      </c>
    </row>
    <row r="13" spans="1:46" ht="13.5" customHeight="1" x14ac:dyDescent="0.15">
      <c r="A13" s="259"/>
      <c r="AK13" s="1103" t="s">
        <v>488</v>
      </c>
      <c r="AL13" s="1104"/>
      <c r="AM13" s="1104"/>
      <c r="AN13" s="1105"/>
      <c r="AO13" s="277">
        <v>75873</v>
      </c>
      <c r="AP13" s="277">
        <v>6933</v>
      </c>
      <c r="AQ13" s="278">
        <v>4658</v>
      </c>
      <c r="AR13" s="279">
        <v>48.8</v>
      </c>
    </row>
    <row r="14" spans="1:46" ht="13.5" customHeight="1" x14ac:dyDescent="0.15">
      <c r="A14" s="259"/>
      <c r="AK14" s="1103" t="s">
        <v>489</v>
      </c>
      <c r="AL14" s="1104"/>
      <c r="AM14" s="1104"/>
      <c r="AN14" s="1105"/>
      <c r="AO14" s="277">
        <v>48003</v>
      </c>
      <c r="AP14" s="277">
        <v>4386</v>
      </c>
      <c r="AQ14" s="278">
        <v>1950</v>
      </c>
      <c r="AR14" s="279">
        <v>124.9</v>
      </c>
    </row>
    <row r="15" spans="1:46" ht="13.5" customHeight="1" x14ac:dyDescent="0.15">
      <c r="A15" s="259"/>
      <c r="AK15" s="1106" t="s">
        <v>490</v>
      </c>
      <c r="AL15" s="1107"/>
      <c r="AM15" s="1107"/>
      <c r="AN15" s="1108"/>
      <c r="AO15" s="277">
        <v>-66540</v>
      </c>
      <c r="AP15" s="277">
        <v>-6080</v>
      </c>
      <c r="AQ15" s="278">
        <v>-7086</v>
      </c>
      <c r="AR15" s="279">
        <v>-14.2</v>
      </c>
    </row>
    <row r="16" spans="1:46" x14ac:dyDescent="0.15">
      <c r="A16" s="259"/>
      <c r="AK16" s="1106" t="s">
        <v>177</v>
      </c>
      <c r="AL16" s="1107"/>
      <c r="AM16" s="1107"/>
      <c r="AN16" s="1108"/>
      <c r="AO16" s="277">
        <v>1509805</v>
      </c>
      <c r="AP16" s="277">
        <v>137957</v>
      </c>
      <c r="AQ16" s="278">
        <v>127919</v>
      </c>
      <c r="AR16" s="279">
        <v>7.8</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11.7</v>
      </c>
      <c r="AP21" s="290">
        <v>10.82</v>
      </c>
      <c r="AQ21" s="291">
        <v>0.88</v>
      </c>
      <c r="AS21" s="292"/>
      <c r="AT21" s="288"/>
    </row>
    <row r="22" spans="1:46" s="260" customFormat="1" x14ac:dyDescent="0.15">
      <c r="A22" s="288"/>
      <c r="AK22" s="1109" t="s">
        <v>496</v>
      </c>
      <c r="AL22" s="1110"/>
      <c r="AM22" s="1110"/>
      <c r="AN22" s="1111"/>
      <c r="AO22" s="293">
        <v>96.8</v>
      </c>
      <c r="AP22" s="294">
        <v>96.9</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764093</v>
      </c>
      <c r="AP32" s="303">
        <v>69818</v>
      </c>
      <c r="AQ32" s="304">
        <v>61308</v>
      </c>
      <c r="AR32" s="305">
        <v>13.9</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t="s">
        <v>486</v>
      </c>
      <c r="AR34" s="305" t="s">
        <v>486</v>
      </c>
    </row>
    <row r="35" spans="1:46" ht="27" customHeight="1" x14ac:dyDescent="0.15">
      <c r="A35" s="259"/>
      <c r="AK35" s="1117" t="s">
        <v>503</v>
      </c>
      <c r="AL35" s="1118"/>
      <c r="AM35" s="1118"/>
      <c r="AN35" s="1119"/>
      <c r="AO35" s="303">
        <v>35201</v>
      </c>
      <c r="AP35" s="303">
        <v>3216</v>
      </c>
      <c r="AQ35" s="304">
        <v>22520</v>
      </c>
      <c r="AR35" s="305">
        <v>-85.7</v>
      </c>
    </row>
    <row r="36" spans="1:46" ht="27" customHeight="1" x14ac:dyDescent="0.15">
      <c r="A36" s="259"/>
      <c r="AK36" s="1117" t="s">
        <v>504</v>
      </c>
      <c r="AL36" s="1118"/>
      <c r="AM36" s="1118"/>
      <c r="AN36" s="1119"/>
      <c r="AO36" s="303">
        <v>47256</v>
      </c>
      <c r="AP36" s="303">
        <v>4318</v>
      </c>
      <c r="AQ36" s="304">
        <v>5045</v>
      </c>
      <c r="AR36" s="305">
        <v>-14.4</v>
      </c>
    </row>
    <row r="37" spans="1:46" ht="13.5" customHeight="1" x14ac:dyDescent="0.15">
      <c r="A37" s="259"/>
      <c r="AK37" s="1117" t="s">
        <v>505</v>
      </c>
      <c r="AL37" s="1118"/>
      <c r="AM37" s="1118"/>
      <c r="AN37" s="1119"/>
      <c r="AO37" s="303">
        <v>30</v>
      </c>
      <c r="AP37" s="303">
        <v>3</v>
      </c>
      <c r="AQ37" s="304">
        <v>526</v>
      </c>
      <c r="AR37" s="305">
        <v>-99.4</v>
      </c>
    </row>
    <row r="38" spans="1:46" ht="27" customHeight="1" x14ac:dyDescent="0.15">
      <c r="A38" s="259"/>
      <c r="AK38" s="1120" t="s">
        <v>506</v>
      </c>
      <c r="AL38" s="1121"/>
      <c r="AM38" s="1121"/>
      <c r="AN38" s="1122"/>
      <c r="AO38" s="306" t="s">
        <v>486</v>
      </c>
      <c r="AP38" s="306" t="s">
        <v>486</v>
      </c>
      <c r="AQ38" s="307">
        <v>11</v>
      </c>
      <c r="AR38" s="295" t="s">
        <v>486</v>
      </c>
      <c r="AS38" s="302"/>
    </row>
    <row r="39" spans="1:46" x14ac:dyDescent="0.15">
      <c r="A39" s="259"/>
      <c r="AK39" s="1120" t="s">
        <v>507</v>
      </c>
      <c r="AL39" s="1121"/>
      <c r="AM39" s="1121"/>
      <c r="AN39" s="1122"/>
      <c r="AO39" s="303">
        <v>-49291</v>
      </c>
      <c r="AP39" s="303">
        <v>-4504</v>
      </c>
      <c r="AQ39" s="304">
        <v>-1559</v>
      </c>
      <c r="AR39" s="305">
        <v>188.9</v>
      </c>
      <c r="AS39" s="302"/>
    </row>
    <row r="40" spans="1:46" ht="27" customHeight="1" x14ac:dyDescent="0.15">
      <c r="A40" s="259"/>
      <c r="AK40" s="1117" t="s">
        <v>508</v>
      </c>
      <c r="AL40" s="1118"/>
      <c r="AM40" s="1118"/>
      <c r="AN40" s="1119"/>
      <c r="AO40" s="303">
        <v>-481274</v>
      </c>
      <c r="AP40" s="303">
        <v>-43976</v>
      </c>
      <c r="AQ40" s="304">
        <v>-58872</v>
      </c>
      <c r="AR40" s="305">
        <v>-25.3</v>
      </c>
      <c r="AS40" s="302"/>
    </row>
    <row r="41" spans="1:46" x14ac:dyDescent="0.15">
      <c r="A41" s="259"/>
      <c r="AK41" s="1123" t="s">
        <v>287</v>
      </c>
      <c r="AL41" s="1124"/>
      <c r="AM41" s="1124"/>
      <c r="AN41" s="1125"/>
      <c r="AO41" s="303">
        <v>316015</v>
      </c>
      <c r="AP41" s="303">
        <v>28876</v>
      </c>
      <c r="AQ41" s="304">
        <v>28979</v>
      </c>
      <c r="AR41" s="305">
        <v>-0.4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2577750</v>
      </c>
      <c r="AN51" s="325">
        <v>217183</v>
      </c>
      <c r="AO51" s="326">
        <v>66.7</v>
      </c>
      <c r="AP51" s="327">
        <v>103390</v>
      </c>
      <c r="AQ51" s="328">
        <v>17.100000000000001</v>
      </c>
      <c r="AR51" s="329">
        <v>49.6</v>
      </c>
    </row>
    <row r="52" spans="1:44" x14ac:dyDescent="0.15">
      <c r="A52" s="259"/>
      <c r="AK52" s="330"/>
      <c r="AL52" s="331" t="s">
        <v>518</v>
      </c>
      <c r="AM52" s="332">
        <v>846095</v>
      </c>
      <c r="AN52" s="333">
        <v>71286</v>
      </c>
      <c r="AO52" s="334">
        <v>159.1</v>
      </c>
      <c r="AP52" s="335">
        <v>51269</v>
      </c>
      <c r="AQ52" s="336">
        <v>4.5999999999999996</v>
      </c>
      <c r="AR52" s="337">
        <v>154.5</v>
      </c>
    </row>
    <row r="53" spans="1:44" x14ac:dyDescent="0.15">
      <c r="A53" s="259"/>
      <c r="AK53" s="315" t="s">
        <v>519</v>
      </c>
      <c r="AL53" s="316"/>
      <c r="AM53" s="324">
        <v>2898379</v>
      </c>
      <c r="AN53" s="325">
        <v>248404</v>
      </c>
      <c r="AO53" s="326">
        <v>14.4</v>
      </c>
      <c r="AP53" s="327">
        <v>117234</v>
      </c>
      <c r="AQ53" s="328">
        <v>13.4</v>
      </c>
      <c r="AR53" s="329">
        <v>1</v>
      </c>
    </row>
    <row r="54" spans="1:44" x14ac:dyDescent="0.15">
      <c r="A54" s="259"/>
      <c r="AK54" s="330"/>
      <c r="AL54" s="331" t="s">
        <v>518</v>
      </c>
      <c r="AM54" s="332">
        <v>1974897</v>
      </c>
      <c r="AN54" s="333">
        <v>169258</v>
      </c>
      <c r="AO54" s="334">
        <v>137.4</v>
      </c>
      <c r="AP54" s="335">
        <v>59796</v>
      </c>
      <c r="AQ54" s="336">
        <v>16.600000000000001</v>
      </c>
      <c r="AR54" s="337">
        <v>120.8</v>
      </c>
    </row>
    <row r="55" spans="1:44" x14ac:dyDescent="0.15">
      <c r="A55" s="259"/>
      <c r="AK55" s="315" t="s">
        <v>520</v>
      </c>
      <c r="AL55" s="316"/>
      <c r="AM55" s="324">
        <v>2361078</v>
      </c>
      <c r="AN55" s="325">
        <v>207167</v>
      </c>
      <c r="AO55" s="326">
        <v>-16.600000000000001</v>
      </c>
      <c r="AP55" s="327">
        <v>85942</v>
      </c>
      <c r="AQ55" s="328">
        <v>-26.7</v>
      </c>
      <c r="AR55" s="329">
        <v>10.1</v>
      </c>
    </row>
    <row r="56" spans="1:44" x14ac:dyDescent="0.15">
      <c r="A56" s="259"/>
      <c r="AK56" s="330"/>
      <c r="AL56" s="331" t="s">
        <v>518</v>
      </c>
      <c r="AM56" s="332">
        <v>1254157</v>
      </c>
      <c r="AN56" s="333">
        <v>110043</v>
      </c>
      <c r="AO56" s="334">
        <v>-35</v>
      </c>
      <c r="AP56" s="335">
        <v>48630</v>
      </c>
      <c r="AQ56" s="336">
        <v>-18.7</v>
      </c>
      <c r="AR56" s="337">
        <v>-16.3</v>
      </c>
    </row>
    <row r="57" spans="1:44" x14ac:dyDescent="0.15">
      <c r="A57" s="259"/>
      <c r="AK57" s="315" t="s">
        <v>521</v>
      </c>
      <c r="AL57" s="316"/>
      <c r="AM57" s="324">
        <v>1658174</v>
      </c>
      <c r="AN57" s="325">
        <v>148422</v>
      </c>
      <c r="AO57" s="326">
        <v>-28.4</v>
      </c>
      <c r="AP57" s="327">
        <v>95007</v>
      </c>
      <c r="AQ57" s="328">
        <v>10.5</v>
      </c>
      <c r="AR57" s="329">
        <v>-38.9</v>
      </c>
    </row>
    <row r="58" spans="1:44" x14ac:dyDescent="0.15">
      <c r="A58" s="259"/>
      <c r="AK58" s="330"/>
      <c r="AL58" s="331" t="s">
        <v>518</v>
      </c>
      <c r="AM58" s="332">
        <v>739301</v>
      </c>
      <c r="AN58" s="333">
        <v>66174</v>
      </c>
      <c r="AO58" s="334">
        <v>-39.9</v>
      </c>
      <c r="AP58" s="335">
        <v>48509</v>
      </c>
      <c r="AQ58" s="336">
        <v>-0.2</v>
      </c>
      <c r="AR58" s="337">
        <v>-39.700000000000003</v>
      </c>
    </row>
    <row r="59" spans="1:44" x14ac:dyDescent="0.15">
      <c r="A59" s="259"/>
      <c r="AK59" s="315" t="s">
        <v>522</v>
      </c>
      <c r="AL59" s="316"/>
      <c r="AM59" s="324">
        <v>1299252</v>
      </c>
      <c r="AN59" s="325">
        <v>118718</v>
      </c>
      <c r="AO59" s="326">
        <v>-20</v>
      </c>
      <c r="AP59" s="327">
        <v>98176</v>
      </c>
      <c r="AQ59" s="328">
        <v>3.3</v>
      </c>
      <c r="AR59" s="329">
        <v>-23.3</v>
      </c>
    </row>
    <row r="60" spans="1:44" x14ac:dyDescent="0.15">
      <c r="A60" s="259"/>
      <c r="AK60" s="330"/>
      <c r="AL60" s="331" t="s">
        <v>518</v>
      </c>
      <c r="AM60" s="332">
        <v>595779</v>
      </c>
      <c r="AN60" s="333">
        <v>54439</v>
      </c>
      <c r="AO60" s="334">
        <v>-17.7</v>
      </c>
      <c r="AP60" s="335">
        <v>58489</v>
      </c>
      <c r="AQ60" s="336">
        <v>20.6</v>
      </c>
      <c r="AR60" s="337">
        <v>-38.299999999999997</v>
      </c>
    </row>
    <row r="61" spans="1:44" x14ac:dyDescent="0.15">
      <c r="A61" s="259"/>
      <c r="AK61" s="315" t="s">
        <v>523</v>
      </c>
      <c r="AL61" s="338"/>
      <c r="AM61" s="324">
        <v>2158927</v>
      </c>
      <c r="AN61" s="325">
        <v>187979</v>
      </c>
      <c r="AO61" s="326">
        <v>3.2</v>
      </c>
      <c r="AP61" s="327">
        <v>99950</v>
      </c>
      <c r="AQ61" s="339">
        <v>3.5</v>
      </c>
      <c r="AR61" s="329">
        <v>-0.3</v>
      </c>
    </row>
    <row r="62" spans="1:44" x14ac:dyDescent="0.15">
      <c r="A62" s="259"/>
      <c r="AK62" s="330"/>
      <c r="AL62" s="331" t="s">
        <v>518</v>
      </c>
      <c r="AM62" s="332">
        <v>1082046</v>
      </c>
      <c r="AN62" s="333">
        <v>94240</v>
      </c>
      <c r="AO62" s="334">
        <v>40.799999999999997</v>
      </c>
      <c r="AP62" s="335">
        <v>53339</v>
      </c>
      <c r="AQ62" s="336">
        <v>4.5999999999999996</v>
      </c>
      <c r="AR62" s="337">
        <v>36.200000000000003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u1MP9I8/VFjXQgF95QRoHupW/5lonhUWxG1rei6Wo+hQw5gGZKVpEJjpERZMf9r8xVtCUVFB1VTXYAqoJx7LmA==" saltValue="NmFIoEO+7OKpVe1fUqz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AABg1eFS2nvAj+N7fMqtqt8Vb8DFR0qqKvg/CEjwX3+txdYHvCphmaUUuvj5z6S6Izr7eOk6VTOO1R/b8+X9jg==" saltValue="RRIqE9All3RyBg9S7dG6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nXO61553ho8lT+EwIQlklMh8REU4TSDQTPn3qnoRVn5RIarYL7tanKPgH6SjXlfMGbpvJPr6uHj4LO8f+4Fk3g==" saltValue="zvP7Z4SPyjKIxHndIcVD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19.64</v>
      </c>
      <c r="G47" s="12">
        <v>29.65</v>
      </c>
      <c r="H47" s="12">
        <v>41.02</v>
      </c>
      <c r="I47" s="12">
        <v>48.17</v>
      </c>
      <c r="J47" s="13">
        <v>46.57</v>
      </c>
    </row>
    <row r="48" spans="2:10" ht="57.75" customHeight="1" x14ac:dyDescent="0.15">
      <c r="B48" s="14"/>
      <c r="C48" s="1128" t="s">
        <v>4</v>
      </c>
      <c r="D48" s="1128"/>
      <c r="E48" s="1129"/>
      <c r="F48" s="15">
        <v>12.45</v>
      </c>
      <c r="G48" s="16">
        <v>13.43</v>
      </c>
      <c r="H48" s="16">
        <v>12.03</v>
      </c>
      <c r="I48" s="16">
        <v>9.26</v>
      </c>
      <c r="J48" s="17">
        <v>6.86</v>
      </c>
    </row>
    <row r="49" spans="2:10" ht="57.75" customHeight="1" thickBot="1" x14ac:dyDescent="0.2">
      <c r="B49" s="18"/>
      <c r="C49" s="1130" t="s">
        <v>5</v>
      </c>
      <c r="D49" s="1130"/>
      <c r="E49" s="1131"/>
      <c r="F49" s="19">
        <v>13.55</v>
      </c>
      <c r="G49" s="20">
        <v>11.82</v>
      </c>
      <c r="H49" s="20">
        <v>13</v>
      </c>
      <c r="I49" s="20">
        <v>3.45</v>
      </c>
      <c r="J49" s="21" t="s">
        <v>530</v>
      </c>
    </row>
    <row r="50" spans="2:10" x14ac:dyDescent="0.15"/>
  </sheetData>
  <sheetProtection algorithmName="SHA-512" hashValue="l11vq50R1l+3ZG4S4rObSvD81uawIMY7tIdcHhXySeki2cssFxl//oNjTzVe+iD3zS2PohhzvHt81kbzk4VKPg==" saltValue="G/zl2BpOnSBLqHU3Yc2a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531</v>
      </c>
      <c r="D34" s="1136"/>
      <c r="E34" s="1137"/>
      <c r="F34" s="32">
        <v>14.5</v>
      </c>
      <c r="G34" s="33">
        <v>14.04</v>
      </c>
      <c r="H34" s="33">
        <v>12.02</v>
      </c>
      <c r="I34" s="33">
        <v>9.26</v>
      </c>
      <c r="J34" s="34">
        <v>6.85</v>
      </c>
      <c r="K34" s="22"/>
      <c r="L34" s="22"/>
      <c r="M34" s="22"/>
      <c r="N34" s="22"/>
      <c r="O34" s="22"/>
      <c r="P34" s="22"/>
    </row>
    <row r="35" spans="1:16" ht="39" customHeight="1" x14ac:dyDescent="0.15">
      <c r="A35" s="22"/>
      <c r="B35" s="35"/>
      <c r="C35" s="1132" t="s">
        <v>532</v>
      </c>
      <c r="D35" s="1132"/>
      <c r="E35" s="1133"/>
      <c r="F35" s="36">
        <v>2.11</v>
      </c>
      <c r="G35" s="37">
        <v>1.1499999999999999</v>
      </c>
      <c r="H35" s="37">
        <v>0.64</v>
      </c>
      <c r="I35" s="37">
        <v>1.66</v>
      </c>
      <c r="J35" s="38">
        <v>1.68</v>
      </c>
      <c r="K35" s="22"/>
      <c r="L35" s="22"/>
      <c r="M35" s="22"/>
      <c r="N35" s="22"/>
      <c r="O35" s="22"/>
      <c r="P35" s="22"/>
    </row>
    <row r="36" spans="1:16" ht="39" customHeight="1" x14ac:dyDescent="0.15">
      <c r="A36" s="22"/>
      <c r="B36" s="35"/>
      <c r="C36" s="1132" t="s">
        <v>533</v>
      </c>
      <c r="D36" s="1132"/>
      <c r="E36" s="1133"/>
      <c r="F36" s="36">
        <v>3.18</v>
      </c>
      <c r="G36" s="37">
        <v>3.35</v>
      </c>
      <c r="H36" s="37">
        <v>3.55</v>
      </c>
      <c r="I36" s="37">
        <v>0.7</v>
      </c>
      <c r="J36" s="38">
        <v>1.65</v>
      </c>
      <c r="K36" s="22"/>
      <c r="L36" s="22"/>
      <c r="M36" s="22"/>
      <c r="N36" s="22"/>
      <c r="O36" s="22"/>
      <c r="P36" s="22"/>
    </row>
    <row r="37" spans="1:16" ht="39" customHeight="1" x14ac:dyDescent="0.15">
      <c r="A37" s="22"/>
      <c r="B37" s="35"/>
      <c r="C37" s="1132" t="s">
        <v>534</v>
      </c>
      <c r="D37" s="1132"/>
      <c r="E37" s="1133"/>
      <c r="F37" s="36">
        <v>0.15</v>
      </c>
      <c r="G37" s="37">
        <v>1.31</v>
      </c>
      <c r="H37" s="37">
        <v>0.85</v>
      </c>
      <c r="I37" s="37">
        <v>0.06</v>
      </c>
      <c r="J37" s="38">
        <v>0.4</v>
      </c>
      <c r="K37" s="22"/>
      <c r="L37" s="22"/>
      <c r="M37" s="22"/>
      <c r="N37" s="22"/>
      <c r="O37" s="22"/>
      <c r="P37" s="22"/>
    </row>
    <row r="38" spans="1:16" ht="39" customHeight="1" x14ac:dyDescent="0.15">
      <c r="A38" s="22"/>
      <c r="B38" s="35"/>
      <c r="C38" s="1132" t="s">
        <v>535</v>
      </c>
      <c r="D38" s="1132"/>
      <c r="E38" s="1133"/>
      <c r="F38" s="36">
        <v>0.03</v>
      </c>
      <c r="G38" s="37">
        <v>0.04</v>
      </c>
      <c r="H38" s="37">
        <v>7.0000000000000007E-2</v>
      </c>
      <c r="I38" s="37">
        <v>7.0000000000000007E-2</v>
      </c>
      <c r="J38" s="38">
        <v>0.15</v>
      </c>
      <c r="K38" s="22"/>
      <c r="L38" s="22"/>
      <c r="M38" s="22"/>
      <c r="N38" s="22"/>
      <c r="O38" s="22"/>
      <c r="P38" s="22"/>
    </row>
    <row r="39" spans="1:16" ht="39" customHeight="1" x14ac:dyDescent="0.15">
      <c r="A39" s="22"/>
      <c r="B39" s="35"/>
      <c r="C39" s="1132" t="s">
        <v>536</v>
      </c>
      <c r="D39" s="1132"/>
      <c r="E39" s="1133"/>
      <c r="F39" s="36">
        <v>0</v>
      </c>
      <c r="G39" s="37">
        <v>0.02</v>
      </c>
      <c r="H39" s="37">
        <v>7.0000000000000007E-2</v>
      </c>
      <c r="I39" s="37">
        <v>0.08</v>
      </c>
      <c r="J39" s="38">
        <v>0.05</v>
      </c>
      <c r="K39" s="22"/>
      <c r="L39" s="22"/>
      <c r="M39" s="22"/>
      <c r="N39" s="22"/>
      <c r="O39" s="22"/>
      <c r="P39" s="22"/>
    </row>
    <row r="40" spans="1:16" ht="39" customHeight="1" x14ac:dyDescent="0.15">
      <c r="A40" s="22"/>
      <c r="B40" s="35"/>
      <c r="C40" s="1132" t="s">
        <v>537</v>
      </c>
      <c r="D40" s="1132"/>
      <c r="E40" s="1133"/>
      <c r="F40" s="36" t="s">
        <v>486</v>
      </c>
      <c r="G40" s="37" t="s">
        <v>486</v>
      </c>
      <c r="H40" s="37" t="s">
        <v>486</v>
      </c>
      <c r="I40" s="37" t="s">
        <v>486</v>
      </c>
      <c r="J40" s="38">
        <v>0.02</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539</v>
      </c>
      <c r="G42" s="37" t="s">
        <v>540</v>
      </c>
      <c r="H42" s="37" t="s">
        <v>486</v>
      </c>
      <c r="I42" s="37" t="s">
        <v>486</v>
      </c>
      <c r="J42" s="38" t="s">
        <v>486</v>
      </c>
      <c r="K42" s="22"/>
      <c r="L42" s="22"/>
      <c r="M42" s="22"/>
      <c r="N42" s="22"/>
      <c r="O42" s="22"/>
      <c r="P42" s="22"/>
    </row>
    <row r="43" spans="1:16" ht="39" customHeight="1" thickBot="1" x14ac:dyDescent="0.2">
      <c r="A43" s="22"/>
      <c r="B43" s="40"/>
      <c r="C43" s="1134" t="s">
        <v>541</v>
      </c>
      <c r="D43" s="1134"/>
      <c r="E43" s="1135"/>
      <c r="F43" s="41">
        <v>0</v>
      </c>
      <c r="G43" s="42">
        <v>0</v>
      </c>
      <c r="H43" s="42">
        <v>0</v>
      </c>
      <c r="I43" s="42">
        <v>0.5</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0wn+3wyYDqxq1wG/tEh8QrklZf8qm80TVC9fJVmZlT/G41eTpkaDJRTFDw2+bT4TQMD0oOsjWV7KpQaInve6g==" saltValue="VvDfDxn1lG9iPwWTVaOO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639</v>
      </c>
      <c r="L45" s="58">
        <v>654</v>
      </c>
      <c r="M45" s="58">
        <v>665</v>
      </c>
      <c r="N45" s="58">
        <v>716</v>
      </c>
      <c r="O45" s="59">
        <v>764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20</v>
      </c>
      <c r="L48" s="62">
        <v>20</v>
      </c>
      <c r="M48" s="62">
        <v>23</v>
      </c>
      <c r="N48" s="62">
        <v>23</v>
      </c>
      <c r="O48" s="63">
        <v>35</v>
      </c>
      <c r="P48" s="46"/>
      <c r="Q48" s="46"/>
      <c r="R48" s="46"/>
      <c r="S48" s="46"/>
      <c r="T48" s="46"/>
      <c r="U48" s="46"/>
    </row>
    <row r="49" spans="1:21" ht="30.75" customHeight="1" x14ac:dyDescent="0.15">
      <c r="A49" s="46"/>
      <c r="B49" s="1140"/>
      <c r="C49" s="1141"/>
      <c r="D49" s="60"/>
      <c r="E49" s="1146" t="s">
        <v>14</v>
      </c>
      <c r="F49" s="1146"/>
      <c r="G49" s="1146"/>
      <c r="H49" s="1146"/>
      <c r="I49" s="1146"/>
      <c r="J49" s="1147"/>
      <c r="K49" s="61">
        <v>110</v>
      </c>
      <c r="L49" s="62">
        <v>79</v>
      </c>
      <c r="M49" s="62">
        <v>47</v>
      </c>
      <c r="N49" s="62">
        <v>49</v>
      </c>
      <c r="O49" s="63">
        <v>47</v>
      </c>
      <c r="P49" s="46"/>
      <c r="Q49" s="46"/>
      <c r="R49" s="46"/>
      <c r="S49" s="46"/>
      <c r="T49" s="46"/>
      <c r="U49" s="46"/>
    </row>
    <row r="50" spans="1:21" ht="30.75" customHeight="1" x14ac:dyDescent="0.15">
      <c r="A50" s="46"/>
      <c r="B50" s="1140"/>
      <c r="C50" s="1141"/>
      <c r="D50" s="60"/>
      <c r="E50" s="1146" t="s">
        <v>15</v>
      </c>
      <c r="F50" s="1146"/>
      <c r="G50" s="1146"/>
      <c r="H50" s="1146"/>
      <c r="I50" s="1146"/>
      <c r="J50" s="1147"/>
      <c r="K50" s="61">
        <v>0</v>
      </c>
      <c r="L50" s="62">
        <v>0</v>
      </c>
      <c r="M50" s="62">
        <v>0</v>
      </c>
      <c r="N50" s="62">
        <v>0</v>
      </c>
      <c r="O50" s="63">
        <v>0</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483</v>
      </c>
      <c r="L52" s="62">
        <v>478</v>
      </c>
      <c r="M52" s="62">
        <v>504</v>
      </c>
      <c r="N52" s="62">
        <v>497</v>
      </c>
      <c r="O52" s="63">
        <v>530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286</v>
      </c>
      <c r="L53" s="67">
        <v>275</v>
      </c>
      <c r="M53" s="67">
        <v>231</v>
      </c>
      <c r="N53" s="67">
        <v>291</v>
      </c>
      <c r="O53" s="68">
        <v>316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bD9pXftbM/IjOsY9HJyjTT0is0k3efIeTz69qvhSypHs8qbucuMZ4QCl+FhuvnHnpfAFQrTlv0ntqgceklGtw==" saltValue="pECFUwxpHjPM80ukBbwe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9110</v>
      </c>
      <c r="J41" s="343">
        <v>10066</v>
      </c>
      <c r="K41" s="343">
        <v>11123</v>
      </c>
      <c r="L41" s="343">
        <v>11499</v>
      </c>
      <c r="M41" s="344">
        <v>11430</v>
      </c>
    </row>
    <row r="42" spans="2:13" ht="27.75" customHeight="1" x14ac:dyDescent="0.15">
      <c r="B42" s="1171"/>
      <c r="C42" s="1172"/>
      <c r="D42" s="104"/>
      <c r="E42" s="1177" t="s">
        <v>32</v>
      </c>
      <c r="F42" s="1177"/>
      <c r="G42" s="1177"/>
      <c r="H42" s="1178"/>
      <c r="I42" s="345" t="s">
        <v>486</v>
      </c>
      <c r="J42" s="346" t="s">
        <v>486</v>
      </c>
      <c r="K42" s="346" t="s">
        <v>486</v>
      </c>
      <c r="L42" s="346" t="s">
        <v>486</v>
      </c>
      <c r="M42" s="347" t="s">
        <v>486</v>
      </c>
    </row>
    <row r="43" spans="2:13" ht="27.75" customHeight="1" x14ac:dyDescent="0.15">
      <c r="B43" s="1171"/>
      <c r="C43" s="1172"/>
      <c r="D43" s="104"/>
      <c r="E43" s="1177" t="s">
        <v>33</v>
      </c>
      <c r="F43" s="1177"/>
      <c r="G43" s="1177"/>
      <c r="H43" s="1178"/>
      <c r="I43" s="345">
        <v>240</v>
      </c>
      <c r="J43" s="346">
        <v>214</v>
      </c>
      <c r="K43" s="346">
        <v>212</v>
      </c>
      <c r="L43" s="346">
        <v>216</v>
      </c>
      <c r="M43" s="347">
        <v>247</v>
      </c>
    </row>
    <row r="44" spans="2:13" ht="27.75" customHeight="1" x14ac:dyDescent="0.15">
      <c r="B44" s="1171"/>
      <c r="C44" s="1172"/>
      <c r="D44" s="104"/>
      <c r="E44" s="1177" t="s">
        <v>34</v>
      </c>
      <c r="F44" s="1177"/>
      <c r="G44" s="1177"/>
      <c r="H44" s="1178"/>
      <c r="I44" s="345">
        <v>485</v>
      </c>
      <c r="J44" s="346">
        <v>409</v>
      </c>
      <c r="K44" s="346">
        <v>364</v>
      </c>
      <c r="L44" s="346">
        <v>321</v>
      </c>
      <c r="M44" s="347">
        <v>278</v>
      </c>
    </row>
    <row r="45" spans="2:13" ht="27.75" customHeight="1" x14ac:dyDescent="0.15">
      <c r="B45" s="1171"/>
      <c r="C45" s="1172"/>
      <c r="D45" s="104"/>
      <c r="E45" s="1177" t="s">
        <v>35</v>
      </c>
      <c r="F45" s="1177"/>
      <c r="G45" s="1177"/>
      <c r="H45" s="1178"/>
      <c r="I45" s="345">
        <v>1029</v>
      </c>
      <c r="J45" s="346">
        <v>955</v>
      </c>
      <c r="K45" s="346">
        <v>956</v>
      </c>
      <c r="L45" s="346">
        <v>909</v>
      </c>
      <c r="M45" s="347">
        <v>880</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4059</v>
      </c>
      <c r="J50" s="346">
        <v>4506</v>
      </c>
      <c r="K50" s="346">
        <v>5959</v>
      </c>
      <c r="L50" s="346">
        <v>6930</v>
      </c>
      <c r="M50" s="347">
        <v>7310</v>
      </c>
    </row>
    <row r="51" spans="2:13" ht="27.75" customHeight="1" x14ac:dyDescent="0.15">
      <c r="B51" s="1171"/>
      <c r="C51" s="1172"/>
      <c r="D51" s="104"/>
      <c r="E51" s="1177" t="s">
        <v>42</v>
      </c>
      <c r="F51" s="1177"/>
      <c r="G51" s="1177"/>
      <c r="H51" s="1178"/>
      <c r="I51" s="345">
        <v>607</v>
      </c>
      <c r="J51" s="346">
        <v>511</v>
      </c>
      <c r="K51" s="346">
        <v>476</v>
      </c>
      <c r="L51" s="346">
        <v>450</v>
      </c>
      <c r="M51" s="347">
        <v>395</v>
      </c>
    </row>
    <row r="52" spans="2:13" ht="27.75" customHeight="1" x14ac:dyDescent="0.15">
      <c r="B52" s="1173"/>
      <c r="C52" s="1174"/>
      <c r="D52" s="104"/>
      <c r="E52" s="1177" t="s">
        <v>43</v>
      </c>
      <c r="F52" s="1177"/>
      <c r="G52" s="1177"/>
      <c r="H52" s="1178"/>
      <c r="I52" s="345">
        <v>5589</v>
      </c>
      <c r="J52" s="346">
        <v>6952</v>
      </c>
      <c r="K52" s="346">
        <v>7242</v>
      </c>
      <c r="L52" s="346">
        <v>7137</v>
      </c>
      <c r="M52" s="347">
        <v>7051</v>
      </c>
    </row>
    <row r="53" spans="2:13" ht="27.75" customHeight="1" thickBot="1" x14ac:dyDescent="0.2">
      <c r="B53" s="1184" t="s">
        <v>19</v>
      </c>
      <c r="C53" s="1185"/>
      <c r="D53" s="108"/>
      <c r="E53" s="1186" t="s">
        <v>44</v>
      </c>
      <c r="F53" s="1186"/>
      <c r="G53" s="1186"/>
      <c r="H53" s="1187"/>
      <c r="I53" s="348">
        <v>610</v>
      </c>
      <c r="J53" s="349">
        <v>-326</v>
      </c>
      <c r="K53" s="349">
        <v>-1022</v>
      </c>
      <c r="L53" s="349">
        <v>-1573</v>
      </c>
      <c r="M53" s="350">
        <v>-1920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0nsi4rbkyDCYQSbOtE/RIt00UkME1sfHFWSvcFkT0hn/SYF/EQOodIlxF8739SfVTeTzqV2u4kbZLc6paR/juA==" saltValue="I4IpqRJagrhrCWwRN2im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1572</v>
      </c>
      <c r="G55" s="120">
        <v>1814</v>
      </c>
      <c r="H55" s="121">
        <v>1769</v>
      </c>
    </row>
    <row r="56" spans="2:8" ht="52.5" customHeight="1" x14ac:dyDescent="0.15">
      <c r="B56" s="122"/>
      <c r="C56" s="1198" t="s">
        <v>47</v>
      </c>
      <c r="D56" s="1198"/>
      <c r="E56" s="1199"/>
      <c r="F56" s="123">
        <v>101</v>
      </c>
      <c r="G56" s="123">
        <v>101</v>
      </c>
      <c r="H56" s="124">
        <v>101</v>
      </c>
    </row>
    <row r="57" spans="2:8" ht="53.25" customHeight="1" x14ac:dyDescent="0.15">
      <c r="B57" s="122"/>
      <c r="C57" s="1200" t="s">
        <v>48</v>
      </c>
      <c r="D57" s="1200"/>
      <c r="E57" s="1201"/>
      <c r="F57" s="125">
        <v>3581</v>
      </c>
      <c r="G57" s="125">
        <v>4275</v>
      </c>
      <c r="H57" s="126">
        <v>4663</v>
      </c>
    </row>
    <row r="58" spans="2:8" ht="45.75" customHeight="1" x14ac:dyDescent="0.15">
      <c r="B58" s="127"/>
      <c r="C58" s="1188" t="s">
        <v>557</v>
      </c>
      <c r="D58" s="1189"/>
      <c r="E58" s="1190"/>
      <c r="F58" s="128">
        <v>3242</v>
      </c>
      <c r="G58" s="128">
        <v>3916</v>
      </c>
      <c r="H58" s="129">
        <v>4314</v>
      </c>
    </row>
    <row r="59" spans="2:8" ht="45.75" customHeight="1" x14ac:dyDescent="0.15">
      <c r="B59" s="127"/>
      <c r="C59" s="1188" t="s">
        <v>558</v>
      </c>
      <c r="D59" s="1189"/>
      <c r="E59" s="1190"/>
      <c r="F59" s="128">
        <v>309</v>
      </c>
      <c r="G59" s="128">
        <v>324</v>
      </c>
      <c r="H59" s="129">
        <v>330</v>
      </c>
    </row>
    <row r="60" spans="2:8" ht="45.75" customHeight="1" x14ac:dyDescent="0.15">
      <c r="B60" s="127"/>
      <c r="C60" s="1188" t="s">
        <v>559</v>
      </c>
      <c r="D60" s="1189"/>
      <c r="E60" s="1190"/>
      <c r="F60" s="128">
        <v>8</v>
      </c>
      <c r="G60" s="128">
        <v>8</v>
      </c>
      <c r="H60" s="129">
        <v>10</v>
      </c>
    </row>
    <row r="61" spans="2:8" ht="45.75" customHeight="1" x14ac:dyDescent="0.15">
      <c r="B61" s="127"/>
      <c r="C61" s="1188" t="s">
        <v>560</v>
      </c>
      <c r="D61" s="1189"/>
      <c r="E61" s="1190"/>
      <c r="F61" s="128">
        <v>7</v>
      </c>
      <c r="G61" s="128">
        <v>7</v>
      </c>
      <c r="H61" s="129">
        <v>7</v>
      </c>
    </row>
    <row r="62" spans="2:8" ht="45.75" customHeight="1" thickBot="1" x14ac:dyDescent="0.2">
      <c r="B62" s="130"/>
      <c r="C62" s="1191" t="s">
        <v>561</v>
      </c>
      <c r="D62" s="1192"/>
      <c r="E62" s="1193"/>
      <c r="F62" s="131">
        <v>1</v>
      </c>
      <c r="G62" s="131">
        <v>1</v>
      </c>
      <c r="H62" s="132">
        <v>1</v>
      </c>
    </row>
    <row r="63" spans="2:8" ht="52.5" customHeight="1" thickBot="1" x14ac:dyDescent="0.2">
      <c r="B63" s="133"/>
      <c r="C63" s="1194" t="s">
        <v>49</v>
      </c>
      <c r="D63" s="1194"/>
      <c r="E63" s="1195"/>
      <c r="F63" s="134">
        <v>5254</v>
      </c>
      <c r="G63" s="134">
        <v>6190</v>
      </c>
      <c r="H63" s="135">
        <v>6534</v>
      </c>
    </row>
    <row r="64" spans="2:8" x14ac:dyDescent="0.15"/>
  </sheetData>
  <sheetProtection algorithmName="SHA-512" hashValue="Kj1A3t+TC1M4iE5tHdwv4q4QtXCNRDVtp+yTSqqdvk6hK48NpQQopOjUUQlDplXcbikrNgNvHcQPaaoX5Brnuw==" saltValue="o3pv4uKdl+sr9ML+5rGq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217183</v>
      </c>
      <c r="E3" s="154"/>
      <c r="F3" s="155">
        <v>103390</v>
      </c>
      <c r="G3" s="156"/>
      <c r="H3" s="157"/>
    </row>
    <row r="4" spans="1:8" x14ac:dyDescent="0.15">
      <c r="A4" s="158"/>
      <c r="B4" s="159"/>
      <c r="C4" s="160"/>
      <c r="D4" s="161">
        <v>71286</v>
      </c>
      <c r="E4" s="162"/>
      <c r="F4" s="163">
        <v>51269</v>
      </c>
      <c r="G4" s="164"/>
      <c r="H4" s="165"/>
    </row>
    <row r="5" spans="1:8" x14ac:dyDescent="0.15">
      <c r="A5" s="146" t="s">
        <v>519</v>
      </c>
      <c r="B5" s="151"/>
      <c r="C5" s="152"/>
      <c r="D5" s="153">
        <v>248404</v>
      </c>
      <c r="E5" s="154"/>
      <c r="F5" s="155">
        <v>117234</v>
      </c>
      <c r="G5" s="156"/>
      <c r="H5" s="157"/>
    </row>
    <row r="6" spans="1:8" x14ac:dyDescent="0.15">
      <c r="A6" s="158"/>
      <c r="B6" s="159"/>
      <c r="C6" s="160"/>
      <c r="D6" s="161">
        <v>169258</v>
      </c>
      <c r="E6" s="162"/>
      <c r="F6" s="163">
        <v>59796</v>
      </c>
      <c r="G6" s="164"/>
      <c r="H6" s="165"/>
    </row>
    <row r="7" spans="1:8" x14ac:dyDescent="0.15">
      <c r="A7" s="146" t="s">
        <v>520</v>
      </c>
      <c r="B7" s="151"/>
      <c r="C7" s="152"/>
      <c r="D7" s="153">
        <v>207167</v>
      </c>
      <c r="E7" s="154"/>
      <c r="F7" s="155">
        <v>85942</v>
      </c>
      <c r="G7" s="156"/>
      <c r="H7" s="157"/>
    </row>
    <row r="8" spans="1:8" x14ac:dyDescent="0.15">
      <c r="A8" s="158"/>
      <c r="B8" s="159"/>
      <c r="C8" s="160"/>
      <c r="D8" s="161">
        <v>110043</v>
      </c>
      <c r="E8" s="162"/>
      <c r="F8" s="163">
        <v>48630</v>
      </c>
      <c r="G8" s="164"/>
      <c r="H8" s="165"/>
    </row>
    <row r="9" spans="1:8" x14ac:dyDescent="0.15">
      <c r="A9" s="146" t="s">
        <v>521</v>
      </c>
      <c r="B9" s="151"/>
      <c r="C9" s="152"/>
      <c r="D9" s="153">
        <v>148422</v>
      </c>
      <c r="E9" s="154"/>
      <c r="F9" s="155">
        <v>95007</v>
      </c>
      <c r="G9" s="156"/>
      <c r="H9" s="157"/>
    </row>
    <row r="10" spans="1:8" x14ac:dyDescent="0.15">
      <c r="A10" s="158"/>
      <c r="B10" s="159"/>
      <c r="C10" s="160"/>
      <c r="D10" s="161">
        <v>66174</v>
      </c>
      <c r="E10" s="162"/>
      <c r="F10" s="163">
        <v>48509</v>
      </c>
      <c r="G10" s="164"/>
      <c r="H10" s="165"/>
    </row>
    <row r="11" spans="1:8" x14ac:dyDescent="0.15">
      <c r="A11" s="146" t="s">
        <v>522</v>
      </c>
      <c r="B11" s="151"/>
      <c r="C11" s="152"/>
      <c r="D11" s="153">
        <v>118718</v>
      </c>
      <c r="E11" s="154"/>
      <c r="F11" s="155">
        <v>98176</v>
      </c>
      <c r="G11" s="156"/>
      <c r="H11" s="157"/>
    </row>
    <row r="12" spans="1:8" x14ac:dyDescent="0.15">
      <c r="A12" s="158"/>
      <c r="B12" s="159"/>
      <c r="C12" s="166"/>
      <c r="D12" s="161">
        <v>54439</v>
      </c>
      <c r="E12" s="162"/>
      <c r="F12" s="163">
        <v>58489</v>
      </c>
      <c r="G12" s="164"/>
      <c r="H12" s="165"/>
    </row>
    <row r="13" spans="1:8" x14ac:dyDescent="0.15">
      <c r="A13" s="146"/>
      <c r="B13" s="151"/>
      <c r="C13" s="152"/>
      <c r="D13" s="153">
        <v>187979</v>
      </c>
      <c r="E13" s="154"/>
      <c r="F13" s="155">
        <v>99950</v>
      </c>
      <c r="G13" s="167"/>
      <c r="H13" s="157"/>
    </row>
    <row r="14" spans="1:8" x14ac:dyDescent="0.15">
      <c r="A14" s="158"/>
      <c r="B14" s="159"/>
      <c r="C14" s="160"/>
      <c r="D14" s="161">
        <v>94240</v>
      </c>
      <c r="E14" s="162"/>
      <c r="F14" s="163">
        <v>53339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12.45</v>
      </c>
      <c r="C19" s="168">
        <f>ROUND(VALUE(SUBSTITUTE(実質収支比率等に係る経年分析!G$48,"▲","-")),2)</f>
        <v>13.43</v>
      </c>
      <c r="D19" s="168">
        <f>ROUND(VALUE(SUBSTITUTE(実質収支比率等に係る経年分析!H$48,"▲","-")),2)</f>
        <v>12.03</v>
      </c>
      <c r="E19" s="168">
        <f>ROUND(VALUE(SUBSTITUTE(実質収支比率等に係る経年分析!I$48,"▲","-")),2)</f>
        <v>9.26</v>
      </c>
      <c r="F19" s="168">
        <f>ROUND(VALUE(SUBSTITUTE(実質収支比率等に係る経年分析!J$48,"▲","-")),2)</f>
        <v>6.86</v>
      </c>
    </row>
    <row r="20" spans="1:11" x14ac:dyDescent="0.15">
      <c r="A20" s="168" t="s">
        <v>53</v>
      </c>
      <c r="B20" s="168">
        <f>ROUND(VALUE(SUBSTITUTE(実質収支比率等に係る経年分析!F$47,"▲","-")),2)</f>
        <v>19.64</v>
      </c>
      <c r="C20" s="168">
        <f>ROUND(VALUE(SUBSTITUTE(実質収支比率等に係る経年分析!G$47,"▲","-")),2)</f>
        <v>29.65</v>
      </c>
      <c r="D20" s="168">
        <f>ROUND(VALUE(SUBSTITUTE(実質収支比率等に係る経年分析!H$47,"▲","-")),2)</f>
        <v>41.02</v>
      </c>
      <c r="E20" s="168">
        <f>ROUND(VALUE(SUBSTITUTE(実質収支比率等に係る経年分析!I$47,"▲","-")),2)</f>
        <v>48.17</v>
      </c>
      <c r="F20" s="168">
        <f>ROUND(VALUE(SUBSTITUTE(実質収支比率等に係る経年分析!J$47,"▲","-")),2)</f>
        <v>46.57</v>
      </c>
    </row>
    <row r="21" spans="1:11" x14ac:dyDescent="0.15">
      <c r="A21" s="168" t="s">
        <v>54</v>
      </c>
      <c r="B21" s="168">
        <f>IF(ISNUMBER(VALUE(SUBSTITUTE(実質収支比率等に係る経年分析!F$49,"▲","-"))),ROUND(VALUE(SUBSTITUTE(実質収支比率等に係る経年分析!F$49,"▲","-")),2),NA())</f>
        <v>13.55</v>
      </c>
      <c r="C21" s="168">
        <f>IF(ISNUMBER(VALUE(SUBSTITUTE(実質収支比率等に係る経年分析!G$49,"▲","-"))),ROUND(VALUE(SUBSTITUTE(実質収支比率等に係る経年分析!G$49,"▲","-")),2),NA())</f>
        <v>11.82</v>
      </c>
      <c r="D21" s="168">
        <f>IF(ISNUMBER(VALUE(SUBSTITUTE(実質収支比率等に係る経年分析!H$49,"▲","-"))),ROUND(VALUE(SUBSTITUTE(実質収支比率等に係る経年分析!H$49,"▲","-")),2),NA())</f>
        <v>13</v>
      </c>
      <c r="E21" s="168">
        <f>IF(ISNUMBER(VALUE(SUBSTITUTE(実質収支比率等に係る経年分析!I$49,"▲","-"))),ROUND(VALUE(SUBSTITUTE(実質収支比率等に係る経年分析!I$49,"▲","-")),2),NA())</f>
        <v>3.45</v>
      </c>
      <c r="F21" s="168">
        <f>IF(ISNUMBER(VALUE(SUBSTITUTE(実質収支比率等に係る経年分析!J$49,"▲","-"))),ROUND(VALUE(SUBSTITUTE(実質収支比率等に係る経年分析!J$49,"▲","-")),2),NA())</f>
        <v>-3.51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0.5</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2.0499999999999998</v>
      </c>
      <c r="C28" s="169" t="e">
        <f>IF(ROUND(VALUE(SUBSTITUTE(連結実質赤字比率に係る赤字・黒字の構成分析!F$42,"▲", "-")), 2) &gt;= 0, ABS(ROUND(VALUE(SUBSTITUTE(連結実質赤字比率に係る赤字・黒字の構成分析!F$42,"▲", "-")), 2)), NA())</f>
        <v>#N/A</v>
      </c>
      <c r="D28" s="169">
        <f>IF(ROUND(VALUE(SUBSTITUTE(連結実質赤字比率に係る赤字・黒字の構成分析!G$42,"▲", "-")), 2) &lt; 0, ABS(ROUND(VALUE(SUBSTITUTE(連結実質赤字比率に係る赤字・黒字の構成分析!G$42,"▲", "-")), 2)), NA())</f>
        <v>0.61</v>
      </c>
      <c r="E28" s="169" t="e">
        <f>IF(ROUND(VALUE(SUBSTITUTE(連結実質赤字比率に係る赤字・黒字の構成分析!G$42,"▲", "-")), 2) &gt;= 0, ABS(ROUND(VALUE(SUBSTITUTE(連結実質赤字比率に係る赤字・黒字の構成分析!G$42,"▲", "-")), 2)), NA())</f>
        <v>#N/A</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農業集落排水事業会計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駐車場事業特別会計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7.0000000000000007E-2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0.15</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1.31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3.18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3.55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1.65</v>
      </c>
    </row>
    <row r="35" spans="1:16" x14ac:dyDescent="0.15">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1.1499999999999999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1.68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9.26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6.85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483</v>
      </c>
      <c r="E42" s="170"/>
      <c r="F42" s="170"/>
      <c r="G42" s="170">
        <f>'実質公債費比率（分子）の構造'!L$52</f>
        <v>478</v>
      </c>
      <c r="H42" s="170"/>
      <c r="I42" s="170"/>
      <c r="J42" s="170">
        <f>'実質公債費比率（分子）の構造'!M$52</f>
        <v>504</v>
      </c>
      <c r="K42" s="170"/>
      <c r="L42" s="170"/>
      <c r="M42" s="170">
        <f>'実質公債費比率（分子）の構造'!N$52</f>
        <v>497</v>
      </c>
      <c r="N42" s="170"/>
      <c r="O42" s="170"/>
      <c r="P42" s="170">
        <f>'実質公債費比率（分子）の構造'!O$52</f>
        <v>530</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110</v>
      </c>
      <c r="C45" s="170"/>
      <c r="D45" s="170"/>
      <c r="E45" s="170">
        <f>'実質公債費比率（分子）の構造'!L$49</f>
        <v>79</v>
      </c>
      <c r="F45" s="170"/>
      <c r="G45" s="170"/>
      <c r="H45" s="170">
        <f>'実質公債費比率（分子）の構造'!M$49</f>
        <v>47</v>
      </c>
      <c r="I45" s="170"/>
      <c r="J45" s="170"/>
      <c r="K45" s="170">
        <f>'実質公債費比率（分子）の構造'!N$49</f>
        <v>49</v>
      </c>
      <c r="L45" s="170"/>
      <c r="M45" s="170"/>
      <c r="N45" s="170">
        <f>'実質公債費比率（分子）の構造'!O$49</f>
        <v>47</v>
      </c>
      <c r="O45" s="170"/>
      <c r="P45" s="170"/>
    </row>
    <row r="46" spans="1:16" x14ac:dyDescent="0.15">
      <c r="A46" s="170" t="s">
        <v>64</v>
      </c>
      <c r="B46" s="170">
        <f>'実質公債費比率（分子）の構造'!K$48</f>
        <v>20</v>
      </c>
      <c r="C46" s="170"/>
      <c r="D46" s="170"/>
      <c r="E46" s="170">
        <f>'実質公債費比率（分子）の構造'!L$48</f>
        <v>20</v>
      </c>
      <c r="F46" s="170"/>
      <c r="G46" s="170"/>
      <c r="H46" s="170">
        <f>'実質公債費比率（分子）の構造'!M$48</f>
        <v>23</v>
      </c>
      <c r="I46" s="170"/>
      <c r="J46" s="170"/>
      <c r="K46" s="170">
        <f>'実質公債費比率（分子）の構造'!N$48</f>
        <v>23</v>
      </c>
      <c r="L46" s="170"/>
      <c r="M46" s="170"/>
      <c r="N46" s="170">
        <f>'実質公債費比率（分子）の構造'!O$48</f>
        <v>35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639</v>
      </c>
      <c r="C49" s="170"/>
      <c r="D49" s="170"/>
      <c r="E49" s="170">
        <f>'実質公債費比率（分子）の構造'!L$45</f>
        <v>654</v>
      </c>
      <c r="F49" s="170"/>
      <c r="G49" s="170"/>
      <c r="H49" s="170">
        <f>'実質公債費比率（分子）の構造'!M$45</f>
        <v>665</v>
      </c>
      <c r="I49" s="170"/>
      <c r="J49" s="170"/>
      <c r="K49" s="170">
        <f>'実質公債費比率（分子）の構造'!N$45</f>
        <v>716</v>
      </c>
      <c r="L49" s="170"/>
      <c r="M49" s="170"/>
      <c r="N49" s="170">
        <f>'実質公債費比率（分子）の構造'!O$45</f>
        <v>764</v>
      </c>
      <c r="O49" s="170"/>
      <c r="P49" s="170"/>
    </row>
    <row r="50" spans="1:16" x14ac:dyDescent="0.15">
      <c r="A50" s="170" t="s">
        <v>67</v>
      </c>
      <c r="B50" s="170" t="e">
        <f>NA()</f>
        <v>#N/A</v>
      </c>
      <c r="C50" s="170">
        <f>IF(ISNUMBER('実質公債費比率（分子）の構造'!K$53),'実質公債費比率（分子）の構造'!K$53,NA())</f>
        <v>286</v>
      </c>
      <c r="D50" s="170" t="e">
        <f>NA()</f>
        <v>#N/A</v>
      </c>
      <c r="E50" s="170" t="e">
        <f>NA()</f>
        <v>#N/A</v>
      </c>
      <c r="F50" s="170">
        <f>IF(ISNUMBER('実質公債費比率（分子）の構造'!L$53),'実質公債費比率（分子）の構造'!L$53,NA())</f>
        <v>275</v>
      </c>
      <c r="G50" s="170" t="e">
        <f>NA()</f>
        <v>#N/A</v>
      </c>
      <c r="H50" s="170" t="e">
        <f>NA()</f>
        <v>#N/A</v>
      </c>
      <c r="I50" s="170">
        <f>IF(ISNUMBER('実質公債費比率（分子）の構造'!M$53),'実質公債費比率（分子）の構造'!M$53,NA())</f>
        <v>231</v>
      </c>
      <c r="J50" s="170" t="e">
        <f>NA()</f>
        <v>#N/A</v>
      </c>
      <c r="K50" s="170" t="e">
        <f>NA()</f>
        <v>#N/A</v>
      </c>
      <c r="L50" s="170">
        <f>IF(ISNUMBER('実質公債費比率（分子）の構造'!N$53),'実質公債費比率（分子）の構造'!N$53,NA())</f>
        <v>291</v>
      </c>
      <c r="M50" s="170" t="e">
        <f>NA()</f>
        <v>#N/A</v>
      </c>
      <c r="N50" s="170" t="e">
        <f>NA()</f>
        <v>#N/A</v>
      </c>
      <c r="O50" s="170">
        <f>IF(ISNUMBER('実質公債費比率（分子）の構造'!O$53),'実質公債費比率（分子）の構造'!O$53,NA())</f>
        <v>316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5589</v>
      </c>
      <c r="E56" s="169"/>
      <c r="F56" s="169"/>
      <c r="G56" s="169">
        <f>'将来負担比率（分子）の構造'!J$52</f>
        <v>6952</v>
      </c>
      <c r="H56" s="169"/>
      <c r="I56" s="169"/>
      <c r="J56" s="169">
        <f>'将来負担比率（分子）の構造'!K$52</f>
        <v>7242</v>
      </c>
      <c r="K56" s="169"/>
      <c r="L56" s="169"/>
      <c r="M56" s="169">
        <f>'将来負担比率（分子）の構造'!L$52</f>
        <v>7137</v>
      </c>
      <c r="N56" s="169"/>
      <c r="O56" s="169"/>
      <c r="P56" s="169">
        <f>'将来負担比率（分子）の構造'!M$52</f>
        <v>7051</v>
      </c>
    </row>
    <row r="57" spans="1:16" x14ac:dyDescent="0.15">
      <c r="A57" s="169" t="s">
        <v>42</v>
      </c>
      <c r="B57" s="169"/>
      <c r="C57" s="169"/>
      <c r="D57" s="169">
        <f>'将来負担比率（分子）の構造'!I$51</f>
        <v>607</v>
      </c>
      <c r="E57" s="169"/>
      <c r="F57" s="169"/>
      <c r="G57" s="169">
        <f>'将来負担比率（分子）の構造'!J$51</f>
        <v>511</v>
      </c>
      <c r="H57" s="169"/>
      <c r="I57" s="169"/>
      <c r="J57" s="169">
        <f>'将来負担比率（分子）の構造'!K$51</f>
        <v>476</v>
      </c>
      <c r="K57" s="169"/>
      <c r="L57" s="169"/>
      <c r="M57" s="169">
        <f>'将来負担比率（分子）の構造'!L$51</f>
        <v>450</v>
      </c>
      <c r="N57" s="169"/>
      <c r="O57" s="169"/>
      <c r="P57" s="169">
        <f>'将来負担比率（分子）の構造'!M$51</f>
        <v>395</v>
      </c>
    </row>
    <row r="58" spans="1:16" x14ac:dyDescent="0.15">
      <c r="A58" s="169" t="s">
        <v>41</v>
      </c>
      <c r="B58" s="169"/>
      <c r="C58" s="169"/>
      <c r="D58" s="169">
        <f>'将来負担比率（分子）の構造'!I$50</f>
        <v>4059</v>
      </c>
      <c r="E58" s="169"/>
      <c r="F58" s="169"/>
      <c r="G58" s="169">
        <f>'将来負担比率（分子）の構造'!J$50</f>
        <v>4506</v>
      </c>
      <c r="H58" s="169"/>
      <c r="I58" s="169"/>
      <c r="J58" s="169">
        <f>'将来負担比率（分子）の構造'!K$50</f>
        <v>5959</v>
      </c>
      <c r="K58" s="169"/>
      <c r="L58" s="169"/>
      <c r="M58" s="169">
        <f>'将来負担比率（分子）の構造'!L$50</f>
        <v>6930</v>
      </c>
      <c r="N58" s="169"/>
      <c r="O58" s="169"/>
      <c r="P58" s="169">
        <f>'将来負担比率（分子）の構造'!M$50</f>
        <v>7310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1029</v>
      </c>
      <c r="C62" s="169"/>
      <c r="D62" s="169"/>
      <c r="E62" s="169">
        <f>'将来負担比率（分子）の構造'!J$45</f>
        <v>955</v>
      </c>
      <c r="F62" s="169"/>
      <c r="G62" s="169"/>
      <c r="H62" s="169">
        <f>'将来負担比率（分子）の構造'!K$45</f>
        <v>956</v>
      </c>
      <c r="I62" s="169"/>
      <c r="J62" s="169"/>
      <c r="K62" s="169">
        <f>'将来負担比率（分子）の構造'!L$45</f>
        <v>909</v>
      </c>
      <c r="L62" s="169"/>
      <c r="M62" s="169"/>
      <c r="N62" s="169">
        <f>'将来負担比率（分子）の構造'!M$45</f>
        <v>880</v>
      </c>
      <c r="O62" s="169"/>
      <c r="P62" s="169"/>
    </row>
    <row r="63" spans="1:16" x14ac:dyDescent="0.15">
      <c r="A63" s="169" t="s">
        <v>34</v>
      </c>
      <c r="B63" s="169">
        <f>'将来負担比率（分子）の構造'!I$44</f>
        <v>485</v>
      </c>
      <c r="C63" s="169"/>
      <c r="D63" s="169"/>
      <c r="E63" s="169">
        <f>'将来負担比率（分子）の構造'!J$44</f>
        <v>409</v>
      </c>
      <c r="F63" s="169"/>
      <c r="G63" s="169"/>
      <c r="H63" s="169">
        <f>'将来負担比率（分子）の構造'!K$44</f>
        <v>364</v>
      </c>
      <c r="I63" s="169"/>
      <c r="J63" s="169"/>
      <c r="K63" s="169">
        <f>'将来負担比率（分子）の構造'!L$44</f>
        <v>321</v>
      </c>
      <c r="L63" s="169"/>
      <c r="M63" s="169"/>
      <c r="N63" s="169">
        <f>'将来負担比率（分子）の構造'!M$44</f>
        <v>278</v>
      </c>
      <c r="O63" s="169"/>
      <c r="P63" s="169"/>
    </row>
    <row r="64" spans="1:16" x14ac:dyDescent="0.15">
      <c r="A64" s="169" t="s">
        <v>33</v>
      </c>
      <c r="B64" s="169">
        <f>'将来負担比率（分子）の構造'!I$43</f>
        <v>240</v>
      </c>
      <c r="C64" s="169"/>
      <c r="D64" s="169"/>
      <c r="E64" s="169">
        <f>'将来負担比率（分子）の構造'!J$43</f>
        <v>214</v>
      </c>
      <c r="F64" s="169"/>
      <c r="G64" s="169"/>
      <c r="H64" s="169">
        <f>'将来負担比率（分子）の構造'!K$43</f>
        <v>212</v>
      </c>
      <c r="I64" s="169"/>
      <c r="J64" s="169"/>
      <c r="K64" s="169">
        <f>'将来負担比率（分子）の構造'!L$43</f>
        <v>216</v>
      </c>
      <c r="L64" s="169"/>
      <c r="M64" s="169"/>
      <c r="N64" s="169">
        <f>'将来負担比率（分子）の構造'!M$43</f>
        <v>247</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9110</v>
      </c>
      <c r="C66" s="169"/>
      <c r="D66" s="169"/>
      <c r="E66" s="169">
        <f>'将来負担比率（分子）の構造'!J$41</f>
        <v>10066</v>
      </c>
      <c r="F66" s="169"/>
      <c r="G66" s="169"/>
      <c r="H66" s="169">
        <f>'将来負担比率（分子）の構造'!K$41</f>
        <v>11123</v>
      </c>
      <c r="I66" s="169"/>
      <c r="J66" s="169"/>
      <c r="K66" s="169">
        <f>'将来負担比率（分子）の構造'!L$41</f>
        <v>11499</v>
      </c>
      <c r="L66" s="169"/>
      <c r="M66" s="169"/>
      <c r="N66" s="169">
        <f>'将来負担比率（分子）の構造'!M$41</f>
        <v>11430</v>
      </c>
      <c r="O66" s="169"/>
      <c r="P66" s="169"/>
    </row>
    <row r="67" spans="1:16" x14ac:dyDescent="0.15">
      <c r="A67" s="169" t="s">
        <v>71</v>
      </c>
      <c r="B67" s="169" t="e">
        <f>NA()</f>
        <v>#N/A</v>
      </c>
      <c r="C67" s="169">
        <f>IF(ISNUMBER('将来負担比率（分子）の構造'!I$53), IF('将来負担比率（分子）の構造'!I$53 &lt; 0, 0, '将来負担比率（分子）の構造'!I$53), NA())</f>
        <v>610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1572</v>
      </c>
      <c r="C72" s="173">
        <f>基金残高に係る経年分析!G55</f>
        <v>1814</v>
      </c>
      <c r="D72" s="173">
        <f>基金残高に係る経年分析!H55</f>
        <v>1769</v>
      </c>
    </row>
    <row r="73" spans="1:16" x14ac:dyDescent="0.15">
      <c r="A73" s="172" t="s">
        <v>74</v>
      </c>
      <c r="B73" s="173">
        <f>基金残高に係る経年分析!F56</f>
        <v>101</v>
      </c>
      <c r="C73" s="173">
        <f>基金残高に係る経年分析!G56</f>
        <v>101</v>
      </c>
      <c r="D73" s="173">
        <f>基金残高に係る経年分析!H56</f>
        <v>101</v>
      </c>
    </row>
    <row r="74" spans="1:16" x14ac:dyDescent="0.15">
      <c r="A74" s="172" t="s">
        <v>75</v>
      </c>
      <c r="B74" s="173">
        <f>基金残高に係る経年分析!F57</f>
        <v>3581</v>
      </c>
      <c r="C74" s="173">
        <f>基金残高に係る経年分析!G57</f>
        <v>4275</v>
      </c>
      <c r="D74" s="173">
        <f>基金残高に係る経年分析!H57</f>
        <v>4663</v>
      </c>
    </row>
  </sheetData>
  <sheetProtection algorithmName="SHA-512" hashValue="8+qoLD8Vu+Utj+LlQG+JPJ+fXh82JD6IOtAnWS9sut1TfRsffL3W2xRpCLviUWcDjnpR2VfDoQIOryR6uAGuVQ==" saltValue="rBkOkch75gujtmfXmqD1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網谷 康希</cp:lastModifiedBy>
  <cp:lastPrinted>2025-03-13T07:51:50Z</cp:lastPrinted>
  <dcterms:created xsi:type="dcterms:W3CDTF">2025-02-19T03:55:01Z</dcterms:created>
  <dcterms:modified xsi:type="dcterms:W3CDTF">2025-03-13T07:51:56Z</dcterms:modified>
  <cp:category/>
</cp:coreProperties>
</file>