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4-FILE02D\user2$\R06012\デスクトップ\"/>
    </mc:Choice>
  </mc:AlternateContent>
  <bookViews>
    <workbookView xWindow="0" yWindow="0" windowWidth="28800" windowHeight="14115" tabRatio="836" firstSheet="7"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<sst xmlns="http://schemas.openxmlformats.org/spreadsheetml/2006/main" count="1167" uniqueCount="574">
  <si>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</si>
  <si>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</si>
  <si>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</si>
  <si>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</si>
  <si>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</si>
  <si>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</si>
  <si>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</si>
  <si>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</si>
  <si>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</si>
  <si>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</si>
  <si>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</si>
  <si>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</si>
  <si>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</si>
  <si>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</si>
  <si>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</si>
  <si>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</si>
  <si>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</si>
  <si>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</si>
  <si>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</si>
  <si>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</si>
  <si>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</si>
  <si>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</si>
  <si>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</si>
  <si>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</si>
  <si>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</si>
  <si>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</si>
  <si>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</si>
  <si>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</si>
  <si>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</si>
  <si>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</si>
  <si>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</si>
  <si>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</si>
  <si>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</si>
  <si>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</si>
  <si>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</si>
  <si>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</si>
  <si>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</si>
  <si>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</si>
  <si>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</si>
  <si>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</si>
  <si>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</si>
  <si>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</si>
  <si>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</si>
  <si>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</si>
  <si>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</si>
  <si>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</si>
  <si>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</si>
  <si>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</si>
  <si>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</si>
  <si>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</si>
  <si>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</si>
  <si>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</si>
  <si>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</si>
  <si>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</si>
  <si>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</si>
  <si>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</si>
  <si>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</si>
  <si>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</si>
  <si>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</si>
  <si>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</si>
  <si>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</si>
  <si>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</si>
  <si>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</si>
  <si>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</si>
  <si>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</si>
  <si>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</si>
  <si>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</si>
  <si>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</si>
  <si>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</si>
  <si>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</si>
  <si>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</si>
  <si>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</si>
  <si>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</si>
  <si>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</si>
  <si>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</si>
  <si>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</si>
  <si>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</si>
  <si>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</si>
  <si>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</si>
  <si>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</si>
  <si>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</si>
  <si>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</si>
  <si>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</si>
  <si>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</si>
  <si>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</si>
  <si>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</si>
  <si>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</si>
  <si>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</si>
  <si>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</si>
  <si>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</si>
  <si>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</si>
  <si>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</si>
  <si>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</si>
  <si>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</si>
  <si>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新宮市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</si>
  <si>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</si>
  <si>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</si>
  <si>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</si>
  <si>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</si>
  <si>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</si>
  <si>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</si>
  <si>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</si>
  <si>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</si>
  <si>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</si>
  <si>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</si>
  <si>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</si>
  <si>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</si>
  <si>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</si>
  <si>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</si>
  <si>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</si>
  <si>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</si>
  <si>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</si>
  <si>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</si>
  <si>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</si>
  <si>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</si>
  <si>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</si>
  <si>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</si>
  <si>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</si>
  <si>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</si>
  <si>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</si>
  <si>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</si>
  <si>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</si>
  <si>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</si>
  <si>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</si>
  <si>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</si>
  <si>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</si>
  <si>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</si>
  <si>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</si>
  <si>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</si>
  <si>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</si>
  <si>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</si>
  <si>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</si>
  <si>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</si>
  <si>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</si>
  <si>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</si>
  <si>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</si>
  <si>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</si>
  <si>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</si>
  <si>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</si>
  <si>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</si>
  <si>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</si>
  <si>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</si>
  <si>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</si>
  <si>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</si>
  <si>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</si>
  <si>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</si>
  <si>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</si>
  <si>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</si>
  <si>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</si>
  <si>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</si>
  <si>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</si>
  <si>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</si>
  <si>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</si>
  <si>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</si>
  <si>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</si>
  <si>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</si>
  <si>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</si>
  <si>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</si>
  <si>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</si>
  <si>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</si>
  <si>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</si>
  <si>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</si>
  <si>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</si>
  <si>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</si>
  <si>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</si>
  <si>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</si>
  <si>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</si>
  <si>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</si>
  <si>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</si>
  <si>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</si>
  <si>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</si>
  <si>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</si>
  <si>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</si>
  <si>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</si>
  <si>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</si>
  <si>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</si>
  <si>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</si>
  <si>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</si>
  <si>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</si>
  <si>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</si>
  <si>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</si>
  <si>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</si>
  <si>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</si>
  <si>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</si>
  <si>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</si>
  <si>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</si>
  <si>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</si>
  <si>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</si>
  <si>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</si>
  <si>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</si>
  <si>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</si>
  <si>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</si>
  <si>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</si>
  <si>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</si>
  <si>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</si>
  <si>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</si>
  <si>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</si>
  <si>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</si>
  <si>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</si>
  <si>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</si>
  <si>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</si>
  <si>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</si>
  <si>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和歌山県新宮市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</si>
  <si>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</si>
  <si>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</si>
  <si>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</si>
  <si>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</si>
  <si>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</si>
  <si>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</si>
  <si>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</si>
  <si>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</si>
  <si>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</si>
  <si>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</si>
  <si>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</si>
  <si>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</si>
  <si>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</si>
  <si>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</si>
  <si>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</si>
  <si>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</si>
  <si>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</si>
  <si>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</si>
  <si>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</si>
  <si>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</si>
  <si>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</si>
  <si>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</si>
  <si>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</si>
  <si>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</si>
  <si>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</si>
  <si>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</si>
  <si>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</si>
  <si>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</si>
  <si>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</si>
  <si>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</si>
  <si>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</si>
  <si>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</si>
  <si>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</si>
  <si>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</si>
  <si>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</si>
  <si>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</si>
  <si>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</si>
  <si>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</si>
  <si>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</si>
  <si>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</si>
  <si>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</si>
  <si>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</si>
  <si>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</si>
  <si>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</si>
  <si>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</si>
  <si>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</si>
  <si>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</si>
  <si>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</si>
  <si>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</si>
  <si>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</si>
  <si>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</si>
  <si>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</si>
  <si>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</si>
  <si>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</si>
  <si>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</si>
  <si>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</si>
  <si>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</si>
  <si>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</si>
  <si>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</si>
  <si>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</si>
  <si>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</si>
  <si>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</si>
  <si>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</si>
  <si>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</si>
  <si>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</si>
  <si>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</si>
  <si>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</si>
  <si>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</si>
  <si>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</si>
  <si>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</si>
  <si>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</si>
  <si>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</si>
  <si>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</si>
  <si>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</si>
  <si>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</si>
  <si>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</si>
  <si>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</si>
  <si>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</si>
  <si>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</si>
  <si>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</si>
  <si>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</si>
  <si>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</si>
  <si>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</si>
  <si>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</si>
  <si>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</si>
  <si>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</si>
  <si>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</si>
  <si>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</si>
  <si>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</si>
  <si>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</si>
  <si>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</si>
  <si>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</si>
  <si>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</si>
  <si>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</si>
  <si>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</si>
  <si>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</si>
  <si>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</si>
  <si>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</si>
  <si>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</si>
  <si>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</si>
  <si>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</si>
  <si>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</si>
  <si>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</si>
  <si>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</si>
  <si>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</si>
  <si>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</si>
  <si>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</si>
  <si>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</si>
  <si>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</si>
  <si>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</si>
  <si>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</si>
  <si>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</si>
  <si>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</si>
  <si>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</si>
  <si>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</si>
  <si>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</si>
  <si>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</si>
  <si>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</si>
  <si>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</si>
  <si>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</si>
  <si>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</si>
  <si>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</si>
  <si>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</si>
  <si>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市場</t>
    <phoneticPr fontId="5"/>
  </si>
  <si>
    <t>被保険者数(人)</t>
  </si>
  <si>
    <t>　積立金</t>
    <phoneticPr fontId="5"/>
  </si>
  <si>
    <t>　うち臨時財政対策債</t>
    <phoneticPr fontId="5"/>
  </si>
  <si>
    <t>と畜場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</si>
  <si>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</si>
  <si>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</si>
  <si>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</si>
  <si>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</si>
  <si>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</si>
  <si>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</si>
  <si>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</si>
  <si>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</si>
  <si>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</si>
  <si>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</si>
  <si>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</si>
  <si>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</si>
  <si>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</si>
  <si>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</si>
  <si>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</si>
  <si>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</si>
  <si>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</si>
  <si>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</si>
  <si>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</si>
  <si>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</si>
  <si>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</si>
  <si>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</si>
  <si>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和歌山県新宮市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</si>
  <si>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</si>
  <si>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</si>
  <si>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</si>
  <si>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</si>
  <si>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</si>
  <si>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</si>
  <si>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</si>
  <si>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</si>
  <si>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</si>
  <si>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</si>
  <si>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</si>
  <si>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</si>
  <si>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</si>
  <si>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</si>
  <si>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</si>
  <si>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</si>
  <si>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</si>
  <si>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</si>
  <si>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</si>
  <si>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</si>
  <si>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住宅資金貸付事業特別会計</t>
    <phoneticPr fontId="5"/>
  </si>
  <si>
    <t>土地取得特別会計</t>
    <phoneticPr fontId="5"/>
  </si>
  <si>
    <t>蜂伏団地共同汚水処理施設事業特別会計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</si>
  <si>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</si>
  <si>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</si>
  <si>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</si>
  <si>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</si>
  <si>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</si>
  <si>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</si>
  <si>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</si>
  <si>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</si>
  <si>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</si>
  <si>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</si>
  <si>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</si>
  <si>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</si>
  <si>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</si>
  <si>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</si>
  <si>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</si>
  <si>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</si>
  <si>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後期高齢者医療特別会計</t>
    <phoneticPr fontId="5"/>
  </si>
  <si>
    <t>駐車場事業特別会計</t>
    <phoneticPr fontId="5"/>
  </si>
  <si>
    <t>新宮市立医療センター病院事業会計</t>
    <phoneticPr fontId="5"/>
  </si>
  <si>
    <t>法適用企業</t>
    <phoneticPr fontId="5"/>
  </si>
  <si>
    <t>水道事業会計</t>
    <phoneticPr fontId="5"/>
  </si>
  <si>
    <t>簡易水道事業会計</t>
    <phoneticPr fontId="5"/>
  </si>
  <si>
    <t>と畜場特別会計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</si>
  <si>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</si>
  <si>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</si>
  <si>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</si>
  <si>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</si>
  <si>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</si>
  <si>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</si>
  <si>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</si>
  <si>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</si>
  <si>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</si>
  <si>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</si>
  <si>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</si>
  <si>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</si>
  <si>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</si>
  <si>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</si>
  <si>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</si>
  <si>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</si>
  <si>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</si>
  <si>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</si>
  <si>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</si>
  <si>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</si>
  <si>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</si>
  <si>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</si>
  <si>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</si>
  <si>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</si>
  <si>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</si>
  <si>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</si>
  <si>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</si>
  <si>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</si>
  <si>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</si>
  <si>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</si>
  <si>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</si>
  <si>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</si>
  <si>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</si>
  <si>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</si>
  <si>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</si>
  <si>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</si>
  <si>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</si>
  <si>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</si>
  <si>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</si>
  <si>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</si>
  <si>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</si>
  <si>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</si>
  <si>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</si>
  <si>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</si>
  <si>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</si>
  <si>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</si>
  <si>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</si>
  <si>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</si>
  <si>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</si>
  <si>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</si>
  <si>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</si>
  <si>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</si>
  <si>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</si>
  <si>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</si>
  <si>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</si>
  <si>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</si>
  <si>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</si>
  <si>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</si>
  <si>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</si>
  <si>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</si>
  <si>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</si>
  <si>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</si>
  <si>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</si>
  <si>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</si>
  <si>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</si>
  <si>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</si>
  <si>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</si>
  <si>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</si>
  <si>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</si>
  <si>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</si>
  <si>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</si>
  <si>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</si>
  <si>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</si>
  <si>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</si>
  <si>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</si>
  <si>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</si>
  <si>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</si>
  <si>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</si>
  <si>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</si>
  <si>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</si>
  <si>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</si>
  <si>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</si>
  <si>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</si>
  <si>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</si>
  <si>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</si>
  <si>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</si>
  <si>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</si>
  <si>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</si>
  <si>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</si>
  <si>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</si>
  <si>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</si>
  <si>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</si>
  <si>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</si>
  <si>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</si>
  <si>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</si>
  <si>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</si>
  <si>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</si>
  <si>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</si>
  <si>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</si>
  <si>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</si>
  <si>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</si>
  <si>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</si>
  <si>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</si>
  <si>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</si>
  <si>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</si>
  <si>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</si>
  <si>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</si>
  <si>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</si>
  <si>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</si>
  <si>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</si>
  <si>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</si>
  <si>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</si>
  <si>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</si>
  <si>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</si>
  <si>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</si>
  <si>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</si>
  <si>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</si>
  <si>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</si>
  <si>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</si>
  <si>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</si>
  <si>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</si>
  <si>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</si>
  <si>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</si>
  <si>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</si>
  <si>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</si>
  <si>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</si>
  <si>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</si>
  <si>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</si>
  <si>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</si>
  <si>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</si>
  <si>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</si>
  <si>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</si>
  <si>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</si>
  <si>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</si>
  <si>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</si>
  <si>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</si>
  <si>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新宮市立医療センター病院事業会計</t>
  </si>
  <si>
    <t>一般会計</t>
  </si>
  <si>
    <t>水道事業会計</t>
  </si>
  <si>
    <t>住宅資金貸付事業特別会計</t>
  </si>
  <si>
    <t>介護保険特別会計</t>
  </si>
  <si>
    <t>土地取得特別会計</t>
  </si>
  <si>
    <t>国民健康保険特別会計（事業勘定）</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</si>
  <si>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</si>
  <si>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</si>
  <si>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</si>
  <si>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</si>
  <si>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</si>
  <si>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</si>
  <si>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</si>
  <si>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</si>
  <si>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</si>
  <si>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和歌山県市町村総合事務組合</t>
    <rPh sb="0" eb="4">
      <t>ワカヤマケン</t>
    </rPh>
    <rPh sb="4" eb="7">
      <t>シチョウソン</t>
    </rPh>
    <rPh sb="7" eb="9">
      <t>ソウゴウ</t>
    </rPh>
    <rPh sb="9" eb="11">
      <t>ジム</t>
    </rPh>
    <rPh sb="11" eb="13">
      <t>クミアイ</t>
    </rPh>
    <phoneticPr fontId="5"/>
  </si>
  <si>
    <t>紀南学園事務組合</t>
    <rPh sb="0" eb="1">
      <t>キ</t>
    </rPh>
    <rPh sb="1" eb="2">
      <t>ナン</t>
    </rPh>
    <rPh sb="2" eb="4">
      <t>ガクエン</t>
    </rPh>
    <rPh sb="4" eb="6">
      <t>ジム</t>
    </rPh>
    <rPh sb="6" eb="8">
      <t>クミアイ</t>
    </rPh>
    <phoneticPr fontId="5"/>
  </si>
  <si>
    <t>紀南環境衛生施設事務組合</t>
    <rPh sb="0" eb="1">
      <t>キ</t>
    </rPh>
    <rPh sb="1" eb="2">
      <t>ナン</t>
    </rPh>
    <rPh sb="2" eb="4">
      <t>カンキョウ</t>
    </rPh>
    <rPh sb="4" eb="6">
      <t>エイセイ</t>
    </rPh>
    <rPh sb="6" eb="8">
      <t>シセツ</t>
    </rPh>
    <rPh sb="8" eb="10">
      <t>ジム</t>
    </rPh>
    <rPh sb="10" eb="12">
      <t>クミアイ</t>
    </rPh>
    <phoneticPr fontId="5"/>
  </si>
  <si>
    <t>東牟婁郡町村新宮市老人福祉施設事務組合（普通会計）</t>
    <rPh sb="4" eb="6">
      <t>チョウソン</t>
    </rPh>
    <phoneticPr fontId="2"/>
  </si>
  <si>
    <t>東牟婁郡町村新宮市老人福祉施設事務組合（公営企業会計）</t>
    <rPh sb="4" eb="6">
      <t>チョウソン</t>
    </rPh>
    <phoneticPr fontId="2"/>
  </si>
  <si>
    <t>新宮周辺広域市町村圏事務組合（普通会計）</t>
  </si>
  <si>
    <t>新宮周辺広域市町村圏事務組合（公営企業会計）</t>
  </si>
  <si>
    <t>和歌山県地方税回収機構</t>
  </si>
  <si>
    <t>和歌山県後期高齢者医療広域連合（普通会計）</t>
  </si>
  <si>
    <t>和歌山県後期高齢者医療広域連合（特別会計）</t>
  </si>
  <si>
    <t>和歌山県住宅新築資金等貸付金回収管理組合</t>
  </si>
  <si>
    <t>紀南環境広域施設組合</t>
  </si>
  <si>
    <t>(財)新宮徐福協会</t>
  </si>
  <si>
    <t>(財)新熊野体験研修協会</t>
  </si>
  <si>
    <t>(財)佐藤春夫記念会</t>
  </si>
  <si>
    <t>新宮港埠頭(株)</t>
  </si>
  <si>
    <t>(財)熊野川町ふれあい公社</t>
  </si>
  <si>
    <t>退職手当基金</t>
    <rPh sb="0" eb="6">
      <t>タイショクテアテキキン</t>
    </rPh>
    <phoneticPr fontId="5"/>
  </si>
  <si>
    <t>合併市町村振興基金</t>
    <phoneticPr fontId="2"/>
  </si>
  <si>
    <t>長寿社会福祉基金</t>
    <phoneticPr fontId="2"/>
  </si>
  <si>
    <t>丹鶴城址整備基金</t>
    <phoneticPr fontId="2"/>
  </si>
  <si>
    <t>熊野川関連施設整備基金</t>
    <rPh sb="0" eb="11">
      <t>クマノガワカンレンシセツセイビキキン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</si>
</sst>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79288</c:v>
                </c:pt>
                <c:pt idx="1">
                  <c:v>84962</c:v>
                </c:pt>
                <c:pt idx="2">
                  <c:v>71279</c:v>
                </c:pt>
                <c:pt idx="3">
                  <c:v>74994</c:v>
                </c:pt>
                <c:pt idx="4">
                  <c:v>71849</c:v>
                </c:pt>
              </c:numCache>
            </c:numRef>
          </c:val>
          <c:smooth val="0"/>
          <c:extLst>
            <c:ext xmlns:c16="http://schemas.microsoft.com/office/drawing/2014/chart" uri="{C3380CC4-5D6E-409C-BE32-E72D297353CC}">
              <c16:uniqueId val="{00000000-910B-48F7-9082-B01ABF78E8C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65309</c:v>
                </c:pt>
                <c:pt idx="1">
                  <c:v>107602</c:v>
                </c:pt>
                <c:pt idx="2">
                  <c:v>158448</c:v>
                </c:pt>
                <c:pt idx="3">
                  <c:v>57177</c:v>
                </c:pt>
                <c:pt idx="4">
                  <c:v>82041</c:v>
                </c:pt>
              </c:numCache>
            </c:numRef>
          </c:val>
          <c:smooth val="0"/>
          <c:extLst>
            <c:ext xmlns:c16="http://schemas.microsoft.com/office/drawing/2014/chart" uri="{C3380CC4-5D6E-409C-BE32-E72D297353CC}">
              <c16:uniqueId val="{00000001-910B-48F7-9082-B01ABF78E8C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9.0399999999999991</c:v>
                </c:pt>
                <c:pt idx="1">
                  <c:v>14.85</c:v>
                </c:pt>
                <c:pt idx="2">
                  <c:v>15.29</c:v>
                </c:pt>
                <c:pt idx="3">
                  <c:v>15.66</c:v>
                </c:pt>
                <c:pt idx="4">
                  <c:v>13.41</c:v>
                </c:pt>
              </c:numCache>
            </c:numRef>
          </c:val>
          <c:extLst>
            <c:ext xmlns:c16="http://schemas.microsoft.com/office/drawing/2014/chart" uri="{C3380CC4-5D6E-409C-BE32-E72D297353CC}">
              <c16:uniqueId val="{00000000-F08A-464F-A68F-4DD7B25339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26.03</c:v>
                </c:pt>
                <c:pt idx="1">
                  <c:v>26.44</c:v>
                </c:pt>
                <c:pt idx="2">
                  <c:v>26.1</c:v>
                </c:pt>
                <c:pt idx="3">
                  <c:v>28.5</c:v>
                </c:pt>
                <c:pt idx="4">
                  <c:v>30.34</c:v>
                </c:pt>
              </c:numCache>
            </c:numRef>
          </c:val>
          <c:extLst>
            <c:ext xmlns:c16="http://schemas.microsoft.com/office/drawing/2014/chart" uri="{C3380CC4-5D6E-409C-BE32-E72D297353CC}">
              <c16:uniqueId val="{00000001-F08A-464F-A68F-4DD7B25339B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3.03</c:v>
                </c:pt>
                <c:pt idx="1">
                  <c:v>7.09</c:v>
                </c:pt>
                <c:pt idx="2">
                  <c:v>7.12</c:v>
                </c:pt>
                <c:pt idx="3">
                  <c:v>9.5399999999999991</c:v>
                </c:pt>
                <c:pt idx="4">
                  <c:v>2.2999999999999998</c:v>
                </c:pt>
              </c:numCache>
            </c:numRef>
          </c:val>
          <c:smooth val="0"/>
          <c:extLst>
            <c:ext xmlns:c16="http://schemas.microsoft.com/office/drawing/2014/chart" uri="{C3380CC4-5D6E-409C-BE32-E72D297353CC}">
              <c16:uniqueId val="{00000002-F08A-464F-A68F-4DD7B25339B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0.14000000000000001</c:v>
                </c:pt>
                <c:pt idx="2">
                  <c:v>#N/A</c:v>
                </c:pt>
                <c:pt idx="3">
                  <c:v>0.17</c:v>
                </c:pt>
                <c:pt idx="4">
                  <c:v>#N/A</c:v>
                </c:pt>
                <c:pt idx="5">
                  <c:v>0.23</c:v>
                </c:pt>
                <c:pt idx="6">
                  <c:v>#N/A</c:v>
                </c:pt>
                <c:pt idx="7">
                  <c:v>0.15</c:v>
                </c:pt>
                <c:pt idx="8">
                  <c:v>#N/A</c:v>
                </c:pt>
                <c:pt idx="9">
                  <c:v>0.2</c:v>
                </c:pt>
              </c:numCache>
            </c:numRef>
          </c:val>
          <c:extLst>
            <c:ext xmlns:c16="http://schemas.microsoft.com/office/drawing/2014/chart" uri="{C3380CC4-5D6E-409C-BE32-E72D297353CC}">
              <c16:uniqueId val="{00000000-FE40-466C-A829-C8EAECD1377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E40-466C-A829-C8EAECD1377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0.11</c:v>
                </c:pt>
                <c:pt idx="2">
                  <c:v>#N/A</c:v>
                </c:pt>
                <c:pt idx="3">
                  <c:v>0.12</c:v>
                </c:pt>
                <c:pt idx="4">
                  <c:v>#N/A</c:v>
                </c:pt>
                <c:pt idx="5">
                  <c:v>0.13</c:v>
                </c:pt>
                <c:pt idx="6">
                  <c:v>#N/A</c:v>
                </c:pt>
                <c:pt idx="7">
                  <c:v>0.14000000000000001</c:v>
                </c:pt>
                <c:pt idx="8">
                  <c:v>#N/A</c:v>
                </c:pt>
                <c:pt idx="9">
                  <c:v>0.15</c:v>
                </c:pt>
              </c:numCache>
            </c:numRef>
          </c:val>
          <c:extLst>
            <c:ext xmlns:c16="http://schemas.microsoft.com/office/drawing/2014/chart" uri="{C3380CC4-5D6E-409C-BE32-E72D297353CC}">
              <c16:uniqueId val="{00000002-FE40-466C-A829-C8EAECD1377F}"/>
            </c:ext>
          </c:extLst>
        </c:ser>
        <c:ser>
          <c:idx val="3"/>
          <c:order val="3"/>
          <c:tx>
            <c:strRef>
              <c:f>データシート!$A$30</c:f>
              <c:strCache>
                <c:ptCount val="1"/>
                <c:pt idx="0">
                  <c:v>国民健康保険特別会計（事業勘定）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0.86</c:v>
                </c:pt>
                <c:pt idx="2">
                  <c:v>#N/A</c:v>
                </c:pt>
                <c:pt idx="3">
                  <c:v>0.87</c:v>
                </c:pt>
                <c:pt idx="4">
                  <c:v>#N/A</c:v>
                </c:pt>
                <c:pt idx="5">
                  <c:v>0.55000000000000004</c:v>
                </c:pt>
                <c:pt idx="6">
                  <c:v>#N/A</c:v>
                </c:pt>
                <c:pt idx="7">
                  <c:v>0.35</c:v>
                </c:pt>
                <c:pt idx="8">
                  <c:v>#N/A</c:v>
                </c:pt>
                <c:pt idx="9">
                  <c:v>0.27</c:v>
                </c:pt>
              </c:numCache>
            </c:numRef>
          </c:val>
          <c:extLst>
            <c:ext xmlns:c16="http://schemas.microsoft.com/office/drawing/2014/chart" uri="{C3380CC4-5D6E-409C-BE32-E72D297353CC}">
              <c16:uniqueId val="{00000003-FE40-466C-A829-C8EAECD1377F}"/>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0.28999999999999998</c:v>
                </c:pt>
                <c:pt idx="4">
                  <c:v>#N/A</c:v>
                </c:pt>
                <c:pt idx="5">
                  <c:v>0.28000000000000003</c:v>
                </c:pt>
                <c:pt idx="6">
                  <c:v>#N/A</c:v>
                </c:pt>
                <c:pt idx="7">
                  <c:v>0.28000000000000003</c:v>
                </c:pt>
                <c:pt idx="8">
                  <c:v>#N/A</c:v>
                </c:pt>
                <c:pt idx="9">
                  <c:v>0.28000000000000003</c:v>
                </c:pt>
              </c:numCache>
            </c:numRef>
          </c:val>
          <c:extLst>
            <c:ext xmlns:c16="http://schemas.microsoft.com/office/drawing/2014/chart" uri="{C3380CC4-5D6E-409C-BE32-E72D297353CC}">
              <c16:uniqueId val="{00000004-FE40-466C-A829-C8EAECD1377F}"/>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1.04</c:v>
                </c:pt>
                <c:pt idx="2">
                  <c:v>#N/A</c:v>
                </c:pt>
                <c:pt idx="3">
                  <c:v>0.7</c:v>
                </c:pt>
                <c:pt idx="4">
                  <c:v>#N/A</c:v>
                </c:pt>
                <c:pt idx="5">
                  <c:v>0.34</c:v>
                </c:pt>
                <c:pt idx="6">
                  <c:v>#N/A</c:v>
                </c:pt>
                <c:pt idx="7">
                  <c:v>1.0900000000000001</c:v>
                </c:pt>
                <c:pt idx="8">
                  <c:v>#N/A</c:v>
                </c:pt>
                <c:pt idx="9">
                  <c:v>0.9</c:v>
                </c:pt>
              </c:numCache>
            </c:numRef>
          </c:val>
          <c:extLst>
            <c:ext xmlns:c16="http://schemas.microsoft.com/office/drawing/2014/chart" uri="{C3380CC4-5D6E-409C-BE32-E72D297353CC}">
              <c16:uniqueId val="{00000005-FE40-466C-A829-C8EAECD1377F}"/>
            </c:ext>
          </c:extLst>
        </c:ser>
        <c:ser>
          <c:idx val="6"/>
          <c:order val="6"/>
          <c:tx>
            <c:strRef>
              <c:f>データシート!$A$33</c:f>
              <c:strCache>
                <c:ptCount val="1"/>
                <c:pt idx="0">
                  <c:v>住宅資金貸付事業特別会計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0.45</c:v>
                </c:pt>
                <c:pt idx="2">
                  <c:v>#N/A</c:v>
                </c:pt>
                <c:pt idx="3">
                  <c:v>0.51</c:v>
                </c:pt>
                <c:pt idx="4">
                  <c:v>#N/A</c:v>
                </c:pt>
                <c:pt idx="5">
                  <c:v>0.56000000000000005</c:v>
                </c:pt>
                <c:pt idx="6">
                  <c:v>#N/A</c:v>
                </c:pt>
                <c:pt idx="7">
                  <c:v>0.59</c:v>
                </c:pt>
                <c:pt idx="8">
                  <c:v>#N/A</c:v>
                </c:pt>
                <c:pt idx="9">
                  <c:v>0.91</c:v>
                </c:pt>
              </c:numCache>
            </c:numRef>
          </c:val>
          <c:extLst>
            <c:ext xmlns:c16="http://schemas.microsoft.com/office/drawing/2014/chart" uri="{C3380CC4-5D6E-409C-BE32-E72D297353CC}">
              <c16:uniqueId val="{00000006-FE40-466C-A829-C8EAECD1377F}"/>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9.3699999999999992</c:v>
                </c:pt>
                <c:pt idx="2">
                  <c:v>#N/A</c:v>
                </c:pt>
                <c:pt idx="3">
                  <c:v>9.44</c:v>
                </c:pt>
                <c:pt idx="4">
                  <c:v>#N/A</c:v>
                </c:pt>
                <c:pt idx="5">
                  <c:v>8.67</c:v>
                </c:pt>
                <c:pt idx="6">
                  <c:v>#N/A</c:v>
                </c:pt>
                <c:pt idx="7">
                  <c:v>8.2899999999999991</c:v>
                </c:pt>
                <c:pt idx="8">
                  <c:v>#N/A</c:v>
                </c:pt>
                <c:pt idx="9">
                  <c:v>8.1300000000000008</c:v>
                </c:pt>
              </c:numCache>
            </c:numRef>
          </c:val>
          <c:extLst>
            <c:ext xmlns:c16="http://schemas.microsoft.com/office/drawing/2014/chart" uri="{C3380CC4-5D6E-409C-BE32-E72D297353CC}">
              <c16:uniqueId val="{00000007-FE40-466C-A829-C8EAECD1377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8.52</c:v>
                </c:pt>
                <c:pt idx="2">
                  <c:v>#N/A</c:v>
                </c:pt>
                <c:pt idx="3">
                  <c:v>13.98</c:v>
                </c:pt>
                <c:pt idx="4">
                  <c:v>#N/A</c:v>
                </c:pt>
                <c:pt idx="5">
                  <c:v>14.43</c:v>
                </c:pt>
                <c:pt idx="6">
                  <c:v>#N/A</c:v>
                </c:pt>
                <c:pt idx="7">
                  <c:v>14.76</c:v>
                </c:pt>
                <c:pt idx="8">
                  <c:v>#N/A</c:v>
                </c:pt>
                <c:pt idx="9">
                  <c:v>12.19</c:v>
                </c:pt>
              </c:numCache>
            </c:numRef>
          </c:val>
          <c:extLst>
            <c:ext xmlns:c16="http://schemas.microsoft.com/office/drawing/2014/chart" uri="{C3380CC4-5D6E-409C-BE32-E72D297353CC}">
              <c16:uniqueId val="{00000008-FE40-466C-A829-C8EAECD1377F}"/>
            </c:ext>
          </c:extLst>
        </c:ser>
        <c:ser>
          <c:idx val="9"/>
          <c:order val="9"/>
          <c:tx>
            <c:strRef>
              <c:f>データシート!$A$36</c:f>
              <c:strCache>
                <c:ptCount val="1"/>
                <c:pt idx="0">
                  <c:v>新宮市立医療センター病院事業会計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22.38</c:v>
                </c:pt>
                <c:pt idx="2">
                  <c:v>#N/A</c:v>
                </c:pt>
                <c:pt idx="3">
                  <c:v>22.92</c:v>
                </c:pt>
                <c:pt idx="4">
                  <c:v>#N/A</c:v>
                </c:pt>
                <c:pt idx="5">
                  <c:v>24.87</c:v>
                </c:pt>
                <c:pt idx="6">
                  <c:v>#N/A</c:v>
                </c:pt>
                <c:pt idx="7">
                  <c:v>26.57</c:v>
                </c:pt>
                <c:pt idx="8">
                  <c:v>#N/A</c:v>
                </c:pt>
                <c:pt idx="9">
                  <c:v>24.18</c:v>
                </c:pt>
              </c:numCache>
            </c:numRef>
          </c:val>
          <c:extLst>
            <c:ext xmlns:c16="http://schemas.microsoft.com/office/drawing/2014/chart" uri="{C3380CC4-5D6E-409C-BE32-E72D297353CC}">
              <c16:uniqueId val="{00000009-FE40-466C-A829-C8EAECD1377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1968</c:v>
                </c:pt>
                <c:pt idx="5">
                  <c:v>1980</c:v>
                </c:pt>
                <c:pt idx="8">
                  <c:v>2002</c:v>
                </c:pt>
                <c:pt idx="11">
                  <c:v>2025</c:v>
                </c:pt>
                <c:pt idx="14">
                  <c:v>2027</c:v>
                </c:pt>
              </c:numCache>
            </c:numRef>
          </c:val>
          <c:extLst>
            <c:ext xmlns:c16="http://schemas.microsoft.com/office/drawing/2014/chart" uri="{C3380CC4-5D6E-409C-BE32-E72D297353CC}">
              <c16:uniqueId val="{00000000-77B0-4FF6-BDFC-67192677400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7B0-4FF6-BDFC-67192677400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7B0-4FF6-BDFC-67192677400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7B0-4FF6-BDFC-67192677400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600</c:v>
                </c:pt>
                <c:pt idx="3">
                  <c:v>590</c:v>
                </c:pt>
                <c:pt idx="6">
                  <c:v>614</c:v>
                </c:pt>
                <c:pt idx="9">
                  <c:v>547</c:v>
                </c:pt>
                <c:pt idx="12">
                  <c:v>627</c:v>
                </c:pt>
              </c:numCache>
            </c:numRef>
          </c:val>
          <c:extLst>
            <c:ext xmlns:c16="http://schemas.microsoft.com/office/drawing/2014/chart" uri="{C3380CC4-5D6E-409C-BE32-E72D297353CC}">
              <c16:uniqueId val="{00000004-77B0-4FF6-BDFC-67192677400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B0-4FF6-BDFC-67192677400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7B0-4FF6-BDFC-67192677400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2358</c:v>
                </c:pt>
                <c:pt idx="3">
                  <c:v>2379</c:v>
                </c:pt>
                <c:pt idx="6">
                  <c:v>2478</c:v>
                </c:pt>
                <c:pt idx="9">
                  <c:v>2344</c:v>
                </c:pt>
                <c:pt idx="12">
                  <c:v>2266</c:v>
                </c:pt>
              </c:numCache>
            </c:numRef>
          </c:val>
          <c:extLst>
            <c:ext xmlns:c16="http://schemas.microsoft.com/office/drawing/2014/chart" uri="{C3380CC4-5D6E-409C-BE32-E72D297353CC}">
              <c16:uniqueId val="{00000007-77B0-4FF6-BDFC-67192677400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990</c:v>
                </c:pt>
                <c:pt idx="2">
                  <c:v>#N/A</c:v>
                </c:pt>
                <c:pt idx="3">
                  <c:v>#N/A</c:v>
                </c:pt>
                <c:pt idx="4">
                  <c:v>989</c:v>
                </c:pt>
                <c:pt idx="5">
                  <c:v>#N/A</c:v>
                </c:pt>
                <c:pt idx="6">
                  <c:v>#N/A</c:v>
                </c:pt>
                <c:pt idx="7">
                  <c:v>1090</c:v>
                </c:pt>
                <c:pt idx="8">
                  <c:v>#N/A</c:v>
                </c:pt>
                <c:pt idx="9">
                  <c:v>#N/A</c:v>
                </c:pt>
                <c:pt idx="10">
                  <c:v>866</c:v>
                </c:pt>
                <c:pt idx="11">
                  <c:v>#N/A</c:v>
                </c:pt>
                <c:pt idx="12">
                  <c:v>#N/A</c:v>
                </c:pt>
                <c:pt idx="13">
                  <c:v>866</c:v>
                </c:pt>
                <c:pt idx="14">
                  <c:v>#N/A</c:v>
                </c:pt>
              </c:numCache>
            </c:numRef>
          </c:val>
          <c:smooth val="0"/>
          <c:extLst>
            <c:ext xmlns:c16="http://schemas.microsoft.com/office/drawing/2014/chart" uri="{C3380CC4-5D6E-409C-BE32-E72D297353CC}">
              <c16:uniqueId val="{00000008-77B0-4FF6-BDFC-67192677400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18399</c:v>
                </c:pt>
                <c:pt idx="5">
                  <c:v>18365</c:v>
                </c:pt>
                <c:pt idx="8">
                  <c:v>18592</c:v>
                </c:pt>
                <c:pt idx="11">
                  <c:v>18310</c:v>
                </c:pt>
                <c:pt idx="14">
                  <c:v>18229</c:v>
                </c:pt>
              </c:numCache>
            </c:numRef>
          </c:val>
          <c:extLst>
            <c:ext xmlns:c16="http://schemas.microsoft.com/office/drawing/2014/chart" uri="{C3380CC4-5D6E-409C-BE32-E72D297353CC}">
              <c16:uniqueId val="{00000000-94F1-4559-8BE4-F6D4323113B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877</c:v>
                </c:pt>
                <c:pt idx="5">
                  <c:v>814</c:v>
                </c:pt>
                <c:pt idx="8">
                  <c:v>732</c:v>
                </c:pt>
                <c:pt idx="11">
                  <c:v>658</c:v>
                </c:pt>
                <c:pt idx="14">
                  <c:v>594</c:v>
                </c:pt>
              </c:numCache>
            </c:numRef>
          </c:val>
          <c:extLst>
            <c:ext xmlns:c16="http://schemas.microsoft.com/office/drawing/2014/chart" uri="{C3380CC4-5D6E-409C-BE32-E72D297353CC}">
              <c16:uniqueId val="{00000001-94F1-4559-8BE4-F6D4323113B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7306</c:v>
                </c:pt>
                <c:pt idx="5">
                  <c:v>8194</c:v>
                </c:pt>
                <c:pt idx="8">
                  <c:v>8838</c:v>
                </c:pt>
                <c:pt idx="11">
                  <c:v>9180</c:v>
                </c:pt>
                <c:pt idx="14">
                  <c:v>9993</c:v>
                </c:pt>
              </c:numCache>
            </c:numRef>
          </c:val>
          <c:extLst>
            <c:ext xmlns:c16="http://schemas.microsoft.com/office/drawing/2014/chart" uri="{C3380CC4-5D6E-409C-BE32-E72D297353CC}">
              <c16:uniqueId val="{00000002-94F1-4559-8BE4-F6D4323113B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4F1-4559-8BE4-F6D4323113B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4F1-4559-8BE4-F6D4323113B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4F1-4559-8BE4-F6D4323113B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2025</c:v>
                </c:pt>
                <c:pt idx="3">
                  <c:v>2061</c:v>
                </c:pt>
                <c:pt idx="6">
                  <c:v>1922</c:v>
                </c:pt>
                <c:pt idx="9">
                  <c:v>2097</c:v>
                </c:pt>
                <c:pt idx="12">
                  <c:v>2037</c:v>
                </c:pt>
              </c:numCache>
            </c:numRef>
          </c:val>
          <c:extLst>
            <c:ext xmlns:c16="http://schemas.microsoft.com/office/drawing/2014/chart" uri="{C3380CC4-5D6E-409C-BE32-E72D297353CC}">
              <c16:uniqueId val="{00000006-94F1-4559-8BE4-F6D4323113B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212</c:v>
                </c:pt>
                <c:pt idx="3">
                  <c:v>203</c:v>
                </c:pt>
                <c:pt idx="6">
                  <c:v>195</c:v>
                </c:pt>
                <c:pt idx="9">
                  <c:v>187</c:v>
                </c:pt>
                <c:pt idx="12">
                  <c:v>178</c:v>
                </c:pt>
              </c:numCache>
            </c:numRef>
          </c:val>
          <c:extLst>
            <c:ext xmlns:c16="http://schemas.microsoft.com/office/drawing/2014/chart" uri="{C3380CC4-5D6E-409C-BE32-E72D297353CC}">
              <c16:uniqueId val="{00000007-94F1-4559-8BE4-F6D4323113B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4378</c:v>
                </c:pt>
                <c:pt idx="3">
                  <c:v>4052</c:v>
                </c:pt>
                <c:pt idx="6">
                  <c:v>3852</c:v>
                </c:pt>
                <c:pt idx="9">
                  <c:v>3986</c:v>
                </c:pt>
                <c:pt idx="12">
                  <c:v>3665</c:v>
                </c:pt>
              </c:numCache>
            </c:numRef>
          </c:val>
          <c:extLst>
            <c:ext xmlns:c16="http://schemas.microsoft.com/office/drawing/2014/chart" uri="{C3380CC4-5D6E-409C-BE32-E72D297353CC}">
              <c16:uniqueId val="{00000008-94F1-4559-8BE4-F6D4323113B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4F1-4559-8BE4-F6D4323113B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23462</c:v>
                </c:pt>
                <c:pt idx="3">
                  <c:v>23229</c:v>
                </c:pt>
                <c:pt idx="6">
                  <c:v>23470</c:v>
                </c:pt>
                <c:pt idx="9">
                  <c:v>21764</c:v>
                </c:pt>
                <c:pt idx="12">
                  <c:v>20906</c:v>
                </c:pt>
              </c:numCache>
            </c:numRef>
          </c:val>
          <c:extLst>
            <c:ext xmlns:c16="http://schemas.microsoft.com/office/drawing/2014/chart" uri="{C3380CC4-5D6E-409C-BE32-E72D297353CC}">
              <c16:uniqueId val="{0000000A-94F1-4559-8BE4-F6D4323113B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3495</c:v>
                </c:pt>
                <c:pt idx="2">
                  <c:v>#N/A</c:v>
                </c:pt>
                <c:pt idx="3">
                  <c:v>#N/A</c:v>
                </c:pt>
                <c:pt idx="4">
                  <c:v>2172</c:v>
                </c:pt>
                <c:pt idx="5">
                  <c:v>#N/A</c:v>
                </c:pt>
                <c:pt idx="6">
                  <c:v>#N/A</c:v>
                </c:pt>
                <c:pt idx="7">
                  <c:v>1277</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4F1-4559-8BE4-F6D4323113B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2600</c:v>
                </c:pt>
                <c:pt idx="1">
                  <c:v>2800</c:v>
                </c:pt>
                <c:pt idx="2">
                  <c:v>3000</c:v>
                </c:pt>
              </c:numCache>
            </c:numRef>
          </c:val>
          <c:extLst>
            <c:ext xmlns:c16="http://schemas.microsoft.com/office/drawing/2014/chart" uri="{C3380CC4-5D6E-409C-BE32-E72D297353CC}">
              <c16:uniqueId val="{00000000-2EFB-4992-9051-BC7861AFE48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3000</c:v>
                </c:pt>
                <c:pt idx="1">
                  <c:v>3050</c:v>
                </c:pt>
                <c:pt idx="2">
                  <c:v>3450</c:v>
                </c:pt>
              </c:numCache>
            </c:numRef>
          </c:val>
          <c:extLst>
            <c:ext xmlns:c16="http://schemas.microsoft.com/office/drawing/2014/chart" uri="{C3380CC4-5D6E-409C-BE32-E72D297353CC}">
              <c16:uniqueId val="{00000001-2EFB-4992-9051-BC7861AFE48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3525</c:v>
                </c:pt>
                <c:pt idx="1">
                  <c:v>3632</c:v>
                </c:pt>
                <c:pt idx="2">
                  <c:v>3801</c:v>
                </c:pt>
              </c:numCache>
            </c:numRef>
          </c:val>
          <c:extLst>
            <c:ext xmlns:c16="http://schemas.microsoft.com/office/drawing/2014/chart" uri="{C3380CC4-5D6E-409C-BE32-E72D297353CC}">
              <c16:uniqueId val="{00000002-2EFB-4992-9051-BC7861AFE48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和歌山県新宮市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26,333
26,117
255.23
20,951,346
19,552,215
1,325,626
9,887,152
20,905,962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では、固定資産税の増等により地方税が増となったほか、地方譲与税も増となる一方で、基準財政需要額においても、地域デジタル社会推進費が増となったこと等により、財政力指数は前年度から横ばいとなった。今後も人口減少の傾向は続く見通しであり、指数の急激な改善は難しく、差押等の徴収強化を図り、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130628</xdr:rowOff>
    </xdr:to>
    <xdr:cxnSp macro="">
      <xdr:nvCxnSpPr>
        <xdr:cNvPr id="65" name="直線コネクタ 64"/>
        <xdr:cNvCxnSpPr/>
      </xdr:nvCxnSpPr>
      <xdr:spPr>
        <a:xfrm flipV="1">
          <a:off x="4953000" y="6261100"/>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70" name="直線コネクタ 69"/>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1"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2" name="フローチャート: 判断 71"/>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3" name="直線コネクタ 72"/>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4" name="フローチャート: 判断 73"/>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5" name="テキスト ボックス 74"/>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8165</xdr:rowOff>
    </xdr:from>
    <xdr:to>
      <xdr:col>15</xdr:col>
      <xdr:colOff>82550</xdr:colOff>
      <xdr:row>42</xdr:row>
      <xdr:rowOff>25400</xdr:rowOff>
    </xdr:to>
    <xdr:cxnSp macro="">
      <xdr:nvCxnSpPr>
        <xdr:cNvPr id="76" name="直線コネクタ 75"/>
        <xdr:cNvCxnSpPr/>
      </xdr:nvCxnSpPr>
      <xdr:spPr>
        <a:xfrm>
          <a:off x="2336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162378</xdr:rowOff>
    </xdr:from>
    <xdr:to>
      <xdr:col>15</xdr:col>
      <xdr:colOff>133350</xdr:colOff>
      <xdr:row>41</xdr:row>
      <xdr:rowOff>92528</xdr:rowOff>
    </xdr:to>
    <xdr:sp macro="" textlink="">
      <xdr:nvSpPr>
        <xdr:cNvPr id="77" name="フローチャート: 判断 76"/>
        <xdr:cNvSpPr/>
      </xdr:nvSpPr>
      <xdr:spPr>
        <a:xfrm>
          <a:off x="3175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102705</xdr:rowOff>
    </xdr:from>
    <xdr:ext cx="762000" cy="259045"/>
    <xdr:sp macro="" textlink="">
      <xdr:nvSpPr>
        <xdr:cNvPr id="78" name="テキスト ボックス 77"/>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8165</xdr:rowOff>
    </xdr:from>
    <xdr:to>
      <xdr:col>11</xdr:col>
      <xdr:colOff>31750</xdr:colOff>
      <xdr:row>42</xdr:row>
      <xdr:rowOff>25400</xdr:rowOff>
    </xdr:to>
    <xdr:cxnSp macro="">
      <xdr:nvCxnSpPr>
        <xdr:cNvPr id="79" name="直線コネクタ 78"/>
        <xdr:cNvCxnSpPr/>
      </xdr:nvCxnSpPr>
      <xdr:spPr>
        <a:xfrm flipV="1">
          <a:off x="1447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1" name="テキスト ボックス 80"/>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83" name="テキスト ボックス 82"/>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9" name="楕円 88"/>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90"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1" name="楕円 90"/>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2" name="テキスト ボックス 91"/>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3" name="楕円 92"/>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4" name="テキスト ボックス 93"/>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128815</xdr:rowOff>
    </xdr:from>
    <xdr:to>
      <xdr:col>11</xdr:col>
      <xdr:colOff>82550</xdr:colOff>
      <xdr:row>42</xdr:row>
      <xdr:rowOff>58965</xdr:rowOff>
    </xdr:to>
    <xdr:sp macro="" textlink="">
      <xdr:nvSpPr>
        <xdr:cNvPr id="95" name="楕円 94"/>
        <xdr:cNvSpPr/>
      </xdr:nvSpPr>
      <xdr:spPr>
        <a:xfrm>
          <a:off x="2286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43742</xdr:rowOff>
    </xdr:from>
    <xdr:ext cx="762000" cy="259045"/>
    <xdr:sp macro="" textlink="">
      <xdr:nvSpPr>
        <xdr:cNvPr id="96" name="テキスト ボックス 95"/>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7" name="楕円 96"/>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8" name="テキスト ボックス 97"/>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歳入では、株式等譲渡所得割交付金が増となったほか、地方税では、市民税で発電所の稼働による償却資産が増となったこと等から歳入経常一般財源は増となった。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一方で、歳出では、人件費の増や補助費等で医療センターに係る公債費負担分の増等から、歳出経常一般財源は大幅増となり、経常収支比率は前年度比２．３ポイント増となった。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66</xdr:row>
      <xdr:rowOff>106680</xdr:rowOff>
    </xdr:to>
    <xdr:cxnSp macro="">
      <xdr:nvCxnSpPr>
        <xdr:cNvPr id="126" name="直線コネクタ 125"/>
        <xdr:cNvCxnSpPr/>
      </xdr:nvCxnSpPr>
      <xdr:spPr>
        <a:xfrm flipV="1">
          <a:off x="4953000" y="1016279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9" name="財政構造の弾力性最大値テキスト"/>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30" name="直線コネクタ 129"/>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169926</xdr:rowOff>
    </xdr:from>
    <xdr:to>
      <xdr:col>23</xdr:col>
      <xdr:colOff>133350</xdr:colOff>
      <xdr:row>63</xdr:row>
      <xdr:rowOff>109474</xdr:rowOff>
    </xdr:to>
    <xdr:cxnSp macro="">
      <xdr:nvCxnSpPr>
        <xdr:cNvPr id="131" name="直線コネクタ 130"/>
        <xdr:cNvCxnSpPr/>
      </xdr:nvCxnSpPr>
      <xdr:spPr>
        <a:xfrm>
          <a:off x="4114800" y="10799826"/>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2" name="財政構造の弾力性平均値テキスト"/>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3" name="フローチャート: 判断 132"/>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162814</xdr:rowOff>
    </xdr:from>
    <xdr:to>
      <xdr:col>19</xdr:col>
      <xdr:colOff>133350</xdr:colOff>
      <xdr:row>62</xdr:row>
      <xdr:rowOff>169926</xdr:rowOff>
    </xdr:to>
    <xdr:cxnSp macro="">
      <xdr:nvCxnSpPr>
        <xdr:cNvPr id="134" name="直線コネクタ 133"/>
        <xdr:cNvCxnSpPr/>
      </xdr:nvCxnSpPr>
      <xdr:spPr>
        <a:xfrm>
          <a:off x="3225800" y="10621264"/>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160274</xdr:rowOff>
    </xdr:from>
    <xdr:to>
      <xdr:col>19</xdr:col>
      <xdr:colOff>184150</xdr:colOff>
      <xdr:row>62</xdr:row>
      <xdr:rowOff>90424</xdr:rowOff>
    </xdr:to>
    <xdr:sp macro="" textlink="">
      <xdr:nvSpPr>
        <xdr:cNvPr id="135" name="フローチャート: 判断 134"/>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100601</xdr:rowOff>
    </xdr:from>
    <xdr:ext cx="736600" cy="259045"/>
    <xdr:sp macro="" textlink="">
      <xdr:nvSpPr>
        <xdr:cNvPr id="136" name="テキスト ボックス 135"/>
        <xdr:cNvSpPr txBox="1"/>
      </xdr:nvSpPr>
      <xdr:spPr>
        <a:xfrm>
          <a:off x="3733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162814</xdr:rowOff>
    </xdr:from>
    <xdr:to>
      <xdr:col>15</xdr:col>
      <xdr:colOff>82550</xdr:colOff>
      <xdr:row>63</xdr:row>
      <xdr:rowOff>94996</xdr:rowOff>
    </xdr:to>
    <xdr:cxnSp macro="">
      <xdr:nvCxnSpPr>
        <xdr:cNvPr id="137" name="直線コネクタ 136"/>
        <xdr:cNvCxnSpPr/>
      </xdr:nvCxnSpPr>
      <xdr:spPr>
        <a:xfrm flipV="1">
          <a:off x="2336800" y="10621264"/>
          <a:ext cx="8890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8" name="フローチャート: 判断 137"/>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39" name="テキスト ボックス 138"/>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94996</xdr:rowOff>
    </xdr:from>
    <xdr:to>
      <xdr:col>11</xdr:col>
      <xdr:colOff>31750</xdr:colOff>
      <xdr:row>63</xdr:row>
      <xdr:rowOff>157734</xdr:rowOff>
    </xdr:to>
    <xdr:cxnSp macro="">
      <xdr:nvCxnSpPr>
        <xdr:cNvPr id="140" name="直線コネクタ 139"/>
        <xdr:cNvCxnSpPr/>
      </xdr:nvCxnSpPr>
      <xdr:spPr>
        <a:xfrm flipV="1">
          <a:off x="1447800" y="1089634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32258</xdr:rowOff>
    </xdr:from>
    <xdr:to>
      <xdr:col>11</xdr:col>
      <xdr:colOff>82550</xdr:colOff>
      <xdr:row>62</xdr:row>
      <xdr:rowOff>133858</xdr:rowOff>
    </xdr:to>
    <xdr:sp macro="" textlink="">
      <xdr:nvSpPr>
        <xdr:cNvPr id="141" name="フローチャート: 判断 140"/>
        <xdr:cNvSpPr/>
      </xdr:nvSpPr>
      <xdr:spPr>
        <a:xfrm>
          <a:off x="2286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144035</xdr:rowOff>
    </xdr:from>
    <xdr:ext cx="762000" cy="259045"/>
    <xdr:sp macro="" textlink="">
      <xdr:nvSpPr>
        <xdr:cNvPr id="142" name="テキスト ボックス 141"/>
        <xdr:cNvSpPr txBox="1"/>
      </xdr:nvSpPr>
      <xdr:spPr>
        <a:xfrm>
          <a:off x="1955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3" name="フローチャート: 判断 142"/>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40149</xdr:rowOff>
    </xdr:from>
    <xdr:ext cx="762000" cy="259045"/>
    <xdr:sp macro="" textlink="">
      <xdr:nvSpPr>
        <xdr:cNvPr id="144" name="テキスト ボックス 143"/>
        <xdr:cNvSpPr txBox="1"/>
      </xdr:nvSpPr>
      <xdr:spPr>
        <a:xfrm>
          <a:off x="1066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58674</xdr:rowOff>
    </xdr:from>
    <xdr:to>
      <xdr:col>23</xdr:col>
      <xdr:colOff>184150</xdr:colOff>
      <xdr:row>63</xdr:row>
      <xdr:rowOff>160274</xdr:rowOff>
    </xdr:to>
    <xdr:sp macro="" textlink="">
      <xdr:nvSpPr>
        <xdr:cNvPr id="150" name="楕円 149"/>
        <xdr:cNvSpPr/>
      </xdr:nvSpPr>
      <xdr:spPr>
        <a:xfrm>
          <a:off x="49022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30751</xdr:rowOff>
    </xdr:from>
    <xdr:ext cx="762000" cy="259045"/>
    <xdr:sp macro="" textlink="">
      <xdr:nvSpPr>
        <xdr:cNvPr id="151" name="財政構造の弾力性該当値テキスト"/>
        <xdr:cNvSpPr txBox="1"/>
      </xdr:nvSpPr>
      <xdr:spPr>
        <a:xfrm>
          <a:off x="5041900" y="1083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119126</xdr:rowOff>
    </xdr:from>
    <xdr:to>
      <xdr:col>19</xdr:col>
      <xdr:colOff>184150</xdr:colOff>
      <xdr:row>63</xdr:row>
      <xdr:rowOff>49276</xdr:rowOff>
    </xdr:to>
    <xdr:sp macro="" textlink="">
      <xdr:nvSpPr>
        <xdr:cNvPr id="152" name="楕円 151"/>
        <xdr:cNvSpPr/>
      </xdr:nvSpPr>
      <xdr:spPr>
        <a:xfrm>
          <a:off x="4064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34053</xdr:rowOff>
    </xdr:from>
    <xdr:ext cx="736600" cy="259045"/>
    <xdr:sp macro="" textlink="">
      <xdr:nvSpPr>
        <xdr:cNvPr id="153" name="テキスト ボックス 152"/>
        <xdr:cNvSpPr txBox="1"/>
      </xdr:nvSpPr>
      <xdr:spPr>
        <a:xfrm>
          <a:off x="3733800" y="10835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112014</xdr:rowOff>
    </xdr:from>
    <xdr:to>
      <xdr:col>15</xdr:col>
      <xdr:colOff>133350</xdr:colOff>
      <xdr:row>62</xdr:row>
      <xdr:rowOff>42164</xdr:rowOff>
    </xdr:to>
    <xdr:sp macro="" textlink="">
      <xdr:nvSpPr>
        <xdr:cNvPr id="154" name="楕円 153"/>
        <xdr:cNvSpPr/>
      </xdr:nvSpPr>
      <xdr:spPr>
        <a:xfrm>
          <a:off x="3175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26941</xdr:rowOff>
    </xdr:from>
    <xdr:ext cx="762000" cy="259045"/>
    <xdr:sp macro="" textlink="">
      <xdr:nvSpPr>
        <xdr:cNvPr id="155" name="テキスト ボックス 154"/>
        <xdr:cNvSpPr txBox="1"/>
      </xdr:nvSpPr>
      <xdr:spPr>
        <a:xfrm>
          <a:off x="28448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44196</xdr:rowOff>
    </xdr:from>
    <xdr:to>
      <xdr:col>11</xdr:col>
      <xdr:colOff>82550</xdr:colOff>
      <xdr:row>63</xdr:row>
      <xdr:rowOff>145796</xdr:rowOff>
    </xdr:to>
    <xdr:sp macro="" textlink="">
      <xdr:nvSpPr>
        <xdr:cNvPr id="156" name="楕円 155"/>
        <xdr:cNvSpPr/>
      </xdr:nvSpPr>
      <xdr:spPr>
        <a:xfrm>
          <a:off x="2286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130573</xdr:rowOff>
    </xdr:from>
    <xdr:ext cx="762000" cy="259045"/>
    <xdr:sp macro="" textlink="">
      <xdr:nvSpPr>
        <xdr:cNvPr id="157" name="テキスト ボックス 156"/>
        <xdr:cNvSpPr txBox="1"/>
      </xdr:nvSpPr>
      <xdr:spPr>
        <a:xfrm>
          <a:off x="1955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58" name="楕円 157"/>
        <xdr:cNvSpPr/>
      </xdr:nvSpPr>
      <xdr:spPr>
        <a:xfrm>
          <a:off x="1397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59" name="テキスト ボックス 158"/>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[208,531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類似団体平均に比べて、人口１人当たり人件費・物件費等決算額が高くなっているのは、主に物件費等が要因と考えられる。</a:t>
          </a:r>
        </a:p>
        <a:p>
          <a:r>
            <a:rPr kumimoji="1" lang="ja-JP" altLang="en-US" sz="1300">
              <a:latin typeface="ＭＳ Ｐゴシック" panose="020B0600070205080204" pitchFamily="50" charset="-128"/>
              <a:ea typeface="ＭＳ Ｐゴシック" panose="020B0600070205080204" pitchFamily="50" charset="-128"/>
            </a:rPr>
            <a:t>　人件費は定員適正化計画に基づき必要最小限の職員数を見極めながら継続した職員数の管理を行う一方、物件費等は民間委託への転換による委託料の増や道路や学校・文化施設等の維持修繕等に係る管理経費の増など、年々増加傾向にある。このため、今後も定員管理計画に基づき必要最小限の職員数を見極め適正化に努めるとともに、経常経費カットや委託経費の見直しなどを実施し、人件費・物件費等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79835</xdr:rowOff>
    </xdr:from>
    <xdr:to>
      <xdr:col>23</xdr:col>
      <xdr:colOff>133350</xdr:colOff>
      <xdr:row>89</xdr:row>
      <xdr:rowOff>143230</xdr:rowOff>
    </xdr:to>
    <xdr:cxnSp macro="">
      <xdr:nvCxnSpPr>
        <xdr:cNvPr id="191" name="直線コネクタ 190"/>
        <xdr:cNvCxnSpPr/>
      </xdr:nvCxnSpPr>
      <xdr:spPr>
        <a:xfrm flipV="1">
          <a:off x="4953000" y="13795835"/>
          <a:ext cx="0" cy="1606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115307</xdr:rowOff>
    </xdr:from>
    <xdr:ext cx="762000" cy="259045"/>
    <xdr:sp macro="" textlink="">
      <xdr:nvSpPr>
        <xdr:cNvPr id="192" name="人件費・物件費等の状況最小値テキスト"/>
        <xdr:cNvSpPr txBox="1"/>
      </xdr:nvSpPr>
      <xdr:spPr>
        <a:xfrm>
          <a:off x="5041900" y="153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143230</xdr:rowOff>
    </xdr:from>
    <xdr:to>
      <xdr:col>24</xdr:col>
      <xdr:colOff>12700</xdr:colOff>
      <xdr:row>89</xdr:row>
      <xdr:rowOff>143230</xdr:rowOff>
    </xdr:to>
    <xdr:cxnSp macro="">
      <xdr:nvCxnSpPr>
        <xdr:cNvPr id="193" name="直線コネクタ 192"/>
        <xdr:cNvCxnSpPr/>
      </xdr:nvCxnSpPr>
      <xdr:spPr>
        <a:xfrm>
          <a:off x="4864100" y="1540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166212</xdr:rowOff>
    </xdr:from>
    <xdr:ext cx="762000" cy="259045"/>
    <xdr:sp macro="" textlink="">
      <xdr:nvSpPr>
        <xdr:cNvPr id="194" name="人件費・物件費等の状況最大値テキスト"/>
        <xdr:cNvSpPr txBox="1"/>
      </xdr:nvSpPr>
      <xdr:spPr>
        <a:xfrm>
          <a:off x="5041900" y="1353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79835</xdr:rowOff>
    </xdr:from>
    <xdr:to>
      <xdr:col>24</xdr:col>
      <xdr:colOff>12700</xdr:colOff>
      <xdr:row>80</xdr:row>
      <xdr:rowOff>79835</xdr:rowOff>
    </xdr:to>
    <xdr:cxnSp macro="">
      <xdr:nvCxnSpPr>
        <xdr:cNvPr id="195" name="直線コネクタ 194"/>
        <xdr:cNvCxnSpPr/>
      </xdr:nvCxnSpPr>
      <xdr:spPr>
        <a:xfrm>
          <a:off x="4864100" y="13795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25516</xdr:rowOff>
    </xdr:from>
    <xdr:to>
      <xdr:col>23</xdr:col>
      <xdr:colOff>133350</xdr:colOff>
      <xdr:row>82</xdr:row>
      <xdr:rowOff>58437</xdr:rowOff>
    </xdr:to>
    <xdr:cxnSp macro="">
      <xdr:nvCxnSpPr>
        <xdr:cNvPr id="196" name="直線コネクタ 195"/>
        <xdr:cNvCxnSpPr/>
      </xdr:nvCxnSpPr>
      <xdr:spPr>
        <a:xfrm>
          <a:off x="4114800" y="14084416"/>
          <a:ext cx="838200" cy="3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98525</xdr:rowOff>
    </xdr:from>
    <xdr:ext cx="762000" cy="259045"/>
    <xdr:sp macro="" textlink="">
      <xdr:nvSpPr>
        <xdr:cNvPr id="197" name="人件費・物件費等の状況平均値テキスト"/>
        <xdr:cNvSpPr txBox="1"/>
      </xdr:nvSpPr>
      <xdr:spPr>
        <a:xfrm>
          <a:off x="5041900" y="13814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81998</xdr:rowOff>
    </xdr:from>
    <xdr:to>
      <xdr:col>23</xdr:col>
      <xdr:colOff>184150</xdr:colOff>
      <xdr:row>82</xdr:row>
      <xdr:rowOff>12148</xdr:rowOff>
    </xdr:to>
    <xdr:sp macro="" textlink="">
      <xdr:nvSpPr>
        <xdr:cNvPr id="198" name="フローチャート: 判断 197"/>
        <xdr:cNvSpPr/>
      </xdr:nvSpPr>
      <xdr:spPr>
        <a:xfrm>
          <a:off x="4902200" y="1396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17588</xdr:rowOff>
    </xdr:from>
    <xdr:to>
      <xdr:col>19</xdr:col>
      <xdr:colOff>133350</xdr:colOff>
      <xdr:row>82</xdr:row>
      <xdr:rowOff>25516</xdr:rowOff>
    </xdr:to>
    <xdr:cxnSp macro="">
      <xdr:nvCxnSpPr>
        <xdr:cNvPr id="199" name="直線コネクタ 198"/>
        <xdr:cNvCxnSpPr/>
      </xdr:nvCxnSpPr>
      <xdr:spPr>
        <a:xfrm>
          <a:off x="3225800" y="14076488"/>
          <a:ext cx="889000" cy="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85306</xdr:rowOff>
    </xdr:from>
    <xdr:to>
      <xdr:col>19</xdr:col>
      <xdr:colOff>184150</xdr:colOff>
      <xdr:row>82</xdr:row>
      <xdr:rowOff>15456</xdr:rowOff>
    </xdr:to>
    <xdr:sp macro="" textlink="">
      <xdr:nvSpPr>
        <xdr:cNvPr id="200" name="フローチャート: 判断 199"/>
        <xdr:cNvSpPr/>
      </xdr:nvSpPr>
      <xdr:spPr>
        <a:xfrm>
          <a:off x="40640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25633</xdr:rowOff>
    </xdr:from>
    <xdr:ext cx="736600" cy="259045"/>
    <xdr:sp macro="" textlink="">
      <xdr:nvSpPr>
        <xdr:cNvPr id="201" name="テキスト ボックス 200"/>
        <xdr:cNvSpPr txBox="1"/>
      </xdr:nvSpPr>
      <xdr:spPr>
        <a:xfrm>
          <a:off x="3733800" y="13741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149202</xdr:rowOff>
    </xdr:from>
    <xdr:to>
      <xdr:col>15</xdr:col>
      <xdr:colOff>82550</xdr:colOff>
      <xdr:row>82</xdr:row>
      <xdr:rowOff>17588</xdr:rowOff>
    </xdr:to>
    <xdr:cxnSp macro="">
      <xdr:nvCxnSpPr>
        <xdr:cNvPr id="202" name="直線コネクタ 201"/>
        <xdr:cNvCxnSpPr/>
      </xdr:nvCxnSpPr>
      <xdr:spPr>
        <a:xfrm>
          <a:off x="2336800" y="14036652"/>
          <a:ext cx="889000" cy="3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69304</xdr:rowOff>
    </xdr:from>
    <xdr:to>
      <xdr:col>15</xdr:col>
      <xdr:colOff>133350</xdr:colOff>
      <xdr:row>81</xdr:row>
      <xdr:rowOff>170904</xdr:rowOff>
    </xdr:to>
    <xdr:sp macro="" textlink="">
      <xdr:nvSpPr>
        <xdr:cNvPr id="203" name="フローチャート: 判断 202"/>
        <xdr:cNvSpPr/>
      </xdr:nvSpPr>
      <xdr:spPr>
        <a:xfrm>
          <a:off x="3175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9631</xdr:rowOff>
    </xdr:from>
    <xdr:ext cx="762000" cy="259045"/>
    <xdr:sp macro="" textlink="">
      <xdr:nvSpPr>
        <xdr:cNvPr id="204" name="テキスト ボックス 203"/>
        <xdr:cNvSpPr txBox="1"/>
      </xdr:nvSpPr>
      <xdr:spPr>
        <a:xfrm>
          <a:off x="2844800" y="1372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113331</xdr:rowOff>
    </xdr:from>
    <xdr:to>
      <xdr:col>11</xdr:col>
      <xdr:colOff>31750</xdr:colOff>
      <xdr:row>81</xdr:row>
      <xdr:rowOff>149202</xdr:rowOff>
    </xdr:to>
    <xdr:cxnSp macro="">
      <xdr:nvCxnSpPr>
        <xdr:cNvPr id="205" name="直線コネクタ 204"/>
        <xdr:cNvCxnSpPr/>
      </xdr:nvCxnSpPr>
      <xdr:spPr>
        <a:xfrm>
          <a:off x="1447800" y="14000781"/>
          <a:ext cx="889000" cy="3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87396</xdr:rowOff>
    </xdr:from>
    <xdr:to>
      <xdr:col>11</xdr:col>
      <xdr:colOff>82550</xdr:colOff>
      <xdr:row>82</xdr:row>
      <xdr:rowOff>17546</xdr:rowOff>
    </xdr:to>
    <xdr:sp macro="" textlink="">
      <xdr:nvSpPr>
        <xdr:cNvPr id="206" name="フローチャート: 判断 205"/>
        <xdr:cNvSpPr/>
      </xdr:nvSpPr>
      <xdr:spPr>
        <a:xfrm>
          <a:off x="2286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27723</xdr:rowOff>
    </xdr:from>
    <xdr:ext cx="762000" cy="259045"/>
    <xdr:sp macro="" textlink="">
      <xdr:nvSpPr>
        <xdr:cNvPr id="207" name="テキスト ボックス 206"/>
        <xdr:cNvSpPr txBox="1"/>
      </xdr:nvSpPr>
      <xdr:spPr>
        <a:xfrm>
          <a:off x="1955800" y="13743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13419</xdr:rowOff>
    </xdr:from>
    <xdr:to>
      <xdr:col>7</xdr:col>
      <xdr:colOff>31750</xdr:colOff>
      <xdr:row>81</xdr:row>
      <xdr:rowOff>115019</xdr:rowOff>
    </xdr:to>
    <xdr:sp macro="" textlink="">
      <xdr:nvSpPr>
        <xdr:cNvPr id="208" name="フローチャート: 判断 207"/>
        <xdr:cNvSpPr/>
      </xdr:nvSpPr>
      <xdr:spPr>
        <a:xfrm>
          <a:off x="1397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125196</xdr:rowOff>
    </xdr:from>
    <xdr:ext cx="762000" cy="259045"/>
    <xdr:sp macro="" textlink="">
      <xdr:nvSpPr>
        <xdr:cNvPr id="209" name="テキスト ボックス 208"/>
        <xdr:cNvSpPr txBox="1"/>
      </xdr:nvSpPr>
      <xdr:spPr>
        <a:xfrm>
          <a:off x="1066800" y="1366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7637</xdr:rowOff>
    </xdr:from>
    <xdr:to>
      <xdr:col>23</xdr:col>
      <xdr:colOff>184150</xdr:colOff>
      <xdr:row>82</xdr:row>
      <xdr:rowOff>109237</xdr:rowOff>
    </xdr:to>
    <xdr:sp macro="" textlink="">
      <xdr:nvSpPr>
        <xdr:cNvPr id="215" name="楕円 214"/>
        <xdr:cNvSpPr/>
      </xdr:nvSpPr>
      <xdr:spPr>
        <a:xfrm>
          <a:off x="4902200" y="1406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151164</xdr:rowOff>
    </xdr:from>
    <xdr:ext cx="762000" cy="259045"/>
    <xdr:sp macro="" textlink="">
      <xdr:nvSpPr>
        <xdr:cNvPr id="216" name="人件費・物件費等の状況該当値テキスト"/>
        <xdr:cNvSpPr txBox="1"/>
      </xdr:nvSpPr>
      <xdr:spPr>
        <a:xfrm>
          <a:off x="5041900" y="1403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146166</xdr:rowOff>
    </xdr:from>
    <xdr:to>
      <xdr:col>19</xdr:col>
      <xdr:colOff>184150</xdr:colOff>
      <xdr:row>82</xdr:row>
      <xdr:rowOff>76316</xdr:rowOff>
    </xdr:to>
    <xdr:sp macro="" textlink="">
      <xdr:nvSpPr>
        <xdr:cNvPr id="217" name="楕円 216"/>
        <xdr:cNvSpPr/>
      </xdr:nvSpPr>
      <xdr:spPr>
        <a:xfrm>
          <a:off x="4064000" y="140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61093</xdr:rowOff>
    </xdr:from>
    <xdr:ext cx="736600" cy="259045"/>
    <xdr:sp macro="" textlink="">
      <xdr:nvSpPr>
        <xdr:cNvPr id="218" name="テキスト ボックス 217"/>
        <xdr:cNvSpPr txBox="1"/>
      </xdr:nvSpPr>
      <xdr:spPr>
        <a:xfrm>
          <a:off x="3733800" y="1411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138238</xdr:rowOff>
    </xdr:from>
    <xdr:to>
      <xdr:col>15</xdr:col>
      <xdr:colOff>133350</xdr:colOff>
      <xdr:row>82</xdr:row>
      <xdr:rowOff>68388</xdr:rowOff>
    </xdr:to>
    <xdr:sp macro="" textlink="">
      <xdr:nvSpPr>
        <xdr:cNvPr id="219" name="楕円 218"/>
        <xdr:cNvSpPr/>
      </xdr:nvSpPr>
      <xdr:spPr>
        <a:xfrm>
          <a:off x="3175000" y="1402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53165</xdr:rowOff>
    </xdr:from>
    <xdr:ext cx="762000" cy="259045"/>
    <xdr:sp macro="" textlink="">
      <xdr:nvSpPr>
        <xdr:cNvPr id="220" name="テキスト ボックス 219"/>
        <xdr:cNvSpPr txBox="1"/>
      </xdr:nvSpPr>
      <xdr:spPr>
        <a:xfrm>
          <a:off x="2844800" y="1411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98402</xdr:rowOff>
    </xdr:from>
    <xdr:to>
      <xdr:col>11</xdr:col>
      <xdr:colOff>82550</xdr:colOff>
      <xdr:row>82</xdr:row>
      <xdr:rowOff>28552</xdr:rowOff>
    </xdr:to>
    <xdr:sp macro="" textlink="">
      <xdr:nvSpPr>
        <xdr:cNvPr id="221" name="楕円 220"/>
        <xdr:cNvSpPr/>
      </xdr:nvSpPr>
      <xdr:spPr>
        <a:xfrm>
          <a:off x="2286000" y="1398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13329</xdr:rowOff>
    </xdr:from>
    <xdr:ext cx="762000" cy="259045"/>
    <xdr:sp macro="" textlink="">
      <xdr:nvSpPr>
        <xdr:cNvPr id="222" name="テキスト ボックス 221"/>
        <xdr:cNvSpPr txBox="1"/>
      </xdr:nvSpPr>
      <xdr:spPr>
        <a:xfrm>
          <a:off x="1955800" y="1407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62531</xdr:rowOff>
    </xdr:from>
    <xdr:to>
      <xdr:col>7</xdr:col>
      <xdr:colOff>31750</xdr:colOff>
      <xdr:row>81</xdr:row>
      <xdr:rowOff>164131</xdr:rowOff>
    </xdr:to>
    <xdr:sp macro="" textlink="">
      <xdr:nvSpPr>
        <xdr:cNvPr id="223" name="楕円 222"/>
        <xdr:cNvSpPr/>
      </xdr:nvSpPr>
      <xdr:spPr>
        <a:xfrm>
          <a:off x="1397000" y="1394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148908</xdr:rowOff>
    </xdr:from>
    <xdr:ext cx="762000" cy="259045"/>
    <xdr:sp macro="" textlink="">
      <xdr:nvSpPr>
        <xdr:cNvPr id="224" name="テキスト ボックス 223"/>
        <xdr:cNvSpPr txBox="1"/>
      </xdr:nvSpPr>
      <xdr:spPr>
        <a:xfrm>
          <a:off x="1066800" y="14036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類似団体平均と同様の数値となっている。今後も類似団体及び県下の状況を勘案しつつ適正化に努める。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89</xdr:row>
      <xdr:rowOff>907</xdr:rowOff>
    </xdr:to>
    <xdr:cxnSp macro="">
      <xdr:nvCxnSpPr>
        <xdr:cNvPr id="255" name="直線コネクタ 254"/>
        <xdr:cNvCxnSpPr/>
      </xdr:nvCxnSpPr>
      <xdr:spPr>
        <a:xfrm flipV="1">
          <a:off x="17018000" y="13639800"/>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6"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7" name="直線コネクタ 256"/>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8"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59" name="直線コネクタ 258"/>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64407</xdr:rowOff>
    </xdr:from>
    <xdr:to>
      <xdr:col>81</xdr:col>
      <xdr:colOff>44450</xdr:colOff>
      <xdr:row>83</xdr:row>
      <xdr:rowOff>116114</xdr:rowOff>
    </xdr:to>
    <xdr:cxnSp macro="">
      <xdr:nvCxnSpPr>
        <xdr:cNvPr id="260" name="直線コネクタ 259"/>
        <xdr:cNvCxnSpPr/>
      </xdr:nvCxnSpPr>
      <xdr:spPr>
        <a:xfrm flipV="1">
          <a:off x="16179800" y="14294757"/>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30134</xdr:rowOff>
    </xdr:from>
    <xdr:ext cx="762000" cy="259045"/>
    <xdr:sp macro="" textlink="">
      <xdr:nvSpPr>
        <xdr:cNvPr id="261" name="給与水準   （国との比較）平均値テキスト"/>
        <xdr:cNvSpPr txBox="1"/>
      </xdr:nvSpPr>
      <xdr:spPr>
        <a:xfrm>
          <a:off x="17106900" y="1408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62" name="フローチャート: 判断 261"/>
        <xdr:cNvSpPr/>
      </xdr:nvSpPr>
      <xdr:spPr>
        <a:xfrm>
          <a:off x="169672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64407</xdr:rowOff>
    </xdr:from>
    <xdr:to>
      <xdr:col>77</xdr:col>
      <xdr:colOff>44450</xdr:colOff>
      <xdr:row>83</xdr:row>
      <xdr:rowOff>116114</xdr:rowOff>
    </xdr:to>
    <xdr:cxnSp macro="">
      <xdr:nvCxnSpPr>
        <xdr:cNvPr id="263" name="直線コネクタ 262"/>
        <xdr:cNvCxnSpPr/>
      </xdr:nvCxnSpPr>
      <xdr:spPr>
        <a:xfrm>
          <a:off x="15290800" y="142947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4" name="フローチャート: 判断 263"/>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168927</xdr:rowOff>
    </xdr:from>
    <xdr:ext cx="736600" cy="259045"/>
    <xdr:sp macro="" textlink="">
      <xdr:nvSpPr>
        <xdr:cNvPr id="265" name="テキスト ボックス 264"/>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64407</xdr:rowOff>
    </xdr:from>
    <xdr:to>
      <xdr:col>72</xdr:col>
      <xdr:colOff>203200</xdr:colOff>
      <xdr:row>83</xdr:row>
      <xdr:rowOff>133350</xdr:rowOff>
    </xdr:to>
    <xdr:cxnSp macro="">
      <xdr:nvCxnSpPr>
        <xdr:cNvPr id="266" name="直線コネクタ 265"/>
        <xdr:cNvCxnSpPr/>
      </xdr:nvCxnSpPr>
      <xdr:spPr>
        <a:xfrm flipV="1">
          <a:off x="14401800" y="142947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7" name="フローチャート: 判断 266"/>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14713</xdr:rowOff>
    </xdr:from>
    <xdr:ext cx="762000" cy="259045"/>
    <xdr:sp macro="" textlink="">
      <xdr:nvSpPr>
        <xdr:cNvPr id="268" name="テキスト ボックス 267"/>
        <xdr:cNvSpPr txBox="1"/>
      </xdr:nvSpPr>
      <xdr:spPr>
        <a:xfrm>
          <a:off x="14909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98879</xdr:rowOff>
    </xdr:from>
    <xdr:to>
      <xdr:col>68</xdr:col>
      <xdr:colOff>152400</xdr:colOff>
      <xdr:row>83</xdr:row>
      <xdr:rowOff>133350</xdr:rowOff>
    </xdr:to>
    <xdr:cxnSp macro="">
      <xdr:nvCxnSpPr>
        <xdr:cNvPr id="269" name="直線コネクタ 268"/>
        <xdr:cNvCxnSpPr/>
      </xdr:nvCxnSpPr>
      <xdr:spPr>
        <a:xfrm>
          <a:off x="13512800" y="143292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0" name="フローチャート: 判断 269"/>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71" name="テキスト ボックス 270"/>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65314</xdr:rowOff>
    </xdr:from>
    <xdr:to>
      <xdr:col>64</xdr:col>
      <xdr:colOff>152400</xdr:colOff>
      <xdr:row>83</xdr:row>
      <xdr:rowOff>166914</xdr:rowOff>
    </xdr:to>
    <xdr:sp macro="" textlink="">
      <xdr:nvSpPr>
        <xdr:cNvPr id="272" name="フローチャート: 判断 271"/>
        <xdr:cNvSpPr/>
      </xdr:nvSpPr>
      <xdr:spPr>
        <a:xfrm>
          <a:off x="13462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151691</xdr:rowOff>
    </xdr:from>
    <xdr:ext cx="762000" cy="259045"/>
    <xdr:sp macro="" textlink="">
      <xdr:nvSpPr>
        <xdr:cNvPr id="273" name="テキスト ボックス 272"/>
        <xdr:cNvSpPr txBox="1"/>
      </xdr:nvSpPr>
      <xdr:spPr>
        <a:xfrm>
          <a:off x="131318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79" name="楕円 278"/>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157134</xdr:rowOff>
    </xdr:from>
    <xdr:ext cx="762000" cy="259045"/>
    <xdr:sp macro="" textlink="">
      <xdr:nvSpPr>
        <xdr:cNvPr id="280" name="給与水準   （国との比較）該当値テキスト"/>
        <xdr:cNvSpPr txBox="1"/>
      </xdr:nvSpPr>
      <xdr:spPr>
        <a:xfrm>
          <a:off x="17106900" y="1421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65314</xdr:rowOff>
    </xdr:from>
    <xdr:to>
      <xdr:col>77</xdr:col>
      <xdr:colOff>95250</xdr:colOff>
      <xdr:row>83</xdr:row>
      <xdr:rowOff>166914</xdr:rowOff>
    </xdr:to>
    <xdr:sp macro="" textlink="">
      <xdr:nvSpPr>
        <xdr:cNvPr id="281" name="楕円 280"/>
        <xdr:cNvSpPr/>
      </xdr:nvSpPr>
      <xdr:spPr>
        <a:xfrm>
          <a:off x="16129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5641</xdr:rowOff>
    </xdr:from>
    <xdr:ext cx="736600" cy="259045"/>
    <xdr:sp macro="" textlink="">
      <xdr:nvSpPr>
        <xdr:cNvPr id="282" name="テキスト ボックス 281"/>
        <xdr:cNvSpPr txBox="1"/>
      </xdr:nvSpPr>
      <xdr:spPr>
        <a:xfrm>
          <a:off x="15798800" y="14064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13607</xdr:rowOff>
    </xdr:from>
    <xdr:to>
      <xdr:col>73</xdr:col>
      <xdr:colOff>44450</xdr:colOff>
      <xdr:row>83</xdr:row>
      <xdr:rowOff>115207</xdr:rowOff>
    </xdr:to>
    <xdr:sp macro="" textlink="">
      <xdr:nvSpPr>
        <xdr:cNvPr id="283" name="楕円 282"/>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125384</xdr:rowOff>
    </xdr:from>
    <xdr:ext cx="762000" cy="259045"/>
    <xdr:sp macro="" textlink="">
      <xdr:nvSpPr>
        <xdr:cNvPr id="284" name="テキスト ボックス 283"/>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5" name="楕円 284"/>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168927</xdr:rowOff>
    </xdr:from>
    <xdr:ext cx="762000" cy="259045"/>
    <xdr:sp macro="" textlink="">
      <xdr:nvSpPr>
        <xdr:cNvPr id="286" name="テキスト ボックス 285"/>
        <xdr:cNvSpPr txBox="1"/>
      </xdr:nvSpPr>
      <xdr:spPr>
        <a:xfrm>
          <a:off x="14020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87" name="楕円 286"/>
        <xdr:cNvSpPr/>
      </xdr:nvSpPr>
      <xdr:spPr>
        <a:xfrm>
          <a:off x="13462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88" name="テキスト ボックス 287"/>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類似団体平均と比較して、２．３７人、和歌山県平均と比較して、２．３人上回っている。今後も定員管理計画に基づき、必要最小限の職員数を見極めながら適正化に努める。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85048</xdr:rowOff>
    </xdr:from>
    <xdr:to>
      <xdr:col>81</xdr:col>
      <xdr:colOff>44450</xdr:colOff>
      <xdr:row>67</xdr:row>
      <xdr:rowOff>116205</xdr:rowOff>
    </xdr:to>
    <xdr:cxnSp macro="">
      <xdr:nvCxnSpPr>
        <xdr:cNvPr id="317" name="直線コネクタ 316"/>
        <xdr:cNvCxnSpPr/>
      </xdr:nvCxnSpPr>
      <xdr:spPr>
        <a:xfrm flipV="1">
          <a:off x="17018000" y="10200598"/>
          <a:ext cx="0" cy="140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18" name="定員管理の状況最小値テキスト"/>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9" name="直線コネクタ 318"/>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171425</xdr:rowOff>
    </xdr:from>
    <xdr:ext cx="762000" cy="259045"/>
    <xdr:sp macro="" textlink="">
      <xdr:nvSpPr>
        <xdr:cNvPr id="320" name="定員管理の状況最大値テキスト"/>
        <xdr:cNvSpPr txBox="1"/>
      </xdr:nvSpPr>
      <xdr:spPr>
        <a:xfrm>
          <a:off x="17106900" y="994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85048</xdr:rowOff>
    </xdr:from>
    <xdr:to>
      <xdr:col>81</xdr:col>
      <xdr:colOff>133350</xdr:colOff>
      <xdr:row>59</xdr:row>
      <xdr:rowOff>85048</xdr:rowOff>
    </xdr:to>
    <xdr:cxnSp macro="">
      <xdr:nvCxnSpPr>
        <xdr:cNvPr id="321" name="直線コネクタ 320"/>
        <xdr:cNvCxnSpPr/>
      </xdr:nvCxnSpPr>
      <xdr:spPr>
        <a:xfrm>
          <a:off x="16929100" y="1020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147256</xdr:rowOff>
    </xdr:from>
    <xdr:to>
      <xdr:col>81</xdr:col>
      <xdr:colOff>44450</xdr:colOff>
      <xdr:row>60</xdr:row>
      <xdr:rowOff>167767</xdr:rowOff>
    </xdr:to>
    <xdr:cxnSp macro="">
      <xdr:nvCxnSpPr>
        <xdr:cNvPr id="322" name="直線コネクタ 321"/>
        <xdr:cNvCxnSpPr/>
      </xdr:nvCxnSpPr>
      <xdr:spPr>
        <a:xfrm>
          <a:off x="16179800" y="10434256"/>
          <a:ext cx="838200" cy="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38181</xdr:rowOff>
    </xdr:from>
    <xdr:ext cx="762000" cy="259045"/>
    <xdr:sp macro="" textlink="">
      <xdr:nvSpPr>
        <xdr:cNvPr id="323" name="定員管理の状況平均値テキスト"/>
        <xdr:cNvSpPr txBox="1"/>
      </xdr:nvSpPr>
      <xdr:spPr>
        <a:xfrm>
          <a:off x="17106900" y="101537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21654</xdr:rowOff>
    </xdr:from>
    <xdr:to>
      <xdr:col>81</xdr:col>
      <xdr:colOff>95250</xdr:colOff>
      <xdr:row>60</xdr:row>
      <xdr:rowOff>123254</xdr:rowOff>
    </xdr:to>
    <xdr:sp macro="" textlink="">
      <xdr:nvSpPr>
        <xdr:cNvPr id="324" name="フローチャート: 判断 323"/>
        <xdr:cNvSpPr/>
      </xdr:nvSpPr>
      <xdr:spPr>
        <a:xfrm>
          <a:off x="16967200" y="1030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147256</xdr:rowOff>
    </xdr:from>
    <xdr:to>
      <xdr:col>77</xdr:col>
      <xdr:colOff>44450</xdr:colOff>
      <xdr:row>60</xdr:row>
      <xdr:rowOff>148061</xdr:rowOff>
    </xdr:to>
    <xdr:cxnSp macro="">
      <xdr:nvCxnSpPr>
        <xdr:cNvPr id="325" name="直線コネクタ 324"/>
        <xdr:cNvCxnSpPr/>
      </xdr:nvCxnSpPr>
      <xdr:spPr>
        <a:xfrm flipV="1">
          <a:off x="15290800" y="10434256"/>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20447</xdr:rowOff>
    </xdr:from>
    <xdr:to>
      <xdr:col>77</xdr:col>
      <xdr:colOff>95250</xdr:colOff>
      <xdr:row>60</xdr:row>
      <xdr:rowOff>122047</xdr:rowOff>
    </xdr:to>
    <xdr:sp macro="" textlink="">
      <xdr:nvSpPr>
        <xdr:cNvPr id="326" name="フローチャート: 判断 325"/>
        <xdr:cNvSpPr/>
      </xdr:nvSpPr>
      <xdr:spPr>
        <a:xfrm>
          <a:off x="16129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132224</xdr:rowOff>
    </xdr:from>
    <xdr:ext cx="736600" cy="259045"/>
    <xdr:sp macro="" textlink="">
      <xdr:nvSpPr>
        <xdr:cNvPr id="327" name="テキスト ボックス 326"/>
        <xdr:cNvSpPr txBox="1"/>
      </xdr:nvSpPr>
      <xdr:spPr>
        <a:xfrm>
          <a:off x="15798800" y="10076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141224</xdr:rowOff>
    </xdr:from>
    <xdr:to>
      <xdr:col>72</xdr:col>
      <xdr:colOff>203200</xdr:colOff>
      <xdr:row>60</xdr:row>
      <xdr:rowOff>148061</xdr:rowOff>
    </xdr:to>
    <xdr:cxnSp macro="">
      <xdr:nvCxnSpPr>
        <xdr:cNvPr id="328" name="直線コネクタ 327"/>
        <xdr:cNvCxnSpPr/>
      </xdr:nvCxnSpPr>
      <xdr:spPr>
        <a:xfrm>
          <a:off x="14401800" y="10428224"/>
          <a:ext cx="889000" cy="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16023</xdr:rowOff>
    </xdr:from>
    <xdr:to>
      <xdr:col>73</xdr:col>
      <xdr:colOff>44450</xdr:colOff>
      <xdr:row>60</xdr:row>
      <xdr:rowOff>117623</xdr:rowOff>
    </xdr:to>
    <xdr:sp macro="" textlink="">
      <xdr:nvSpPr>
        <xdr:cNvPr id="329" name="フローチャート: 判断 328"/>
        <xdr:cNvSpPr/>
      </xdr:nvSpPr>
      <xdr:spPr>
        <a:xfrm>
          <a:off x="15240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127800</xdr:rowOff>
    </xdr:from>
    <xdr:ext cx="762000" cy="259045"/>
    <xdr:sp macro="" textlink="">
      <xdr:nvSpPr>
        <xdr:cNvPr id="330" name="テキスト ボックス 329"/>
        <xdr:cNvSpPr txBox="1"/>
      </xdr:nvSpPr>
      <xdr:spPr>
        <a:xfrm>
          <a:off x="14909800" y="1007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121116</xdr:rowOff>
    </xdr:from>
    <xdr:to>
      <xdr:col>68</xdr:col>
      <xdr:colOff>152400</xdr:colOff>
      <xdr:row>60</xdr:row>
      <xdr:rowOff>141224</xdr:rowOff>
    </xdr:to>
    <xdr:cxnSp macro="">
      <xdr:nvCxnSpPr>
        <xdr:cNvPr id="331" name="直線コネクタ 330"/>
        <xdr:cNvCxnSpPr/>
      </xdr:nvCxnSpPr>
      <xdr:spPr>
        <a:xfrm>
          <a:off x="13512800" y="1040811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39349</xdr:rowOff>
    </xdr:from>
    <xdr:to>
      <xdr:col>68</xdr:col>
      <xdr:colOff>203200</xdr:colOff>
      <xdr:row>60</xdr:row>
      <xdr:rowOff>140949</xdr:rowOff>
    </xdr:to>
    <xdr:sp macro="" textlink="">
      <xdr:nvSpPr>
        <xdr:cNvPr id="332" name="フローチャート: 判断 331"/>
        <xdr:cNvSpPr/>
      </xdr:nvSpPr>
      <xdr:spPr>
        <a:xfrm>
          <a:off x="14351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151126</xdr:rowOff>
    </xdr:from>
    <xdr:ext cx="762000" cy="259045"/>
    <xdr:sp macro="" textlink="">
      <xdr:nvSpPr>
        <xdr:cNvPr id="333" name="テキスト ボックス 332"/>
        <xdr:cNvSpPr txBox="1"/>
      </xdr:nvSpPr>
      <xdr:spPr>
        <a:xfrm>
          <a:off x="14020800" y="1009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29294</xdr:rowOff>
    </xdr:from>
    <xdr:to>
      <xdr:col>64</xdr:col>
      <xdr:colOff>152400</xdr:colOff>
      <xdr:row>60</xdr:row>
      <xdr:rowOff>130894</xdr:rowOff>
    </xdr:to>
    <xdr:sp macro="" textlink="">
      <xdr:nvSpPr>
        <xdr:cNvPr id="334" name="フローチャート: 判断 333"/>
        <xdr:cNvSpPr/>
      </xdr:nvSpPr>
      <xdr:spPr>
        <a:xfrm>
          <a:off x="13462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141071</xdr:rowOff>
    </xdr:from>
    <xdr:ext cx="762000" cy="259045"/>
    <xdr:sp macro="" textlink="">
      <xdr:nvSpPr>
        <xdr:cNvPr id="335" name="テキスト ボックス 334"/>
        <xdr:cNvSpPr txBox="1"/>
      </xdr:nvSpPr>
      <xdr:spPr>
        <a:xfrm>
          <a:off x="13131800" y="1008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116967</xdr:rowOff>
    </xdr:from>
    <xdr:to>
      <xdr:col>81</xdr:col>
      <xdr:colOff>95250</xdr:colOff>
      <xdr:row>61</xdr:row>
      <xdr:rowOff>47117</xdr:rowOff>
    </xdr:to>
    <xdr:sp macro="" textlink="">
      <xdr:nvSpPr>
        <xdr:cNvPr id="341" name="楕円 340"/>
        <xdr:cNvSpPr/>
      </xdr:nvSpPr>
      <xdr:spPr>
        <a:xfrm>
          <a:off x="16967200" y="1040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89044</xdr:rowOff>
    </xdr:from>
    <xdr:ext cx="762000" cy="259045"/>
    <xdr:sp macro="" textlink="">
      <xdr:nvSpPr>
        <xdr:cNvPr id="342" name="定員管理の状況該当値テキスト"/>
        <xdr:cNvSpPr txBox="1"/>
      </xdr:nvSpPr>
      <xdr:spPr>
        <a:xfrm>
          <a:off x="17106900" y="10376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96456</xdr:rowOff>
    </xdr:from>
    <xdr:to>
      <xdr:col>77</xdr:col>
      <xdr:colOff>95250</xdr:colOff>
      <xdr:row>61</xdr:row>
      <xdr:rowOff>26606</xdr:rowOff>
    </xdr:to>
    <xdr:sp macro="" textlink="">
      <xdr:nvSpPr>
        <xdr:cNvPr id="343" name="楕円 342"/>
        <xdr:cNvSpPr/>
      </xdr:nvSpPr>
      <xdr:spPr>
        <a:xfrm>
          <a:off x="16129000" y="1038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11383</xdr:rowOff>
    </xdr:from>
    <xdr:ext cx="736600" cy="259045"/>
    <xdr:sp macro="" textlink="">
      <xdr:nvSpPr>
        <xdr:cNvPr id="344" name="テキスト ボックス 343"/>
        <xdr:cNvSpPr txBox="1"/>
      </xdr:nvSpPr>
      <xdr:spPr>
        <a:xfrm>
          <a:off x="15798800" y="10469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97261</xdr:rowOff>
    </xdr:from>
    <xdr:to>
      <xdr:col>73</xdr:col>
      <xdr:colOff>44450</xdr:colOff>
      <xdr:row>61</xdr:row>
      <xdr:rowOff>27411</xdr:rowOff>
    </xdr:to>
    <xdr:sp macro="" textlink="">
      <xdr:nvSpPr>
        <xdr:cNvPr id="345" name="楕円 344"/>
        <xdr:cNvSpPr/>
      </xdr:nvSpPr>
      <xdr:spPr>
        <a:xfrm>
          <a:off x="15240000" y="103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12188</xdr:rowOff>
    </xdr:from>
    <xdr:ext cx="762000" cy="259045"/>
    <xdr:sp macro="" textlink="">
      <xdr:nvSpPr>
        <xdr:cNvPr id="346" name="テキスト ボックス 345"/>
        <xdr:cNvSpPr txBox="1"/>
      </xdr:nvSpPr>
      <xdr:spPr>
        <a:xfrm>
          <a:off x="14909800" y="1047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90424</xdr:rowOff>
    </xdr:from>
    <xdr:to>
      <xdr:col>68</xdr:col>
      <xdr:colOff>203200</xdr:colOff>
      <xdr:row>61</xdr:row>
      <xdr:rowOff>20574</xdr:rowOff>
    </xdr:to>
    <xdr:sp macro="" textlink="">
      <xdr:nvSpPr>
        <xdr:cNvPr id="347" name="楕円 346"/>
        <xdr:cNvSpPr/>
      </xdr:nvSpPr>
      <xdr:spPr>
        <a:xfrm>
          <a:off x="14351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5351</xdr:rowOff>
    </xdr:from>
    <xdr:ext cx="762000" cy="259045"/>
    <xdr:sp macro="" textlink="">
      <xdr:nvSpPr>
        <xdr:cNvPr id="348" name="テキスト ボックス 347"/>
        <xdr:cNvSpPr txBox="1"/>
      </xdr:nvSpPr>
      <xdr:spPr>
        <a:xfrm>
          <a:off x="14020800" y="104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70316</xdr:rowOff>
    </xdr:from>
    <xdr:to>
      <xdr:col>64</xdr:col>
      <xdr:colOff>152400</xdr:colOff>
      <xdr:row>61</xdr:row>
      <xdr:rowOff>466</xdr:rowOff>
    </xdr:to>
    <xdr:sp macro="" textlink="">
      <xdr:nvSpPr>
        <xdr:cNvPr id="349" name="楕円 348"/>
        <xdr:cNvSpPr/>
      </xdr:nvSpPr>
      <xdr:spPr>
        <a:xfrm>
          <a:off x="13462000" y="1035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156693</xdr:rowOff>
    </xdr:from>
    <xdr:ext cx="762000" cy="259045"/>
    <xdr:sp macro="" textlink="">
      <xdr:nvSpPr>
        <xdr:cNvPr id="350" name="テキスト ボックス 349"/>
        <xdr:cNvSpPr txBox="1"/>
      </xdr:nvSpPr>
      <xdr:spPr>
        <a:xfrm>
          <a:off x="13131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単年度では、普通交付税等が減となったものの、これまでの繰上償還の実施等により、繰上償還を除く元利償還金が減となったことなどから、０．６ポイント減、３ヶ年平均では０．７ポイント減となった。</a:t>
          </a:r>
        </a:p>
        <a:p>
          <a:r>
            <a:rPr kumimoji="1" lang="ja-JP" altLang="en-US" sz="1300">
              <a:latin typeface="ＭＳ Ｐゴシック" panose="020B0600070205080204" pitchFamily="50" charset="-128"/>
              <a:ea typeface="ＭＳ Ｐゴシック" panose="020B0600070205080204" pitchFamily="50" charset="-128"/>
            </a:rPr>
            <a:t>　今後も、公債費は高水準での推移が見込まれることから、引き続き国費等の財源確保を第一に、地方債を活用する際は財政措置の有利な地方債の活用等により、実質公債費比率の増加を抑制する必要がある。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44</xdr:row>
      <xdr:rowOff>97536</xdr:rowOff>
    </xdr:to>
    <xdr:cxnSp macro="">
      <xdr:nvCxnSpPr>
        <xdr:cNvPr id="377" name="直線コネクタ 376"/>
        <xdr:cNvCxnSpPr/>
      </xdr:nvCxnSpPr>
      <xdr:spPr>
        <a:xfrm flipV="1">
          <a:off x="17018000" y="6212840"/>
          <a:ext cx="0" cy="1428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69613</xdr:rowOff>
    </xdr:from>
    <xdr:ext cx="762000" cy="259045"/>
    <xdr:sp macro="" textlink="">
      <xdr:nvSpPr>
        <xdr:cNvPr id="378" name="公債費負担の状況最小値テキスト"/>
        <xdr:cNvSpPr txBox="1"/>
      </xdr:nvSpPr>
      <xdr:spPr>
        <a:xfrm>
          <a:off x="17106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97536</xdr:rowOff>
    </xdr:from>
    <xdr:to>
      <xdr:col>81</xdr:col>
      <xdr:colOff>133350</xdr:colOff>
      <xdr:row>44</xdr:row>
      <xdr:rowOff>97536</xdr:rowOff>
    </xdr:to>
    <xdr:cxnSp macro="">
      <xdr:nvCxnSpPr>
        <xdr:cNvPr id="379" name="直線コネクタ 378"/>
        <xdr:cNvCxnSpPr/>
      </xdr:nvCxnSpPr>
      <xdr:spPr>
        <a:xfrm>
          <a:off x="16929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27686</xdr:rowOff>
    </xdr:from>
    <xdr:to>
      <xdr:col>81</xdr:col>
      <xdr:colOff>44450</xdr:colOff>
      <xdr:row>43</xdr:row>
      <xdr:rowOff>95250</xdr:rowOff>
    </xdr:to>
    <xdr:cxnSp macro="">
      <xdr:nvCxnSpPr>
        <xdr:cNvPr id="382" name="直線コネクタ 381"/>
        <xdr:cNvCxnSpPr/>
      </xdr:nvCxnSpPr>
      <xdr:spPr>
        <a:xfrm flipV="1">
          <a:off x="16179800" y="740003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3" name="公債費負担の状況平均値テキスト"/>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4" name="フローチャート: 判断 383"/>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95250</xdr:rowOff>
    </xdr:from>
    <xdr:to>
      <xdr:col>77</xdr:col>
      <xdr:colOff>44450</xdr:colOff>
      <xdr:row>44</xdr:row>
      <xdr:rowOff>1016</xdr:rowOff>
    </xdr:to>
    <xdr:cxnSp macro="">
      <xdr:nvCxnSpPr>
        <xdr:cNvPr id="385" name="直線コネクタ 384"/>
        <xdr:cNvCxnSpPr/>
      </xdr:nvCxnSpPr>
      <xdr:spPr>
        <a:xfrm flipV="1">
          <a:off x="15290800" y="746760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6" name="フローチャート: 判断 385"/>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7" name="テキスト ボックス 386"/>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1016</xdr:rowOff>
    </xdr:from>
    <xdr:to>
      <xdr:col>72</xdr:col>
      <xdr:colOff>203200</xdr:colOff>
      <xdr:row>44</xdr:row>
      <xdr:rowOff>20320</xdr:rowOff>
    </xdr:to>
    <xdr:cxnSp macro="">
      <xdr:nvCxnSpPr>
        <xdr:cNvPr id="388" name="直線コネクタ 387"/>
        <xdr:cNvCxnSpPr/>
      </xdr:nvCxnSpPr>
      <xdr:spPr>
        <a:xfrm flipV="1">
          <a:off x="14401800" y="754481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9" name="フローチャート: 判断 388"/>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84091</xdr:rowOff>
    </xdr:from>
    <xdr:ext cx="762000" cy="259045"/>
    <xdr:sp macro="" textlink="">
      <xdr:nvSpPr>
        <xdr:cNvPr id="390" name="テキスト ボックス 389"/>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20320</xdr:rowOff>
    </xdr:from>
    <xdr:to>
      <xdr:col>68</xdr:col>
      <xdr:colOff>152400</xdr:colOff>
      <xdr:row>44</xdr:row>
      <xdr:rowOff>116840</xdr:rowOff>
    </xdr:to>
    <xdr:cxnSp macro="">
      <xdr:nvCxnSpPr>
        <xdr:cNvPr id="391" name="直線コネクタ 390"/>
        <xdr:cNvCxnSpPr/>
      </xdr:nvCxnSpPr>
      <xdr:spPr>
        <a:xfrm flipV="1">
          <a:off x="13512800" y="75641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2" name="フローチャート: 判断 391"/>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393" name="テキスト ボックス 392"/>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4" name="フローチャート: 判断 393"/>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5" name="テキスト ボックス 394"/>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148336</xdr:rowOff>
    </xdr:from>
    <xdr:to>
      <xdr:col>81</xdr:col>
      <xdr:colOff>95250</xdr:colOff>
      <xdr:row>43</xdr:row>
      <xdr:rowOff>78486</xdr:rowOff>
    </xdr:to>
    <xdr:sp macro="" textlink="">
      <xdr:nvSpPr>
        <xdr:cNvPr id="401" name="楕円 400"/>
        <xdr:cNvSpPr/>
      </xdr:nvSpPr>
      <xdr:spPr>
        <a:xfrm>
          <a:off x="169672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120413</xdr:rowOff>
    </xdr:from>
    <xdr:ext cx="762000" cy="259045"/>
    <xdr:sp macro="" textlink="">
      <xdr:nvSpPr>
        <xdr:cNvPr id="402" name="公債費負担の状況該当値テキスト"/>
        <xdr:cNvSpPr txBox="1"/>
      </xdr:nvSpPr>
      <xdr:spPr>
        <a:xfrm>
          <a:off x="17106900" y="732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44450</xdr:rowOff>
    </xdr:from>
    <xdr:to>
      <xdr:col>77</xdr:col>
      <xdr:colOff>95250</xdr:colOff>
      <xdr:row>43</xdr:row>
      <xdr:rowOff>146050</xdr:rowOff>
    </xdr:to>
    <xdr:sp macro="" textlink="">
      <xdr:nvSpPr>
        <xdr:cNvPr id="403" name="楕円 402"/>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130827</xdr:rowOff>
    </xdr:from>
    <xdr:ext cx="736600" cy="259045"/>
    <xdr:sp macro="" textlink="">
      <xdr:nvSpPr>
        <xdr:cNvPr id="404" name="テキスト ボックス 403"/>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121666</xdr:rowOff>
    </xdr:from>
    <xdr:to>
      <xdr:col>73</xdr:col>
      <xdr:colOff>44450</xdr:colOff>
      <xdr:row>44</xdr:row>
      <xdr:rowOff>51816</xdr:rowOff>
    </xdr:to>
    <xdr:sp macro="" textlink="">
      <xdr:nvSpPr>
        <xdr:cNvPr id="405" name="楕円 404"/>
        <xdr:cNvSpPr/>
      </xdr:nvSpPr>
      <xdr:spPr>
        <a:xfrm>
          <a:off x="15240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36593</xdr:rowOff>
    </xdr:from>
    <xdr:ext cx="762000" cy="259045"/>
    <xdr:sp macro="" textlink="">
      <xdr:nvSpPr>
        <xdr:cNvPr id="406" name="テキスト ボックス 405"/>
        <xdr:cNvSpPr txBox="1"/>
      </xdr:nvSpPr>
      <xdr:spPr>
        <a:xfrm>
          <a:off x="14909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140970</xdr:rowOff>
    </xdr:from>
    <xdr:to>
      <xdr:col>68</xdr:col>
      <xdr:colOff>203200</xdr:colOff>
      <xdr:row>44</xdr:row>
      <xdr:rowOff>71120</xdr:rowOff>
    </xdr:to>
    <xdr:sp macro="" textlink="">
      <xdr:nvSpPr>
        <xdr:cNvPr id="407" name="楕円 406"/>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55897</xdr:rowOff>
    </xdr:from>
    <xdr:ext cx="762000" cy="259045"/>
    <xdr:sp macro="" textlink="">
      <xdr:nvSpPr>
        <xdr:cNvPr id="408" name="テキスト ボックス 407"/>
        <xdr:cNvSpPr txBox="1"/>
      </xdr:nvSpPr>
      <xdr:spPr>
        <a:xfrm>
          <a:off x="14020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66040</xdr:rowOff>
    </xdr:from>
    <xdr:to>
      <xdr:col>64</xdr:col>
      <xdr:colOff>152400</xdr:colOff>
      <xdr:row>44</xdr:row>
      <xdr:rowOff>167640</xdr:rowOff>
    </xdr:to>
    <xdr:sp macro="" textlink="">
      <xdr:nvSpPr>
        <xdr:cNvPr id="409" name="楕円 408"/>
        <xdr:cNvSpPr/>
      </xdr:nvSpPr>
      <xdr:spPr>
        <a:xfrm>
          <a:off x="13462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152417</xdr:rowOff>
    </xdr:from>
    <xdr:ext cx="762000" cy="259045"/>
    <xdr:sp macro="" textlink="">
      <xdr:nvSpPr>
        <xdr:cNvPr id="410" name="テキスト ボックス 409"/>
        <xdr:cNvSpPr txBox="1"/>
      </xdr:nvSpPr>
      <xdr:spPr>
        <a:xfrm>
          <a:off x="13131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元金償還額が地方債発行額を上回ったことによる地方債残高の減少や、財政調整基金や減債基金残高の増等から、将来負担比率は無しとなった。</a:t>
          </a:r>
        </a:p>
        <a:p>
          <a:r>
            <a:rPr kumimoji="1" lang="ja-JP" altLang="en-US" sz="1300">
              <a:latin typeface="ＭＳ Ｐゴシック" panose="020B0600070205080204" pitchFamily="50" charset="-128"/>
              <a:ea typeface="ＭＳ Ｐゴシック" panose="020B0600070205080204" pitchFamily="50" charset="-128"/>
            </a:rPr>
            <a:t>　今後の地方債残高は大幅な増加の見込みはないものの、引き続き国費等の財源確保を第一に、地方債を活用する際は財政措置の有利な地方債の活用等により、将来負担比率の増加を抑制する必要がある。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41" name="直線コネクタ 440"/>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2"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3" name="直線コネクタ 442"/>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94464</xdr:rowOff>
    </xdr:from>
    <xdr:to>
      <xdr:col>72</xdr:col>
      <xdr:colOff>203200</xdr:colOff>
      <xdr:row>15</xdr:row>
      <xdr:rowOff>71241</xdr:rowOff>
    </xdr:to>
    <xdr:cxnSp macro="">
      <xdr:nvCxnSpPr>
        <xdr:cNvPr id="446" name="直線コネクタ 445"/>
        <xdr:cNvCxnSpPr/>
      </xdr:nvCxnSpPr>
      <xdr:spPr>
        <a:xfrm flipV="1">
          <a:off x="14401800" y="2494764"/>
          <a:ext cx="8890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155017</xdr:rowOff>
    </xdr:from>
    <xdr:ext cx="762000" cy="259045"/>
    <xdr:sp macro="" textlink="">
      <xdr:nvSpPr>
        <xdr:cNvPr id="447" name="将来負担の状況平均値テキスト"/>
        <xdr:cNvSpPr txBox="1"/>
      </xdr:nvSpPr>
      <xdr:spPr>
        <a:xfrm>
          <a:off x="17106900" y="23838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11490</xdr:rowOff>
    </xdr:from>
    <xdr:to>
      <xdr:col>81</xdr:col>
      <xdr:colOff>95250</xdr:colOff>
      <xdr:row>14</xdr:row>
      <xdr:rowOff>113090</xdr:rowOff>
    </xdr:to>
    <xdr:sp macro="" textlink="">
      <xdr:nvSpPr>
        <xdr:cNvPr id="448" name="フローチャート: 判断 447"/>
        <xdr:cNvSpPr/>
      </xdr:nvSpPr>
      <xdr:spPr>
        <a:xfrm>
          <a:off x="169672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71241</xdr:rowOff>
    </xdr:from>
    <xdr:to>
      <xdr:col>68</xdr:col>
      <xdr:colOff>152400</xdr:colOff>
      <xdr:row>16</xdr:row>
      <xdr:rowOff>115812</xdr:rowOff>
    </xdr:to>
    <xdr:cxnSp macro="">
      <xdr:nvCxnSpPr>
        <xdr:cNvPr id="449" name="直線コネクタ 448"/>
        <xdr:cNvCxnSpPr/>
      </xdr:nvCxnSpPr>
      <xdr:spPr>
        <a:xfrm flipV="1">
          <a:off x="13512800" y="2642991"/>
          <a:ext cx="889000" cy="21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50" name="フローチャート: 判断 449"/>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51" name="テキスト ボックス 450"/>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126395</xdr:rowOff>
    </xdr:from>
    <xdr:to>
      <xdr:col>73</xdr:col>
      <xdr:colOff>44450</xdr:colOff>
      <xdr:row>15</xdr:row>
      <xdr:rowOff>56545</xdr:rowOff>
    </xdr:to>
    <xdr:sp macro="" textlink="">
      <xdr:nvSpPr>
        <xdr:cNvPr id="452" name="フローチャート: 判断 451"/>
        <xdr:cNvSpPr/>
      </xdr:nvSpPr>
      <xdr:spPr>
        <a:xfrm>
          <a:off x="15240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41322</xdr:rowOff>
    </xdr:from>
    <xdr:ext cx="762000" cy="259045"/>
    <xdr:sp macro="" textlink="">
      <xdr:nvSpPr>
        <xdr:cNvPr id="453" name="テキスト ボックス 452"/>
        <xdr:cNvSpPr txBox="1"/>
      </xdr:nvSpPr>
      <xdr:spPr>
        <a:xfrm>
          <a:off x="14909800" y="261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64105</xdr:rowOff>
    </xdr:from>
    <xdr:to>
      <xdr:col>68</xdr:col>
      <xdr:colOff>203200</xdr:colOff>
      <xdr:row>15</xdr:row>
      <xdr:rowOff>165705</xdr:rowOff>
    </xdr:to>
    <xdr:sp macro="" textlink="">
      <xdr:nvSpPr>
        <xdr:cNvPr id="454" name="フローチャート: 判断 453"/>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150482</xdr:rowOff>
    </xdr:from>
    <xdr:ext cx="762000" cy="259045"/>
    <xdr:sp macro="" textlink="">
      <xdr:nvSpPr>
        <xdr:cNvPr id="455" name="テキスト ボックス 454"/>
        <xdr:cNvSpPr txBox="1"/>
      </xdr:nvSpPr>
      <xdr:spPr>
        <a:xfrm>
          <a:off x="14020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135346</xdr:rowOff>
    </xdr:from>
    <xdr:to>
      <xdr:col>64</xdr:col>
      <xdr:colOff>152400</xdr:colOff>
      <xdr:row>16</xdr:row>
      <xdr:rowOff>65496</xdr:rowOff>
    </xdr:to>
    <xdr:sp macro="" textlink="">
      <xdr:nvSpPr>
        <xdr:cNvPr id="456" name="フローチャート: 判断 455"/>
        <xdr:cNvSpPr/>
      </xdr:nvSpPr>
      <xdr:spPr>
        <a:xfrm>
          <a:off x="13462000" y="270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75673</xdr:rowOff>
    </xdr:from>
    <xdr:ext cx="762000" cy="259045"/>
    <xdr:sp macro="" textlink="">
      <xdr:nvSpPr>
        <xdr:cNvPr id="457" name="テキスト ボックス 456"/>
        <xdr:cNvSpPr txBox="1"/>
      </xdr:nvSpPr>
      <xdr:spPr>
        <a:xfrm>
          <a:off x="13131800" y="247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43664</xdr:rowOff>
    </xdr:from>
    <xdr:to>
      <xdr:col>73</xdr:col>
      <xdr:colOff>44450</xdr:colOff>
      <xdr:row>14</xdr:row>
      <xdr:rowOff>145264</xdr:rowOff>
    </xdr:to>
    <xdr:sp macro="" textlink="">
      <xdr:nvSpPr>
        <xdr:cNvPr id="463" name="楕円 462"/>
        <xdr:cNvSpPr/>
      </xdr:nvSpPr>
      <xdr:spPr>
        <a:xfrm>
          <a:off x="15240000" y="244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155441</xdr:rowOff>
    </xdr:from>
    <xdr:ext cx="762000" cy="259045"/>
    <xdr:sp macro="" textlink="">
      <xdr:nvSpPr>
        <xdr:cNvPr id="464" name="テキスト ボックス 463"/>
        <xdr:cNvSpPr txBox="1"/>
      </xdr:nvSpPr>
      <xdr:spPr>
        <a:xfrm>
          <a:off x="14909800" y="22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20441</xdr:rowOff>
    </xdr:from>
    <xdr:to>
      <xdr:col>68</xdr:col>
      <xdr:colOff>203200</xdr:colOff>
      <xdr:row>15</xdr:row>
      <xdr:rowOff>122041</xdr:rowOff>
    </xdr:to>
    <xdr:sp macro="" textlink="">
      <xdr:nvSpPr>
        <xdr:cNvPr id="465" name="楕円 464"/>
        <xdr:cNvSpPr/>
      </xdr:nvSpPr>
      <xdr:spPr>
        <a:xfrm>
          <a:off x="14351000" y="259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132218</xdr:rowOff>
    </xdr:from>
    <xdr:ext cx="762000" cy="259045"/>
    <xdr:sp macro="" textlink="">
      <xdr:nvSpPr>
        <xdr:cNvPr id="466" name="テキスト ボックス 465"/>
        <xdr:cNvSpPr txBox="1"/>
      </xdr:nvSpPr>
      <xdr:spPr>
        <a:xfrm>
          <a:off x="14020800" y="236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65012</xdr:rowOff>
    </xdr:from>
    <xdr:to>
      <xdr:col>64</xdr:col>
      <xdr:colOff>152400</xdr:colOff>
      <xdr:row>16</xdr:row>
      <xdr:rowOff>166612</xdr:rowOff>
    </xdr:to>
    <xdr:sp macro="" textlink="">
      <xdr:nvSpPr>
        <xdr:cNvPr id="467" name="楕円 466"/>
        <xdr:cNvSpPr/>
      </xdr:nvSpPr>
      <xdr:spPr>
        <a:xfrm>
          <a:off x="13462000" y="280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151389</xdr:rowOff>
    </xdr:from>
    <xdr:ext cx="762000" cy="259045"/>
    <xdr:sp macro="" textlink="">
      <xdr:nvSpPr>
        <xdr:cNvPr id="468" name="テキスト ボックス 467"/>
        <xdr:cNvSpPr txBox="1"/>
      </xdr:nvSpPr>
      <xdr:spPr>
        <a:xfrm>
          <a:off x="13131800" y="289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和歌山県新宮市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26,333
26,117
255.23
20,951,346
19,552,215
1,325,626
9,887,152
20,905,962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人件費については、定員管理計画に基づき、必要最小限の職員数を見極めながら継続した職員数の管理を行っている。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本年度は、歳入経常一般財源が、ほぼ横ばいでの推移となる中、会計年度任用職員の処遇改善等による一般財源充当額が大幅に増加したことで、全体で１．２ポイントの増となった。</a:t>
          </a:r>
        </a:p>
        <a:p>
          <a:r>
            <a:rPr kumimoji="1" lang="ja-JP" altLang="en-US" sz="1300">
              <a:latin typeface="ＭＳ Ｐゴシック" panose="020B0600070205080204" pitchFamily="50" charset="-128"/>
              <a:ea typeface="ＭＳ Ｐゴシック" panose="020B0600070205080204" pitchFamily="50" charset="-128"/>
            </a:rPr>
            <a:t>　今後は特殊勤務手当の見直しなど給与制度の是正を行い、人件費の削減と適正化に努める。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131572</xdr:rowOff>
    </xdr:from>
    <xdr:to>
      <xdr:col>24</xdr:col>
      <xdr:colOff>25400</xdr:colOff>
      <xdr:row>40</xdr:row>
      <xdr:rowOff>44704</xdr:rowOff>
    </xdr:to>
    <xdr:cxnSp macro="">
      <xdr:nvCxnSpPr>
        <xdr:cNvPr id="59" name="直線コネクタ 58"/>
        <xdr:cNvCxnSpPr/>
      </xdr:nvCxnSpPr>
      <xdr:spPr>
        <a:xfrm flipV="1">
          <a:off x="4826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16781</xdr:rowOff>
    </xdr:from>
    <xdr:ext cx="762000" cy="259045"/>
    <xdr:sp macro="" textlink="">
      <xdr:nvSpPr>
        <xdr:cNvPr id="60" name="人件費最小値テキスト"/>
        <xdr:cNvSpPr txBox="1"/>
      </xdr:nvSpPr>
      <xdr:spPr>
        <a:xfrm>
          <a:off x="4914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44704</xdr:rowOff>
    </xdr:from>
    <xdr:to>
      <xdr:col>24</xdr:col>
      <xdr:colOff>114300</xdr:colOff>
      <xdr:row>40</xdr:row>
      <xdr:rowOff>44704</xdr:rowOff>
    </xdr:to>
    <xdr:cxnSp macro="">
      <xdr:nvCxnSpPr>
        <xdr:cNvPr id="61" name="直線コネクタ 60"/>
        <xdr:cNvCxnSpPr/>
      </xdr:nvCxnSpPr>
      <xdr:spPr>
        <a:xfrm>
          <a:off x="4737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46499</xdr:rowOff>
    </xdr:from>
    <xdr:ext cx="762000" cy="259045"/>
    <xdr:sp macro="" textlink="">
      <xdr:nvSpPr>
        <xdr:cNvPr id="62" name="人件費最大値テキスト"/>
        <xdr:cNvSpPr txBox="1"/>
      </xdr:nvSpPr>
      <xdr:spPr>
        <a:xfrm>
          <a:off x="4914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131572</xdr:rowOff>
    </xdr:from>
    <xdr:to>
      <xdr:col>24</xdr:col>
      <xdr:colOff>114300</xdr:colOff>
      <xdr:row>34</xdr:row>
      <xdr:rowOff>131572</xdr:rowOff>
    </xdr:to>
    <xdr:cxnSp macro="">
      <xdr:nvCxnSpPr>
        <xdr:cNvPr id="63" name="直線コネクタ 62"/>
        <xdr:cNvCxnSpPr/>
      </xdr:nvCxnSpPr>
      <xdr:spPr>
        <a:xfrm>
          <a:off x="4737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159004</xdr:rowOff>
    </xdr:from>
    <xdr:to>
      <xdr:col>24</xdr:col>
      <xdr:colOff>25400</xdr:colOff>
      <xdr:row>37</xdr:row>
      <xdr:rowOff>42418</xdr:rowOff>
    </xdr:to>
    <xdr:cxnSp macro="">
      <xdr:nvCxnSpPr>
        <xdr:cNvPr id="64" name="直線コネクタ 63"/>
        <xdr:cNvCxnSpPr/>
      </xdr:nvCxnSpPr>
      <xdr:spPr>
        <a:xfrm>
          <a:off x="3987800" y="633120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122428</xdr:rowOff>
    </xdr:from>
    <xdr:to>
      <xdr:col>19</xdr:col>
      <xdr:colOff>187325</xdr:colOff>
      <xdr:row>36</xdr:row>
      <xdr:rowOff>159004</xdr:rowOff>
    </xdr:to>
    <xdr:cxnSp macro="">
      <xdr:nvCxnSpPr>
        <xdr:cNvPr id="67" name="直線コネクタ 66"/>
        <xdr:cNvCxnSpPr/>
      </xdr:nvCxnSpPr>
      <xdr:spPr>
        <a:xfrm>
          <a:off x="3098800" y="62946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122428</xdr:rowOff>
    </xdr:from>
    <xdr:to>
      <xdr:col>15</xdr:col>
      <xdr:colOff>98425</xdr:colOff>
      <xdr:row>37</xdr:row>
      <xdr:rowOff>1270</xdr:rowOff>
    </xdr:to>
    <xdr:cxnSp macro="">
      <xdr:nvCxnSpPr>
        <xdr:cNvPr id="70" name="直線コネクタ 69"/>
        <xdr:cNvCxnSpPr/>
      </xdr:nvCxnSpPr>
      <xdr:spPr>
        <a:xfrm flipV="1">
          <a:off x="2209800" y="62946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1" name="フローチャート: 判断 70"/>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72" name="テキスト ボックス 71"/>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67564</xdr:rowOff>
    </xdr:from>
    <xdr:to>
      <xdr:col>11</xdr:col>
      <xdr:colOff>9525</xdr:colOff>
      <xdr:row>37</xdr:row>
      <xdr:rowOff>1270</xdr:rowOff>
    </xdr:to>
    <xdr:cxnSp macro="">
      <xdr:nvCxnSpPr>
        <xdr:cNvPr id="73" name="直線コネクタ 72"/>
        <xdr:cNvCxnSpPr/>
      </xdr:nvCxnSpPr>
      <xdr:spPr>
        <a:xfrm>
          <a:off x="1320800" y="623976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5" name="テキスト ボックス 74"/>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77" name="テキスト ボックス 76"/>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83" name="楕円 82"/>
        <xdr:cNvSpPr/>
      </xdr:nvSpPr>
      <xdr:spPr>
        <a:xfrm>
          <a:off x="4775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135145</xdr:rowOff>
    </xdr:from>
    <xdr:ext cx="762000" cy="259045"/>
    <xdr:sp macro="" textlink="">
      <xdr:nvSpPr>
        <xdr:cNvPr id="84" name="人件費該当値テキスト"/>
        <xdr:cNvSpPr txBox="1"/>
      </xdr:nvSpPr>
      <xdr:spPr>
        <a:xfrm>
          <a:off x="4914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108204</xdr:rowOff>
    </xdr:from>
    <xdr:to>
      <xdr:col>20</xdr:col>
      <xdr:colOff>38100</xdr:colOff>
      <xdr:row>37</xdr:row>
      <xdr:rowOff>38354</xdr:rowOff>
    </xdr:to>
    <xdr:sp macro="" textlink="">
      <xdr:nvSpPr>
        <xdr:cNvPr id="85" name="楕円 84"/>
        <xdr:cNvSpPr/>
      </xdr:nvSpPr>
      <xdr:spPr>
        <a:xfrm>
          <a:off x="3937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86" name="テキスト ボックス 85"/>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71628</xdr:rowOff>
    </xdr:from>
    <xdr:to>
      <xdr:col>15</xdr:col>
      <xdr:colOff>149225</xdr:colOff>
      <xdr:row>37</xdr:row>
      <xdr:rowOff>1778</xdr:rowOff>
    </xdr:to>
    <xdr:sp macro="" textlink="">
      <xdr:nvSpPr>
        <xdr:cNvPr id="87" name="楕円 86"/>
        <xdr:cNvSpPr/>
      </xdr:nvSpPr>
      <xdr:spPr>
        <a:xfrm>
          <a:off x="3048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11955</xdr:rowOff>
    </xdr:from>
    <xdr:ext cx="762000" cy="259045"/>
    <xdr:sp macro="" textlink="">
      <xdr:nvSpPr>
        <xdr:cNvPr id="88" name="テキスト ボックス 87"/>
        <xdr:cNvSpPr txBox="1"/>
      </xdr:nvSpPr>
      <xdr:spPr>
        <a:xfrm>
          <a:off x="2717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89" name="楕円 88"/>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90" name="テキスト ボックス 89"/>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xdr:rowOff>
    </xdr:from>
    <xdr:to>
      <xdr:col>6</xdr:col>
      <xdr:colOff>171450</xdr:colOff>
      <xdr:row>36</xdr:row>
      <xdr:rowOff>118364</xdr:rowOff>
    </xdr:to>
    <xdr:sp macro="" textlink="">
      <xdr:nvSpPr>
        <xdr:cNvPr id="91" name="楕円 90"/>
        <xdr:cNvSpPr/>
      </xdr:nvSpPr>
      <xdr:spPr>
        <a:xfrm>
          <a:off x="1270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128541</xdr:rowOff>
    </xdr:from>
    <xdr:ext cx="762000" cy="259045"/>
    <xdr:sp macro="" textlink="">
      <xdr:nvSpPr>
        <xdr:cNvPr id="92" name="テキスト ボックス 91"/>
        <xdr:cNvSpPr txBox="1"/>
      </xdr:nvSpPr>
      <xdr:spPr>
        <a:xfrm>
          <a:off x="939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物件費に係る経常収支比率は、ほぼ横ばいでの推移となったものの、放課後児童クラブの新設に伴う運営委託料の増等により、前年度から０．３ポイントの増となった。</a:t>
          </a:r>
        </a:p>
        <a:p>
          <a:r>
            <a:rPr kumimoji="1" lang="ja-JP" altLang="en-US" sz="1300">
              <a:latin typeface="ＭＳ Ｐゴシック" panose="020B0600070205080204" pitchFamily="50" charset="-128"/>
              <a:ea typeface="ＭＳ Ｐゴシック" panose="020B0600070205080204" pitchFamily="50" charset="-128"/>
            </a:rPr>
            <a:t>　今後についても予算編成時における経常経費カットや委託経費の見直しなど、物件費の抑制に取り組む。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31750</xdr:rowOff>
    </xdr:to>
    <xdr:cxnSp macro="">
      <xdr:nvCxnSpPr>
        <xdr:cNvPr id="120" name="直線コネクタ 119"/>
        <xdr:cNvCxnSpPr/>
      </xdr:nvCxnSpPr>
      <xdr:spPr>
        <a:xfrm flipV="1">
          <a:off x="16510000" y="2451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1"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2" name="直線コネクタ 121"/>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130810</xdr:rowOff>
    </xdr:from>
    <xdr:to>
      <xdr:col>82</xdr:col>
      <xdr:colOff>107950</xdr:colOff>
      <xdr:row>17</xdr:row>
      <xdr:rowOff>153670</xdr:rowOff>
    </xdr:to>
    <xdr:cxnSp macro="">
      <xdr:nvCxnSpPr>
        <xdr:cNvPr id="125" name="直線コネクタ 124"/>
        <xdr:cNvCxnSpPr/>
      </xdr:nvCxnSpPr>
      <xdr:spPr>
        <a:xfrm>
          <a:off x="15671800" y="30454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26"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7" name="フローチャート: 判断 126"/>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8890</xdr:rowOff>
    </xdr:from>
    <xdr:to>
      <xdr:col>78</xdr:col>
      <xdr:colOff>69850</xdr:colOff>
      <xdr:row>17</xdr:row>
      <xdr:rowOff>130810</xdr:rowOff>
    </xdr:to>
    <xdr:cxnSp macro="">
      <xdr:nvCxnSpPr>
        <xdr:cNvPr id="128" name="直線コネクタ 127"/>
        <xdr:cNvCxnSpPr/>
      </xdr:nvCxnSpPr>
      <xdr:spPr>
        <a:xfrm>
          <a:off x="14782800" y="29235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29" name="フローチャート: 判断 128"/>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0" name="テキスト ボックス 129"/>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8890</xdr:rowOff>
    </xdr:from>
    <xdr:to>
      <xdr:col>73</xdr:col>
      <xdr:colOff>180975</xdr:colOff>
      <xdr:row>17</xdr:row>
      <xdr:rowOff>54610</xdr:rowOff>
    </xdr:to>
    <xdr:cxnSp macro="">
      <xdr:nvCxnSpPr>
        <xdr:cNvPr id="131" name="直線コネクタ 130"/>
        <xdr:cNvCxnSpPr/>
      </xdr:nvCxnSpPr>
      <xdr:spPr>
        <a:xfrm flipV="1">
          <a:off x="13893800" y="2923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156210</xdr:rowOff>
    </xdr:from>
    <xdr:to>
      <xdr:col>74</xdr:col>
      <xdr:colOff>31750</xdr:colOff>
      <xdr:row>16</xdr:row>
      <xdr:rowOff>86360</xdr:rowOff>
    </xdr:to>
    <xdr:sp macro="" textlink="">
      <xdr:nvSpPr>
        <xdr:cNvPr id="132" name="フローチャート: 判断 131"/>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96537</xdr:rowOff>
    </xdr:from>
    <xdr:ext cx="762000" cy="259045"/>
    <xdr:sp macro="" textlink="">
      <xdr:nvSpPr>
        <xdr:cNvPr id="133" name="テキスト ボックス 132"/>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54610</xdr:rowOff>
    </xdr:from>
    <xdr:to>
      <xdr:col>69</xdr:col>
      <xdr:colOff>92075</xdr:colOff>
      <xdr:row>18</xdr:row>
      <xdr:rowOff>88900</xdr:rowOff>
    </xdr:to>
    <xdr:cxnSp macro="">
      <xdr:nvCxnSpPr>
        <xdr:cNvPr id="134" name="直線コネクタ 133"/>
        <xdr:cNvCxnSpPr/>
      </xdr:nvCxnSpPr>
      <xdr:spPr>
        <a:xfrm flipV="1">
          <a:off x="13004800" y="29692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163830</xdr:rowOff>
    </xdr:from>
    <xdr:to>
      <xdr:col>69</xdr:col>
      <xdr:colOff>142875</xdr:colOff>
      <xdr:row>16</xdr:row>
      <xdr:rowOff>93980</xdr:rowOff>
    </xdr:to>
    <xdr:sp macro="" textlink="">
      <xdr:nvSpPr>
        <xdr:cNvPr id="135" name="フローチャート: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104157</xdr:rowOff>
    </xdr:from>
    <xdr:ext cx="762000" cy="259045"/>
    <xdr:sp macro="" textlink="">
      <xdr:nvSpPr>
        <xdr:cNvPr id="136" name="テキスト ボックス 135"/>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7" name="フローチャート: 判断 136"/>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157497</xdr:rowOff>
    </xdr:from>
    <xdr:ext cx="762000" cy="259045"/>
    <xdr:sp macro="" textlink="">
      <xdr:nvSpPr>
        <xdr:cNvPr id="138" name="テキスト ボックス 137"/>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102870</xdr:rowOff>
    </xdr:from>
    <xdr:to>
      <xdr:col>82</xdr:col>
      <xdr:colOff>158750</xdr:colOff>
      <xdr:row>18</xdr:row>
      <xdr:rowOff>33020</xdr:rowOff>
    </xdr:to>
    <xdr:sp macro="" textlink="">
      <xdr:nvSpPr>
        <xdr:cNvPr id="144" name="楕円 143"/>
        <xdr:cNvSpPr/>
      </xdr:nvSpPr>
      <xdr:spPr>
        <a:xfrm>
          <a:off x="164592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74947</xdr:rowOff>
    </xdr:from>
    <xdr:ext cx="762000" cy="259045"/>
    <xdr:sp macro="" textlink="">
      <xdr:nvSpPr>
        <xdr:cNvPr id="145" name="物件費該当値テキスト"/>
        <xdr:cNvSpPr txBox="1"/>
      </xdr:nvSpPr>
      <xdr:spPr>
        <a:xfrm>
          <a:off x="165989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80010</xdr:rowOff>
    </xdr:from>
    <xdr:to>
      <xdr:col>78</xdr:col>
      <xdr:colOff>120650</xdr:colOff>
      <xdr:row>18</xdr:row>
      <xdr:rowOff>10160</xdr:rowOff>
    </xdr:to>
    <xdr:sp macro="" textlink="">
      <xdr:nvSpPr>
        <xdr:cNvPr id="146" name="楕円 145"/>
        <xdr:cNvSpPr/>
      </xdr:nvSpPr>
      <xdr:spPr>
        <a:xfrm>
          <a:off x="15621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166387</xdr:rowOff>
    </xdr:from>
    <xdr:ext cx="736600" cy="259045"/>
    <xdr:sp macro="" textlink="">
      <xdr:nvSpPr>
        <xdr:cNvPr id="147" name="テキスト ボックス 146"/>
        <xdr:cNvSpPr txBox="1"/>
      </xdr:nvSpPr>
      <xdr:spPr>
        <a:xfrm>
          <a:off x="15290800" y="308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129540</xdr:rowOff>
    </xdr:from>
    <xdr:to>
      <xdr:col>74</xdr:col>
      <xdr:colOff>31750</xdr:colOff>
      <xdr:row>17</xdr:row>
      <xdr:rowOff>59690</xdr:rowOff>
    </xdr:to>
    <xdr:sp macro="" textlink="">
      <xdr:nvSpPr>
        <xdr:cNvPr id="148" name="楕円 147"/>
        <xdr:cNvSpPr/>
      </xdr:nvSpPr>
      <xdr:spPr>
        <a:xfrm>
          <a:off x="14732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44467</xdr:rowOff>
    </xdr:from>
    <xdr:ext cx="762000" cy="259045"/>
    <xdr:sp macro="" textlink="">
      <xdr:nvSpPr>
        <xdr:cNvPr id="149" name="テキスト ボックス 148"/>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3810</xdr:rowOff>
    </xdr:from>
    <xdr:to>
      <xdr:col>69</xdr:col>
      <xdr:colOff>142875</xdr:colOff>
      <xdr:row>17</xdr:row>
      <xdr:rowOff>105410</xdr:rowOff>
    </xdr:to>
    <xdr:sp macro="" textlink="">
      <xdr:nvSpPr>
        <xdr:cNvPr id="150" name="楕円 149"/>
        <xdr:cNvSpPr/>
      </xdr:nvSpPr>
      <xdr:spPr>
        <a:xfrm>
          <a:off x="13843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90187</xdr:rowOff>
    </xdr:from>
    <xdr:ext cx="762000" cy="259045"/>
    <xdr:sp macro="" textlink="">
      <xdr:nvSpPr>
        <xdr:cNvPr id="151" name="テキスト ボックス 150"/>
        <xdr:cNvSpPr txBox="1"/>
      </xdr:nvSpPr>
      <xdr:spPr>
        <a:xfrm>
          <a:off x="13512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38100</xdr:rowOff>
    </xdr:from>
    <xdr:to>
      <xdr:col>65</xdr:col>
      <xdr:colOff>53975</xdr:colOff>
      <xdr:row>18</xdr:row>
      <xdr:rowOff>139700</xdr:rowOff>
    </xdr:to>
    <xdr:sp macro="" textlink="">
      <xdr:nvSpPr>
        <xdr:cNvPr id="152" name="楕円 151"/>
        <xdr:cNvSpPr/>
      </xdr:nvSpPr>
      <xdr:spPr>
        <a:xfrm>
          <a:off x="12954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124477</xdr:rowOff>
    </xdr:from>
    <xdr:ext cx="762000" cy="259045"/>
    <xdr:sp macro="" textlink="">
      <xdr:nvSpPr>
        <xdr:cNvPr id="153" name="テキスト ボックス 152"/>
        <xdr:cNvSpPr txBox="1"/>
      </xdr:nvSpPr>
      <xdr:spPr>
        <a:xfrm>
          <a:off x="12623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30">
              <a:latin typeface="ＭＳ Ｐゴシック" panose="020B0600070205080204" pitchFamily="50" charset="-128"/>
              <a:ea typeface="ＭＳ Ｐゴシック" panose="020B0600070205080204" pitchFamily="50" charset="-128"/>
            </a:rPr>
            <a:t>　扶助費に係る経常収支比率は、ほぼ横ばいでの推移となったものの、本年度は、子ども医療費等の増加により一般財源充当額が増加したことで、前年度から０．４ポイント増となった。　</a:t>
          </a:r>
          <a:endParaRPr kumimoji="1" lang="en-US" altLang="ja-JP" sz="1230">
            <a:latin typeface="ＭＳ Ｐゴシック" panose="020B0600070205080204" pitchFamily="50" charset="-128"/>
            <a:ea typeface="ＭＳ Ｐゴシック" panose="020B0600070205080204" pitchFamily="50" charset="-128"/>
          </a:endParaRPr>
        </a:p>
        <a:p>
          <a:r>
            <a:rPr kumimoji="1" lang="ja-JP" altLang="en-US" sz="1230">
              <a:latin typeface="ＭＳ Ｐゴシック" panose="020B0600070205080204" pitchFamily="50" charset="-128"/>
              <a:ea typeface="ＭＳ Ｐゴシック" panose="020B0600070205080204" pitchFamily="50" charset="-128"/>
            </a:rPr>
            <a:t>　扶助費は社会保障制度の一環、住民福祉の増進を図るものであるため、容易に削減することができず、今後も障害者総合支援法に基づく訓練等給付事業や介護給付事業、また生活保護扶助費等の増加も予想されることから、資格審査の適正化を図り、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62</xdr:row>
      <xdr:rowOff>50800</xdr:rowOff>
    </xdr:to>
    <xdr:cxnSp macro="">
      <xdr:nvCxnSpPr>
        <xdr:cNvPr id="183" name="直線コネクタ 182"/>
        <xdr:cNvCxnSpPr/>
      </xdr:nvCxnSpPr>
      <xdr:spPr>
        <a:xfrm flipV="1">
          <a:off x="4826000" y="9134928"/>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26307</xdr:rowOff>
    </xdr:from>
    <xdr:to>
      <xdr:col>24</xdr:col>
      <xdr:colOff>25400</xdr:colOff>
      <xdr:row>57</xdr:row>
      <xdr:rowOff>69850</xdr:rowOff>
    </xdr:to>
    <xdr:cxnSp macro="">
      <xdr:nvCxnSpPr>
        <xdr:cNvPr id="188" name="直線コネクタ 187"/>
        <xdr:cNvCxnSpPr/>
      </xdr:nvCxnSpPr>
      <xdr:spPr>
        <a:xfrm>
          <a:off x="3987800" y="97989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2012</xdr:rowOff>
    </xdr:from>
    <xdr:ext cx="762000" cy="259045"/>
    <xdr:sp macro="" textlink="">
      <xdr:nvSpPr>
        <xdr:cNvPr id="189" name="扶助費平均値テキスト"/>
        <xdr:cNvSpPr txBox="1"/>
      </xdr:nvSpPr>
      <xdr:spPr>
        <a:xfrm>
          <a:off x="4914900" y="9774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190" name="フローチャート: 判断 189"/>
        <xdr:cNvSpPr/>
      </xdr:nvSpPr>
      <xdr:spPr>
        <a:xfrm>
          <a:off x="4775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57</xdr:row>
      <xdr:rowOff>26307</xdr:rowOff>
    </xdr:to>
    <xdr:cxnSp macro="">
      <xdr:nvCxnSpPr>
        <xdr:cNvPr id="191" name="直線コネクタ 190"/>
        <xdr:cNvCxnSpPr/>
      </xdr:nvCxnSpPr>
      <xdr:spPr>
        <a:xfrm>
          <a:off x="3098800" y="96901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3" name="テキスト ボックス 192"/>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57</xdr:row>
      <xdr:rowOff>4535</xdr:rowOff>
    </xdr:to>
    <xdr:cxnSp macro="">
      <xdr:nvCxnSpPr>
        <xdr:cNvPr id="194" name="直線コネクタ 193"/>
        <xdr:cNvCxnSpPr/>
      </xdr:nvCxnSpPr>
      <xdr:spPr>
        <a:xfrm flipV="1">
          <a:off x="2209800" y="96901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81643</xdr:rowOff>
    </xdr:from>
    <xdr:to>
      <xdr:col>15</xdr:col>
      <xdr:colOff>149225</xdr:colOff>
      <xdr:row>57</xdr:row>
      <xdr:rowOff>11793</xdr:rowOff>
    </xdr:to>
    <xdr:sp macro="" textlink="">
      <xdr:nvSpPr>
        <xdr:cNvPr id="195" name="フローチャート: 判断 194"/>
        <xdr:cNvSpPr/>
      </xdr:nvSpPr>
      <xdr:spPr>
        <a:xfrm>
          <a:off x="3048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168020</xdr:rowOff>
    </xdr:from>
    <xdr:ext cx="762000" cy="259045"/>
    <xdr:sp macro="" textlink="">
      <xdr:nvSpPr>
        <xdr:cNvPr id="196" name="テキスト ボックス 195"/>
        <xdr:cNvSpPr txBox="1"/>
      </xdr:nvSpPr>
      <xdr:spPr>
        <a:xfrm>
          <a:off x="2717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4535</xdr:rowOff>
    </xdr:from>
    <xdr:to>
      <xdr:col>11</xdr:col>
      <xdr:colOff>9525</xdr:colOff>
      <xdr:row>57</xdr:row>
      <xdr:rowOff>37193</xdr:rowOff>
    </xdr:to>
    <xdr:cxnSp macro="">
      <xdr:nvCxnSpPr>
        <xdr:cNvPr id="197" name="直線コネクタ 196"/>
        <xdr:cNvCxnSpPr/>
      </xdr:nvCxnSpPr>
      <xdr:spPr>
        <a:xfrm flipV="1">
          <a:off x="1320800" y="9777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198" name="フローチャート: 判断 197"/>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199" name="テキスト ボックス 198"/>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0" name="フローチャート: 判断 199"/>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1" name="テキスト ボックス 200"/>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7" name="楕円 206"/>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35577</xdr:rowOff>
    </xdr:from>
    <xdr:ext cx="762000" cy="259045"/>
    <xdr:sp macro="" textlink="">
      <xdr:nvSpPr>
        <xdr:cNvPr id="208" name="扶助費該当値テキスト"/>
        <xdr:cNvSpPr txBox="1"/>
      </xdr:nvSpPr>
      <xdr:spPr>
        <a:xfrm>
          <a:off x="4914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146957</xdr:rowOff>
    </xdr:from>
    <xdr:to>
      <xdr:col>20</xdr:col>
      <xdr:colOff>38100</xdr:colOff>
      <xdr:row>57</xdr:row>
      <xdr:rowOff>77107</xdr:rowOff>
    </xdr:to>
    <xdr:sp macro="" textlink="">
      <xdr:nvSpPr>
        <xdr:cNvPr id="209" name="楕円 208"/>
        <xdr:cNvSpPr/>
      </xdr:nvSpPr>
      <xdr:spPr>
        <a:xfrm>
          <a:off x="3937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61884</xdr:rowOff>
    </xdr:from>
    <xdr:ext cx="736600" cy="259045"/>
    <xdr:sp macro="" textlink="">
      <xdr:nvSpPr>
        <xdr:cNvPr id="210" name="テキスト ボックス 209"/>
        <xdr:cNvSpPr txBox="1"/>
      </xdr:nvSpPr>
      <xdr:spPr>
        <a:xfrm>
          <a:off x="3606800" y="983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1" name="楕円 210"/>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12" name="テキスト ボックス 211"/>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125185</xdr:rowOff>
    </xdr:from>
    <xdr:to>
      <xdr:col>11</xdr:col>
      <xdr:colOff>60325</xdr:colOff>
      <xdr:row>57</xdr:row>
      <xdr:rowOff>55335</xdr:rowOff>
    </xdr:to>
    <xdr:sp macro="" textlink="">
      <xdr:nvSpPr>
        <xdr:cNvPr id="213" name="楕円 212"/>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65512</xdr:rowOff>
    </xdr:from>
    <xdr:ext cx="762000" cy="259045"/>
    <xdr:sp macro="" textlink="">
      <xdr:nvSpPr>
        <xdr:cNvPr id="214" name="テキスト ボックス 213"/>
        <xdr:cNvSpPr txBox="1"/>
      </xdr:nvSpPr>
      <xdr:spPr>
        <a:xfrm>
          <a:off x="1828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5" name="楕円 214"/>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98170</xdr:rowOff>
    </xdr:from>
    <xdr:ext cx="762000" cy="259045"/>
    <xdr:sp macro="" textlink="">
      <xdr:nvSpPr>
        <xdr:cNvPr id="216" name="テキスト ボックス 215"/>
        <xdr:cNvSpPr txBox="1"/>
      </xdr:nvSpPr>
      <xdr:spPr>
        <a:xfrm>
          <a:off x="939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主な経費は繰出金であるが、国民健康保険特別会計繰出金で給付費の減等から減となったものの、後期高齢者医療特別会計繰出金や介護保険特別会計繰出金で給付費の増等により増となったことなどから、前年度と比較して０．１ポイント増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62</xdr:row>
      <xdr:rowOff>61685</xdr:rowOff>
    </xdr:to>
    <xdr:cxnSp macro="">
      <xdr:nvCxnSpPr>
        <xdr:cNvPr id="246" name="直線コネクタ 245"/>
        <xdr:cNvCxnSpPr/>
      </xdr:nvCxnSpPr>
      <xdr:spPr>
        <a:xfrm flipV="1">
          <a:off x="16510000" y="9113157"/>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7" name="その他最小値テキスト"/>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8" name="直線コネクタ 247"/>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49" name="その他最大値テキスト"/>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0" name="直線コネクタ 249"/>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110672</xdr:rowOff>
    </xdr:from>
    <xdr:to>
      <xdr:col>82</xdr:col>
      <xdr:colOff>107950</xdr:colOff>
      <xdr:row>56</xdr:row>
      <xdr:rowOff>121557</xdr:rowOff>
    </xdr:to>
    <xdr:cxnSp macro="">
      <xdr:nvCxnSpPr>
        <xdr:cNvPr id="251" name="直線コネクタ 250"/>
        <xdr:cNvCxnSpPr/>
      </xdr:nvCxnSpPr>
      <xdr:spPr>
        <a:xfrm>
          <a:off x="15671800" y="97118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110672</xdr:rowOff>
    </xdr:to>
    <xdr:cxnSp macro="">
      <xdr:nvCxnSpPr>
        <xdr:cNvPr id="254" name="直線コネクタ 253"/>
        <xdr:cNvCxnSpPr/>
      </xdr:nvCxnSpPr>
      <xdr:spPr>
        <a:xfrm>
          <a:off x="14782800" y="9690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168728</xdr:rowOff>
    </xdr:from>
    <xdr:to>
      <xdr:col>78</xdr:col>
      <xdr:colOff>120650</xdr:colOff>
      <xdr:row>57</xdr:row>
      <xdr:rowOff>98878</xdr:rowOff>
    </xdr:to>
    <xdr:sp macro="" textlink="">
      <xdr:nvSpPr>
        <xdr:cNvPr id="255" name="フローチャート: 判断 254"/>
        <xdr:cNvSpPr/>
      </xdr:nvSpPr>
      <xdr:spPr>
        <a:xfrm>
          <a:off x="15621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83655</xdr:rowOff>
    </xdr:from>
    <xdr:ext cx="736600" cy="259045"/>
    <xdr:sp macro="" textlink="">
      <xdr:nvSpPr>
        <xdr:cNvPr id="256" name="テキスト ボックス 255"/>
        <xdr:cNvSpPr txBox="1"/>
      </xdr:nvSpPr>
      <xdr:spPr>
        <a:xfrm>
          <a:off x="15290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57</xdr:row>
      <xdr:rowOff>15422</xdr:rowOff>
    </xdr:to>
    <xdr:cxnSp macro="">
      <xdr:nvCxnSpPr>
        <xdr:cNvPr id="257" name="直線コネクタ 256"/>
        <xdr:cNvCxnSpPr/>
      </xdr:nvCxnSpPr>
      <xdr:spPr>
        <a:xfrm flipV="1">
          <a:off x="13893800" y="96901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103415</xdr:rowOff>
    </xdr:from>
    <xdr:to>
      <xdr:col>74</xdr:col>
      <xdr:colOff>31750</xdr:colOff>
      <xdr:row>57</xdr:row>
      <xdr:rowOff>33565</xdr:rowOff>
    </xdr:to>
    <xdr:sp macro="" textlink="">
      <xdr:nvSpPr>
        <xdr:cNvPr id="258" name="フローチャート: 判断 257"/>
        <xdr:cNvSpPr/>
      </xdr:nvSpPr>
      <xdr:spPr>
        <a:xfrm>
          <a:off x="14732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18342</xdr:rowOff>
    </xdr:from>
    <xdr:ext cx="762000" cy="259045"/>
    <xdr:sp macro="" textlink="">
      <xdr:nvSpPr>
        <xdr:cNvPr id="259" name="テキスト ボックス 258"/>
        <xdr:cNvSpPr txBox="1"/>
      </xdr:nvSpPr>
      <xdr:spPr>
        <a:xfrm>
          <a:off x="14401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15422</xdr:rowOff>
    </xdr:to>
    <xdr:cxnSp macro="">
      <xdr:nvCxnSpPr>
        <xdr:cNvPr id="260" name="直線コネクタ 259"/>
        <xdr:cNvCxnSpPr/>
      </xdr:nvCxnSpPr>
      <xdr:spPr>
        <a:xfrm>
          <a:off x="13004800" y="97663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73478</xdr:rowOff>
    </xdr:from>
    <xdr:to>
      <xdr:col>69</xdr:col>
      <xdr:colOff>142875</xdr:colOff>
      <xdr:row>58</xdr:row>
      <xdr:rowOff>3628</xdr:rowOff>
    </xdr:to>
    <xdr:sp macro="" textlink="">
      <xdr:nvSpPr>
        <xdr:cNvPr id="261" name="フローチャート: 判断 260"/>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159855</xdr:rowOff>
    </xdr:from>
    <xdr:ext cx="762000" cy="259045"/>
    <xdr:sp macro="" textlink="">
      <xdr:nvSpPr>
        <xdr:cNvPr id="262" name="テキスト ボックス 261"/>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65315</xdr:rowOff>
    </xdr:from>
    <xdr:to>
      <xdr:col>65</xdr:col>
      <xdr:colOff>53975</xdr:colOff>
      <xdr:row>58</xdr:row>
      <xdr:rowOff>166915</xdr:rowOff>
    </xdr:to>
    <xdr:sp macro="" textlink="">
      <xdr:nvSpPr>
        <xdr:cNvPr id="263" name="フローチャート: 判断 262"/>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151692</xdr:rowOff>
    </xdr:from>
    <xdr:ext cx="762000" cy="259045"/>
    <xdr:sp macro="" textlink="">
      <xdr:nvSpPr>
        <xdr:cNvPr id="264" name="テキスト ボックス 263"/>
        <xdr:cNvSpPr txBox="1"/>
      </xdr:nvSpPr>
      <xdr:spPr>
        <a:xfrm>
          <a:off x="12623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70" name="楕円 269"/>
        <xdr:cNvSpPr/>
      </xdr:nvSpPr>
      <xdr:spPr>
        <a:xfrm>
          <a:off x="16459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87284</xdr:rowOff>
    </xdr:from>
    <xdr:ext cx="762000" cy="259045"/>
    <xdr:sp macro="" textlink="">
      <xdr:nvSpPr>
        <xdr:cNvPr id="271" name="その他該当値テキスト"/>
        <xdr:cNvSpPr txBox="1"/>
      </xdr:nvSpPr>
      <xdr:spPr>
        <a:xfrm>
          <a:off x="165989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59872</xdr:rowOff>
    </xdr:from>
    <xdr:to>
      <xdr:col>78</xdr:col>
      <xdr:colOff>120650</xdr:colOff>
      <xdr:row>56</xdr:row>
      <xdr:rowOff>161472</xdr:rowOff>
    </xdr:to>
    <xdr:sp macro="" textlink="">
      <xdr:nvSpPr>
        <xdr:cNvPr id="272" name="楕円 271"/>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73" name="テキスト ボックス 272"/>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4" name="楕円 273"/>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149877</xdr:rowOff>
    </xdr:from>
    <xdr:ext cx="762000" cy="259045"/>
    <xdr:sp macro="" textlink="">
      <xdr:nvSpPr>
        <xdr:cNvPr id="275" name="テキスト ボックス 274"/>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136072</xdr:rowOff>
    </xdr:from>
    <xdr:to>
      <xdr:col>69</xdr:col>
      <xdr:colOff>142875</xdr:colOff>
      <xdr:row>57</xdr:row>
      <xdr:rowOff>66222</xdr:rowOff>
    </xdr:to>
    <xdr:sp macro="" textlink="">
      <xdr:nvSpPr>
        <xdr:cNvPr id="276" name="楕円 275"/>
        <xdr:cNvSpPr/>
      </xdr:nvSpPr>
      <xdr:spPr>
        <a:xfrm>
          <a:off x="13843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76399</xdr:rowOff>
    </xdr:from>
    <xdr:ext cx="762000" cy="259045"/>
    <xdr:sp macro="" textlink="">
      <xdr:nvSpPr>
        <xdr:cNvPr id="277" name="テキスト ボックス 276"/>
        <xdr:cNvSpPr txBox="1"/>
      </xdr:nvSpPr>
      <xdr:spPr>
        <a:xfrm>
          <a:off x="13512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8" name="楕円 277"/>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79" name="テキスト ボックス 278"/>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種法人等への補助金・負担金については、交付開始後、大きな見直しが行われていないものもあるため、近年横ばい傾向にある。本年度は医療センターに係る公債費負担分が増となったこと等から、比率は前年度から０．８ポイント増加した。</a:t>
          </a:r>
        </a:p>
        <a:p>
          <a:r>
            <a:rPr kumimoji="1" lang="ja-JP" altLang="en-US" sz="1300">
              <a:latin typeface="ＭＳ Ｐゴシック" panose="020B0600070205080204" pitchFamily="50" charset="-128"/>
              <a:ea typeface="ＭＳ Ｐゴシック" panose="020B0600070205080204" pitchFamily="50" charset="-128"/>
            </a:rPr>
            <a:t>　今後は補助金・負担金の内容を調査し、効果の低い補助金、負担金の見直しや廃止を検討する。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131572</xdr:rowOff>
    </xdr:to>
    <xdr:cxnSp macro="">
      <xdr:nvCxnSpPr>
        <xdr:cNvPr id="304" name="直線コネクタ 303"/>
        <xdr:cNvCxnSpPr/>
      </xdr:nvCxnSpPr>
      <xdr:spPr>
        <a:xfrm flipV="1">
          <a:off x="16510000" y="590600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5"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6" name="直線コネクタ 305"/>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7" name="補助費等最大値テキスト"/>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8" name="直線コネクタ 307"/>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94996</xdr:rowOff>
    </xdr:to>
    <xdr:cxnSp macro="">
      <xdr:nvCxnSpPr>
        <xdr:cNvPr id="309" name="直線コネクタ 308"/>
        <xdr:cNvCxnSpPr/>
      </xdr:nvCxnSpPr>
      <xdr:spPr>
        <a:xfrm>
          <a:off x="15671800" y="62306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10" name="補助費等平均値テキスト"/>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11" name="フローチャート: 判断 310"/>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58420</xdr:rowOff>
    </xdr:to>
    <xdr:cxnSp macro="">
      <xdr:nvCxnSpPr>
        <xdr:cNvPr id="312" name="直線コネクタ 311"/>
        <xdr:cNvCxnSpPr/>
      </xdr:nvCxnSpPr>
      <xdr:spPr>
        <a:xfrm>
          <a:off x="14782800" y="620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3" name="フローチャート: 判断 312"/>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4" name="テキスト ボックス 313"/>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104140</xdr:rowOff>
    </xdr:to>
    <xdr:cxnSp macro="">
      <xdr:nvCxnSpPr>
        <xdr:cNvPr id="315" name="直線コネクタ 314"/>
        <xdr:cNvCxnSpPr/>
      </xdr:nvCxnSpPr>
      <xdr:spPr>
        <a:xfrm flipV="1">
          <a:off x="13893800" y="6207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7" name="テキスト ボックス 316"/>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131572</xdr:rowOff>
    </xdr:to>
    <xdr:cxnSp macro="">
      <xdr:nvCxnSpPr>
        <xdr:cNvPr id="318" name="直線コネクタ 317"/>
        <xdr:cNvCxnSpPr/>
      </xdr:nvCxnSpPr>
      <xdr:spPr>
        <a:xfrm flipV="1">
          <a:off x="13004800" y="62763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21" name="フローチャート: 判断 320"/>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22" name="テキスト ボックス 321"/>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28" name="楕円 327"/>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60723</xdr:rowOff>
    </xdr:from>
    <xdr:ext cx="762000" cy="259045"/>
    <xdr:sp macro="" textlink="">
      <xdr:nvSpPr>
        <xdr:cNvPr id="329" name="補助費等該当値テキスト"/>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30" name="楕円 329"/>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31" name="テキスト ボックス 330"/>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32" name="楕円 331"/>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33" name="テキスト ボックス 332"/>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4" name="楕円 333"/>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35" name="テキスト ボックス 334"/>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36" name="楕円 335"/>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37" name="テキスト ボックス 336"/>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平成３０年に文化複合施設整備のために借り入れた過疎対策事業債等が償還開始となる一方で、平成２４年に借り入れた第三セクター等改革推進債などの償還完了や昨年度の繰上償還の影響により、０．５ポイント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今後も公債費は高水準での推移が見込まれることから、事業の絞り込みを徹底し、国費等の財源確保を第一に、財政措置の有利な地方債の活用など、公債費負担の抑制に努める。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83457</xdr:rowOff>
    </xdr:to>
    <xdr:cxnSp macro="">
      <xdr:nvCxnSpPr>
        <xdr:cNvPr id="367" name="直線コネクタ 366"/>
        <xdr:cNvCxnSpPr/>
      </xdr:nvCxnSpPr>
      <xdr:spPr>
        <a:xfrm flipV="1">
          <a:off x="4826000" y="125748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55534</xdr:rowOff>
    </xdr:from>
    <xdr:ext cx="762000" cy="259045"/>
    <xdr:sp macro="" textlink="">
      <xdr:nvSpPr>
        <xdr:cNvPr id="368" name="公債費最小値テキスト"/>
        <xdr:cNvSpPr txBox="1"/>
      </xdr:nvSpPr>
      <xdr:spPr>
        <a:xfrm>
          <a:off x="4914900" y="1411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83457</xdr:rowOff>
    </xdr:from>
    <xdr:to>
      <xdr:col>24</xdr:col>
      <xdr:colOff>114300</xdr:colOff>
      <xdr:row>82</xdr:row>
      <xdr:rowOff>83457</xdr:rowOff>
    </xdr:to>
    <xdr:cxnSp macro="">
      <xdr:nvCxnSpPr>
        <xdr:cNvPr id="369" name="直線コネクタ 368"/>
        <xdr:cNvCxnSpPr/>
      </xdr:nvCxnSpPr>
      <xdr:spPr>
        <a:xfrm>
          <a:off x="4737100" y="1414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0" name="公債費最大値テキスト"/>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1" name="直線コネクタ 370"/>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4536</xdr:rowOff>
    </xdr:from>
    <xdr:to>
      <xdr:col>24</xdr:col>
      <xdr:colOff>25400</xdr:colOff>
      <xdr:row>81</xdr:row>
      <xdr:rowOff>58964</xdr:rowOff>
    </xdr:to>
    <xdr:cxnSp macro="">
      <xdr:nvCxnSpPr>
        <xdr:cNvPr id="372" name="直線コネクタ 371"/>
        <xdr:cNvCxnSpPr/>
      </xdr:nvCxnSpPr>
      <xdr:spPr>
        <a:xfrm flipV="1">
          <a:off x="3987800" y="13891986"/>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133548</xdr:rowOff>
    </xdr:from>
    <xdr:ext cx="762000" cy="259045"/>
    <xdr:sp macro="" textlink="">
      <xdr:nvSpPr>
        <xdr:cNvPr id="373" name="公債費平均値テキスト"/>
        <xdr:cNvSpPr txBox="1"/>
      </xdr:nvSpPr>
      <xdr:spPr>
        <a:xfrm>
          <a:off x="4914900" y="1316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74" name="フローチャート: 判断 373"/>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58964</xdr:rowOff>
    </xdr:from>
    <xdr:to>
      <xdr:col>19</xdr:col>
      <xdr:colOff>187325</xdr:colOff>
      <xdr:row>81</xdr:row>
      <xdr:rowOff>102507</xdr:rowOff>
    </xdr:to>
    <xdr:cxnSp macro="">
      <xdr:nvCxnSpPr>
        <xdr:cNvPr id="375" name="直線コネクタ 374"/>
        <xdr:cNvCxnSpPr/>
      </xdr:nvCxnSpPr>
      <xdr:spPr>
        <a:xfrm flipV="1">
          <a:off x="3098800" y="139464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106136</xdr:rowOff>
    </xdr:from>
    <xdr:to>
      <xdr:col>20</xdr:col>
      <xdr:colOff>38100</xdr:colOff>
      <xdr:row>78</xdr:row>
      <xdr:rowOff>36286</xdr:rowOff>
    </xdr:to>
    <xdr:sp macro="" textlink="">
      <xdr:nvSpPr>
        <xdr:cNvPr id="376" name="フローチャート: 判断 375"/>
        <xdr:cNvSpPr/>
      </xdr:nvSpPr>
      <xdr:spPr>
        <a:xfrm>
          <a:off x="3937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46463</xdr:rowOff>
    </xdr:from>
    <xdr:ext cx="736600" cy="259045"/>
    <xdr:sp macro="" textlink="">
      <xdr:nvSpPr>
        <xdr:cNvPr id="377" name="テキスト ボックス 376"/>
        <xdr:cNvSpPr txBox="1"/>
      </xdr:nvSpPr>
      <xdr:spPr>
        <a:xfrm>
          <a:off x="3606800" y="13076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102507</xdr:rowOff>
    </xdr:from>
    <xdr:to>
      <xdr:col>15</xdr:col>
      <xdr:colOff>98425</xdr:colOff>
      <xdr:row>82</xdr:row>
      <xdr:rowOff>18143</xdr:rowOff>
    </xdr:to>
    <xdr:cxnSp macro="">
      <xdr:nvCxnSpPr>
        <xdr:cNvPr id="378" name="直線コネクタ 377"/>
        <xdr:cNvCxnSpPr/>
      </xdr:nvCxnSpPr>
      <xdr:spPr>
        <a:xfrm flipV="1">
          <a:off x="2209800" y="139899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29936</xdr:rowOff>
    </xdr:from>
    <xdr:to>
      <xdr:col>15</xdr:col>
      <xdr:colOff>149225</xdr:colOff>
      <xdr:row>77</xdr:row>
      <xdr:rowOff>131536</xdr:rowOff>
    </xdr:to>
    <xdr:sp macro="" textlink="">
      <xdr:nvSpPr>
        <xdr:cNvPr id="379" name="フローチャート: 判断 378"/>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141713</xdr:rowOff>
    </xdr:from>
    <xdr:ext cx="762000" cy="259045"/>
    <xdr:sp macro="" textlink="">
      <xdr:nvSpPr>
        <xdr:cNvPr id="380" name="テキスト ボックス 379"/>
        <xdr:cNvSpPr txBox="1"/>
      </xdr:nvSpPr>
      <xdr:spPr>
        <a:xfrm>
          <a:off x="2717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82</xdr:row>
      <xdr:rowOff>18143</xdr:rowOff>
    </xdr:from>
    <xdr:to>
      <xdr:col>11</xdr:col>
      <xdr:colOff>9525</xdr:colOff>
      <xdr:row>82</xdr:row>
      <xdr:rowOff>39914</xdr:rowOff>
    </xdr:to>
    <xdr:cxnSp macro="">
      <xdr:nvCxnSpPr>
        <xdr:cNvPr id="381" name="直線コネクタ 380"/>
        <xdr:cNvCxnSpPr/>
      </xdr:nvCxnSpPr>
      <xdr:spPr>
        <a:xfrm flipV="1">
          <a:off x="1320800" y="140770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149679</xdr:rowOff>
    </xdr:from>
    <xdr:to>
      <xdr:col>11</xdr:col>
      <xdr:colOff>60325</xdr:colOff>
      <xdr:row>78</xdr:row>
      <xdr:rowOff>79829</xdr:rowOff>
    </xdr:to>
    <xdr:sp macro="" textlink="">
      <xdr:nvSpPr>
        <xdr:cNvPr id="382" name="フローチャート: 判断 381"/>
        <xdr:cNvSpPr/>
      </xdr:nvSpPr>
      <xdr:spPr>
        <a:xfrm>
          <a:off x="2159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90006</xdr:rowOff>
    </xdr:from>
    <xdr:ext cx="762000" cy="259045"/>
    <xdr:sp macro="" textlink="">
      <xdr:nvSpPr>
        <xdr:cNvPr id="383" name="テキスト ボックス 382"/>
        <xdr:cNvSpPr txBox="1"/>
      </xdr:nvSpPr>
      <xdr:spPr>
        <a:xfrm>
          <a:off x="1828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384" name="フローチャート: 判断 383"/>
        <xdr:cNvSpPr/>
      </xdr:nvSpPr>
      <xdr:spPr>
        <a:xfrm>
          <a:off x="1270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122663</xdr:rowOff>
    </xdr:from>
    <xdr:ext cx="762000" cy="259045"/>
    <xdr:sp macro="" textlink="">
      <xdr:nvSpPr>
        <xdr:cNvPr id="385" name="テキスト ボックス 384"/>
        <xdr:cNvSpPr txBox="1"/>
      </xdr:nvSpPr>
      <xdr:spPr>
        <a:xfrm>
          <a:off x="939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125186</xdr:rowOff>
    </xdr:from>
    <xdr:to>
      <xdr:col>24</xdr:col>
      <xdr:colOff>76200</xdr:colOff>
      <xdr:row>81</xdr:row>
      <xdr:rowOff>55336</xdr:rowOff>
    </xdr:to>
    <xdr:sp macro="" textlink="">
      <xdr:nvSpPr>
        <xdr:cNvPr id="391" name="楕円 390"/>
        <xdr:cNvSpPr/>
      </xdr:nvSpPr>
      <xdr:spPr>
        <a:xfrm>
          <a:off x="47752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97263</xdr:rowOff>
    </xdr:from>
    <xdr:ext cx="762000" cy="259045"/>
    <xdr:sp macro="" textlink="">
      <xdr:nvSpPr>
        <xdr:cNvPr id="392" name="公債費該当値テキスト"/>
        <xdr:cNvSpPr txBox="1"/>
      </xdr:nvSpPr>
      <xdr:spPr>
        <a:xfrm>
          <a:off x="4914900" y="1381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8164</xdr:rowOff>
    </xdr:from>
    <xdr:to>
      <xdr:col>20</xdr:col>
      <xdr:colOff>38100</xdr:colOff>
      <xdr:row>81</xdr:row>
      <xdr:rowOff>109764</xdr:rowOff>
    </xdr:to>
    <xdr:sp macro="" textlink="">
      <xdr:nvSpPr>
        <xdr:cNvPr id="393" name="楕円 392"/>
        <xdr:cNvSpPr/>
      </xdr:nvSpPr>
      <xdr:spPr>
        <a:xfrm>
          <a:off x="3937000" y="1389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94541</xdr:rowOff>
    </xdr:from>
    <xdr:ext cx="736600" cy="259045"/>
    <xdr:sp macro="" textlink="">
      <xdr:nvSpPr>
        <xdr:cNvPr id="394" name="テキスト ボックス 393"/>
        <xdr:cNvSpPr txBox="1"/>
      </xdr:nvSpPr>
      <xdr:spPr>
        <a:xfrm>
          <a:off x="3606800" y="1398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51707</xdr:rowOff>
    </xdr:from>
    <xdr:to>
      <xdr:col>15</xdr:col>
      <xdr:colOff>149225</xdr:colOff>
      <xdr:row>81</xdr:row>
      <xdr:rowOff>153307</xdr:rowOff>
    </xdr:to>
    <xdr:sp macro="" textlink="">
      <xdr:nvSpPr>
        <xdr:cNvPr id="395" name="楕円 394"/>
        <xdr:cNvSpPr/>
      </xdr:nvSpPr>
      <xdr:spPr>
        <a:xfrm>
          <a:off x="3048000" y="1393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138084</xdr:rowOff>
    </xdr:from>
    <xdr:ext cx="762000" cy="259045"/>
    <xdr:sp macro="" textlink="">
      <xdr:nvSpPr>
        <xdr:cNvPr id="396" name="テキスト ボックス 395"/>
        <xdr:cNvSpPr txBox="1"/>
      </xdr:nvSpPr>
      <xdr:spPr>
        <a:xfrm>
          <a:off x="2717800" y="1402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138793</xdr:rowOff>
    </xdr:from>
    <xdr:to>
      <xdr:col>11</xdr:col>
      <xdr:colOff>60325</xdr:colOff>
      <xdr:row>82</xdr:row>
      <xdr:rowOff>68943</xdr:rowOff>
    </xdr:to>
    <xdr:sp macro="" textlink="">
      <xdr:nvSpPr>
        <xdr:cNvPr id="397" name="楕円 396"/>
        <xdr:cNvSpPr/>
      </xdr:nvSpPr>
      <xdr:spPr>
        <a:xfrm>
          <a:off x="2159000" y="1402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82</xdr:row>
      <xdr:rowOff>53720</xdr:rowOff>
    </xdr:from>
    <xdr:ext cx="762000" cy="259045"/>
    <xdr:sp macro="" textlink="">
      <xdr:nvSpPr>
        <xdr:cNvPr id="398" name="テキスト ボックス 397"/>
        <xdr:cNvSpPr txBox="1"/>
      </xdr:nvSpPr>
      <xdr:spPr>
        <a:xfrm>
          <a:off x="1828800" y="141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160564</xdr:rowOff>
    </xdr:from>
    <xdr:to>
      <xdr:col>6</xdr:col>
      <xdr:colOff>171450</xdr:colOff>
      <xdr:row>82</xdr:row>
      <xdr:rowOff>90714</xdr:rowOff>
    </xdr:to>
    <xdr:sp macro="" textlink="">
      <xdr:nvSpPr>
        <xdr:cNvPr id="399" name="楕円 398"/>
        <xdr:cNvSpPr/>
      </xdr:nvSpPr>
      <xdr:spPr>
        <a:xfrm>
          <a:off x="1270000" y="1404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75491</xdr:rowOff>
    </xdr:from>
    <xdr:ext cx="762000" cy="259045"/>
    <xdr:sp macro="" textlink="">
      <xdr:nvSpPr>
        <xdr:cNvPr id="400" name="テキスト ボックス 399"/>
        <xdr:cNvSpPr txBox="1"/>
      </xdr:nvSpPr>
      <xdr:spPr>
        <a:xfrm>
          <a:off x="939800" y="1413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公債費以外の比率については類似団体平均を下回ったが、物件費の比率は高い状態が続いているため、今後も収入の確保や経常経費の削減などに取り組む必要がある。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143002</xdr:rowOff>
    </xdr:to>
    <xdr:cxnSp macro="">
      <xdr:nvCxnSpPr>
        <xdr:cNvPr id="426" name="直線コネクタ 425"/>
        <xdr:cNvCxnSpPr/>
      </xdr:nvCxnSpPr>
      <xdr:spPr>
        <a:xfrm flipV="1">
          <a:off x="16510000" y="1260856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27" name="公債費以外最小値テキスト"/>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28" name="直線コネクタ 427"/>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9"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30" name="直線コネクタ 429"/>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122428</xdr:rowOff>
    </xdr:from>
    <xdr:to>
      <xdr:col>82</xdr:col>
      <xdr:colOff>107950</xdr:colOff>
      <xdr:row>77</xdr:row>
      <xdr:rowOff>78994</xdr:rowOff>
    </xdr:to>
    <xdr:cxnSp macro="">
      <xdr:nvCxnSpPr>
        <xdr:cNvPr id="431" name="直線コネクタ 430"/>
        <xdr:cNvCxnSpPr/>
      </xdr:nvCxnSpPr>
      <xdr:spPr>
        <a:xfrm>
          <a:off x="15671800" y="13152628"/>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64279</xdr:rowOff>
    </xdr:from>
    <xdr:ext cx="762000" cy="259045"/>
    <xdr:sp macro="" textlink="">
      <xdr:nvSpPr>
        <xdr:cNvPr id="432" name="公債費以外平均値テキスト"/>
        <xdr:cNvSpPr txBox="1"/>
      </xdr:nvSpPr>
      <xdr:spPr>
        <a:xfrm>
          <a:off x="16598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33" name="フローチャート: 判断 432"/>
        <xdr:cNvSpPr/>
      </xdr:nvSpPr>
      <xdr:spPr>
        <a:xfrm>
          <a:off x="16459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106426</xdr:rowOff>
    </xdr:from>
    <xdr:to>
      <xdr:col>78</xdr:col>
      <xdr:colOff>69850</xdr:colOff>
      <xdr:row>76</xdr:row>
      <xdr:rowOff>122428</xdr:rowOff>
    </xdr:to>
    <xdr:cxnSp macro="">
      <xdr:nvCxnSpPr>
        <xdr:cNvPr id="434" name="直線コネクタ 433"/>
        <xdr:cNvCxnSpPr/>
      </xdr:nvCxnSpPr>
      <xdr:spPr>
        <a:xfrm>
          <a:off x="14782800" y="12965176"/>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23622</xdr:rowOff>
    </xdr:from>
    <xdr:to>
      <xdr:col>78</xdr:col>
      <xdr:colOff>120650</xdr:colOff>
      <xdr:row>77</xdr:row>
      <xdr:rowOff>125222</xdr:rowOff>
    </xdr:to>
    <xdr:sp macro="" textlink="">
      <xdr:nvSpPr>
        <xdr:cNvPr id="435" name="フローチャート: 判断 434"/>
        <xdr:cNvSpPr/>
      </xdr:nvSpPr>
      <xdr:spPr>
        <a:xfrm>
          <a:off x="15621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109999</xdr:rowOff>
    </xdr:from>
    <xdr:ext cx="736600" cy="259045"/>
    <xdr:sp macro="" textlink="">
      <xdr:nvSpPr>
        <xdr:cNvPr id="436" name="テキスト ボックス 435"/>
        <xdr:cNvSpPr txBox="1"/>
      </xdr:nvSpPr>
      <xdr:spPr>
        <a:xfrm>
          <a:off x="15290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106426</xdr:rowOff>
    </xdr:from>
    <xdr:to>
      <xdr:col>73</xdr:col>
      <xdr:colOff>180975</xdr:colOff>
      <xdr:row>76</xdr:row>
      <xdr:rowOff>159004</xdr:rowOff>
    </xdr:to>
    <xdr:cxnSp macro="">
      <xdr:nvCxnSpPr>
        <xdr:cNvPr id="437" name="直線コネクタ 436"/>
        <xdr:cNvCxnSpPr/>
      </xdr:nvCxnSpPr>
      <xdr:spPr>
        <a:xfrm flipV="1">
          <a:off x="13893800" y="12965176"/>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38" name="フローチャート: 判断 437"/>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39" name="テキスト ボックス 438"/>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159004</xdr:rowOff>
    </xdr:from>
    <xdr:to>
      <xdr:col>69</xdr:col>
      <xdr:colOff>92075</xdr:colOff>
      <xdr:row>77</xdr:row>
      <xdr:rowOff>37846</xdr:rowOff>
    </xdr:to>
    <xdr:cxnSp macro="">
      <xdr:nvCxnSpPr>
        <xdr:cNvPr id="440" name="直線コネクタ 439"/>
        <xdr:cNvCxnSpPr/>
      </xdr:nvCxnSpPr>
      <xdr:spPr>
        <a:xfrm flipV="1">
          <a:off x="13004800" y="131892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1" name="フローチャート: 判断 440"/>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42" name="テキスト ボックス 441"/>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96774</xdr:rowOff>
    </xdr:from>
    <xdr:to>
      <xdr:col>65</xdr:col>
      <xdr:colOff>53975</xdr:colOff>
      <xdr:row>78</xdr:row>
      <xdr:rowOff>26924</xdr:rowOff>
    </xdr:to>
    <xdr:sp macro="" textlink="">
      <xdr:nvSpPr>
        <xdr:cNvPr id="443" name="フローチャート: 判断 442"/>
        <xdr:cNvSpPr/>
      </xdr:nvSpPr>
      <xdr:spPr>
        <a:xfrm>
          <a:off x="12954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11701</xdr:rowOff>
    </xdr:from>
    <xdr:ext cx="762000" cy="259045"/>
    <xdr:sp macro="" textlink="">
      <xdr:nvSpPr>
        <xdr:cNvPr id="444" name="テキスト ボックス 443"/>
        <xdr:cNvSpPr txBox="1"/>
      </xdr:nvSpPr>
      <xdr:spPr>
        <a:xfrm>
          <a:off x="12623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50" name="楕円 449"/>
        <xdr:cNvSpPr/>
      </xdr:nvSpPr>
      <xdr:spPr>
        <a:xfrm>
          <a:off x="16459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44721</xdr:rowOff>
    </xdr:from>
    <xdr:ext cx="762000" cy="259045"/>
    <xdr:sp macro="" textlink="">
      <xdr:nvSpPr>
        <xdr:cNvPr id="451" name="公債費以外該当値テキスト"/>
        <xdr:cNvSpPr txBox="1"/>
      </xdr:nvSpPr>
      <xdr:spPr>
        <a:xfrm>
          <a:off x="16598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71628</xdr:rowOff>
    </xdr:from>
    <xdr:to>
      <xdr:col>78</xdr:col>
      <xdr:colOff>120650</xdr:colOff>
      <xdr:row>77</xdr:row>
      <xdr:rowOff>1778</xdr:rowOff>
    </xdr:to>
    <xdr:sp macro="" textlink="">
      <xdr:nvSpPr>
        <xdr:cNvPr id="452" name="楕円 451"/>
        <xdr:cNvSpPr/>
      </xdr:nvSpPr>
      <xdr:spPr>
        <a:xfrm>
          <a:off x="15621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11955</xdr:rowOff>
    </xdr:from>
    <xdr:ext cx="736600" cy="259045"/>
    <xdr:sp macro="" textlink="">
      <xdr:nvSpPr>
        <xdr:cNvPr id="453" name="テキスト ボックス 452"/>
        <xdr:cNvSpPr txBox="1"/>
      </xdr:nvSpPr>
      <xdr:spPr>
        <a:xfrm>
          <a:off x="15290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55626</xdr:rowOff>
    </xdr:from>
    <xdr:to>
      <xdr:col>74</xdr:col>
      <xdr:colOff>31750</xdr:colOff>
      <xdr:row>75</xdr:row>
      <xdr:rowOff>157226</xdr:rowOff>
    </xdr:to>
    <xdr:sp macro="" textlink="">
      <xdr:nvSpPr>
        <xdr:cNvPr id="454" name="楕円 453"/>
        <xdr:cNvSpPr/>
      </xdr:nvSpPr>
      <xdr:spPr>
        <a:xfrm>
          <a:off x="14732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167403</xdr:rowOff>
    </xdr:from>
    <xdr:ext cx="762000" cy="259045"/>
    <xdr:sp macro="" textlink="">
      <xdr:nvSpPr>
        <xdr:cNvPr id="455" name="テキスト ボックス 454"/>
        <xdr:cNvSpPr txBox="1"/>
      </xdr:nvSpPr>
      <xdr:spPr>
        <a:xfrm>
          <a:off x="14401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108204</xdr:rowOff>
    </xdr:from>
    <xdr:to>
      <xdr:col>69</xdr:col>
      <xdr:colOff>142875</xdr:colOff>
      <xdr:row>77</xdr:row>
      <xdr:rowOff>38354</xdr:rowOff>
    </xdr:to>
    <xdr:sp macro="" textlink="">
      <xdr:nvSpPr>
        <xdr:cNvPr id="456" name="楕円 455"/>
        <xdr:cNvSpPr/>
      </xdr:nvSpPr>
      <xdr:spPr>
        <a:xfrm>
          <a:off x="13843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48531</xdr:rowOff>
    </xdr:from>
    <xdr:ext cx="762000" cy="259045"/>
    <xdr:sp macro="" textlink="">
      <xdr:nvSpPr>
        <xdr:cNvPr id="457" name="テキスト ボックス 456"/>
        <xdr:cNvSpPr txBox="1"/>
      </xdr:nvSpPr>
      <xdr:spPr>
        <a:xfrm>
          <a:off x="13512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58" name="楕円 457"/>
        <xdr:cNvSpPr/>
      </xdr:nvSpPr>
      <xdr:spPr>
        <a:xfrm>
          <a:off x="12954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59" name="テキスト ボックス 458"/>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和歌山県新宮市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116267</xdr:rowOff>
    </xdr:from>
    <xdr:to>
      <xdr:col>29</xdr:col>
      <xdr:colOff>127000</xdr:colOff>
      <xdr:row>18</xdr:row>
      <xdr:rowOff>165816</xdr:rowOff>
    </xdr:to>
    <xdr:cxnSp macro="">
      <xdr:nvCxnSpPr>
        <xdr:cNvPr id="44" name="直線コネクタ 43"/>
        <xdr:cNvCxnSpPr/>
      </xdr:nvCxnSpPr>
      <xdr:spPr bwMode="auto">
        <a:xfrm flipV="1">
          <a:off x="5651500" y="2221292"/>
          <a:ext cx="0" cy="10782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137893</xdr:rowOff>
    </xdr:from>
    <xdr:ext cx="762000" cy="259045"/>
    <xdr:sp macro="" textlink="">
      <xdr:nvSpPr>
        <xdr:cNvPr id="45" name="人口1人当たり決算額の推移最小値テキスト130"/>
        <xdr:cNvSpPr txBox="1"/>
      </xdr:nvSpPr>
      <xdr:spPr>
        <a:xfrm>
          <a:off x="5740400" y="327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165816</xdr:rowOff>
    </xdr:from>
    <xdr:to>
      <xdr:col>30</xdr:col>
      <xdr:colOff>25400</xdr:colOff>
      <xdr:row>18</xdr:row>
      <xdr:rowOff>165816</xdr:rowOff>
    </xdr:to>
    <xdr:cxnSp macro="">
      <xdr:nvCxnSpPr>
        <xdr:cNvPr id="46" name="直線コネクタ 45"/>
        <xdr:cNvCxnSpPr/>
      </xdr:nvCxnSpPr>
      <xdr:spPr bwMode="auto">
        <a:xfrm>
          <a:off x="5562600" y="32995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31194</xdr:rowOff>
    </xdr:from>
    <xdr:ext cx="762000" cy="259045"/>
    <xdr:sp macro="" textlink="">
      <xdr:nvSpPr>
        <xdr:cNvPr id="47" name="人口1人当たり決算額の推移最大値テキスト130"/>
        <xdr:cNvSpPr txBox="1"/>
      </xdr:nvSpPr>
      <xdr:spPr>
        <a:xfrm>
          <a:off x="5740400" y="196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116267</xdr:rowOff>
    </xdr:from>
    <xdr:to>
      <xdr:col>30</xdr:col>
      <xdr:colOff>25400</xdr:colOff>
      <xdr:row>12</xdr:row>
      <xdr:rowOff>116267</xdr:rowOff>
    </xdr:to>
    <xdr:cxnSp macro="">
      <xdr:nvCxnSpPr>
        <xdr:cNvPr id="48" name="直線コネクタ 47"/>
        <xdr:cNvCxnSpPr/>
      </xdr:nvCxnSpPr>
      <xdr:spPr bwMode="auto">
        <a:xfrm>
          <a:off x="5562600" y="2221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146088</xdr:rowOff>
    </xdr:from>
    <xdr:to>
      <xdr:col>29</xdr:col>
      <xdr:colOff>127000</xdr:colOff>
      <xdr:row>18</xdr:row>
      <xdr:rowOff>19608</xdr:rowOff>
    </xdr:to>
    <xdr:cxnSp macro="">
      <xdr:nvCxnSpPr>
        <xdr:cNvPr id="49" name="直線コネクタ 48"/>
        <xdr:cNvCxnSpPr/>
      </xdr:nvCxnSpPr>
      <xdr:spPr bwMode="auto">
        <a:xfrm flipV="1">
          <a:off x="5003800" y="3108363"/>
          <a:ext cx="647700" cy="44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130865</xdr:rowOff>
    </xdr:from>
    <xdr:ext cx="762000" cy="259045"/>
    <xdr:sp macro="" textlink="">
      <xdr:nvSpPr>
        <xdr:cNvPr id="50" name="人口1人当たり決算額の推移平均値テキスト130"/>
        <xdr:cNvSpPr txBox="1"/>
      </xdr:nvSpPr>
      <xdr:spPr>
        <a:xfrm>
          <a:off x="5740400" y="3093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148464</xdr:rowOff>
    </xdr:from>
    <xdr:to>
      <xdr:col>29</xdr:col>
      <xdr:colOff>177800</xdr:colOff>
      <xdr:row>18</xdr:row>
      <xdr:rowOff>78614</xdr:rowOff>
    </xdr:to>
    <xdr:sp macro="" textlink="">
      <xdr:nvSpPr>
        <xdr:cNvPr id="51" name="フローチャート: 判断 50"/>
        <xdr:cNvSpPr/>
      </xdr:nvSpPr>
      <xdr:spPr bwMode="auto">
        <a:xfrm>
          <a:off x="5600700" y="3110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161</xdr:rowOff>
    </xdr:from>
    <xdr:to>
      <xdr:col>26</xdr:col>
      <xdr:colOff>50800</xdr:colOff>
      <xdr:row>18</xdr:row>
      <xdr:rowOff>19608</xdr:rowOff>
    </xdr:to>
    <xdr:cxnSp macro="">
      <xdr:nvCxnSpPr>
        <xdr:cNvPr id="52" name="直線コネクタ 51"/>
        <xdr:cNvCxnSpPr/>
      </xdr:nvCxnSpPr>
      <xdr:spPr bwMode="auto">
        <a:xfrm>
          <a:off x="4305300" y="3133886"/>
          <a:ext cx="698500" cy="19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157037</xdr:rowOff>
    </xdr:from>
    <xdr:to>
      <xdr:col>26</xdr:col>
      <xdr:colOff>101600</xdr:colOff>
      <xdr:row>18</xdr:row>
      <xdr:rowOff>87187</xdr:rowOff>
    </xdr:to>
    <xdr:sp macro="" textlink="">
      <xdr:nvSpPr>
        <xdr:cNvPr id="53" name="フローチャート: 判断 52"/>
        <xdr:cNvSpPr/>
      </xdr:nvSpPr>
      <xdr:spPr bwMode="auto">
        <a:xfrm>
          <a:off x="49530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71964</xdr:rowOff>
    </xdr:from>
    <xdr:ext cx="736600" cy="259045"/>
    <xdr:sp macro="" textlink="">
      <xdr:nvSpPr>
        <xdr:cNvPr id="54" name="テキスト ボックス 53"/>
        <xdr:cNvSpPr txBox="1"/>
      </xdr:nvSpPr>
      <xdr:spPr>
        <a:xfrm>
          <a:off x="4622800" y="320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161</xdr:rowOff>
    </xdr:from>
    <xdr:to>
      <xdr:col>22</xdr:col>
      <xdr:colOff>114300</xdr:colOff>
      <xdr:row>18</xdr:row>
      <xdr:rowOff>26507</xdr:rowOff>
    </xdr:to>
    <xdr:cxnSp macro="">
      <xdr:nvCxnSpPr>
        <xdr:cNvPr id="55" name="直線コネクタ 54"/>
        <xdr:cNvCxnSpPr/>
      </xdr:nvCxnSpPr>
      <xdr:spPr bwMode="auto">
        <a:xfrm flipV="1">
          <a:off x="3606800" y="3133886"/>
          <a:ext cx="698500" cy="26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161620</xdr:rowOff>
    </xdr:from>
    <xdr:to>
      <xdr:col>22</xdr:col>
      <xdr:colOff>165100</xdr:colOff>
      <xdr:row>18</xdr:row>
      <xdr:rowOff>91770</xdr:rowOff>
    </xdr:to>
    <xdr:sp macro="" textlink="">
      <xdr:nvSpPr>
        <xdr:cNvPr id="56" name="フローチャート: 判断 55"/>
        <xdr:cNvSpPr/>
      </xdr:nvSpPr>
      <xdr:spPr bwMode="auto">
        <a:xfrm>
          <a:off x="42545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76547</xdr:rowOff>
    </xdr:from>
    <xdr:ext cx="762000" cy="259045"/>
    <xdr:sp macro="" textlink="">
      <xdr:nvSpPr>
        <xdr:cNvPr id="57" name="テキスト ボックス 56"/>
        <xdr:cNvSpPr txBox="1"/>
      </xdr:nvSpPr>
      <xdr:spPr>
        <a:xfrm>
          <a:off x="3924300" y="321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26507</xdr:rowOff>
    </xdr:from>
    <xdr:to>
      <xdr:col>18</xdr:col>
      <xdr:colOff>177800</xdr:colOff>
      <xdr:row>18</xdr:row>
      <xdr:rowOff>47177</xdr:rowOff>
    </xdr:to>
    <xdr:cxnSp macro="">
      <xdr:nvCxnSpPr>
        <xdr:cNvPr id="58" name="直線コネクタ 57"/>
        <xdr:cNvCxnSpPr/>
      </xdr:nvCxnSpPr>
      <xdr:spPr bwMode="auto">
        <a:xfrm flipV="1">
          <a:off x="2908300" y="3160232"/>
          <a:ext cx="698500" cy="20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142406</xdr:rowOff>
    </xdr:from>
    <xdr:to>
      <xdr:col>19</xdr:col>
      <xdr:colOff>38100</xdr:colOff>
      <xdr:row>18</xdr:row>
      <xdr:rowOff>72556</xdr:rowOff>
    </xdr:to>
    <xdr:sp macro="" textlink="">
      <xdr:nvSpPr>
        <xdr:cNvPr id="59" name="フローチャート: 判断 58"/>
        <xdr:cNvSpPr/>
      </xdr:nvSpPr>
      <xdr:spPr bwMode="auto">
        <a:xfrm>
          <a:off x="3556000" y="3104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82733</xdr:rowOff>
    </xdr:from>
    <xdr:ext cx="762000" cy="259045"/>
    <xdr:sp macro="" textlink="">
      <xdr:nvSpPr>
        <xdr:cNvPr id="60" name="テキスト ボックス 59"/>
        <xdr:cNvSpPr txBox="1"/>
      </xdr:nvSpPr>
      <xdr:spPr>
        <a:xfrm>
          <a:off x="3225800" y="287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150914</xdr:rowOff>
    </xdr:from>
    <xdr:to>
      <xdr:col>15</xdr:col>
      <xdr:colOff>101600</xdr:colOff>
      <xdr:row>18</xdr:row>
      <xdr:rowOff>81064</xdr:rowOff>
    </xdr:to>
    <xdr:sp macro="" textlink="">
      <xdr:nvSpPr>
        <xdr:cNvPr id="61" name="フローチャート: 判断 60"/>
        <xdr:cNvSpPr/>
      </xdr:nvSpPr>
      <xdr:spPr bwMode="auto">
        <a:xfrm>
          <a:off x="2857500" y="3113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91241</xdr:rowOff>
    </xdr:from>
    <xdr:ext cx="762000" cy="259045"/>
    <xdr:sp macro="" textlink="">
      <xdr:nvSpPr>
        <xdr:cNvPr id="62" name="テキスト ボックス 61"/>
        <xdr:cNvSpPr txBox="1"/>
      </xdr:nvSpPr>
      <xdr:spPr>
        <a:xfrm>
          <a:off x="2527300" y="288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95288</xdr:rowOff>
    </xdr:from>
    <xdr:to>
      <xdr:col>29</xdr:col>
      <xdr:colOff>177800</xdr:colOff>
      <xdr:row>18</xdr:row>
      <xdr:rowOff>25438</xdr:rowOff>
    </xdr:to>
    <xdr:sp macro="" textlink="">
      <xdr:nvSpPr>
        <xdr:cNvPr id="68" name="楕円 67"/>
        <xdr:cNvSpPr/>
      </xdr:nvSpPr>
      <xdr:spPr bwMode="auto">
        <a:xfrm>
          <a:off x="5600700" y="3057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111815</xdr:rowOff>
    </xdr:from>
    <xdr:ext cx="762000" cy="259045"/>
    <xdr:sp macro="" textlink="">
      <xdr:nvSpPr>
        <xdr:cNvPr id="69" name="人口1人当たり決算額の推移該当値テキスト130"/>
        <xdr:cNvSpPr txBox="1"/>
      </xdr:nvSpPr>
      <xdr:spPr>
        <a:xfrm>
          <a:off x="5740400" y="29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140258</xdr:rowOff>
    </xdr:from>
    <xdr:to>
      <xdr:col>26</xdr:col>
      <xdr:colOff>101600</xdr:colOff>
      <xdr:row>18</xdr:row>
      <xdr:rowOff>70408</xdr:rowOff>
    </xdr:to>
    <xdr:sp macro="" textlink="">
      <xdr:nvSpPr>
        <xdr:cNvPr id="70" name="楕円 69"/>
        <xdr:cNvSpPr/>
      </xdr:nvSpPr>
      <xdr:spPr bwMode="auto">
        <a:xfrm>
          <a:off x="4953000" y="3102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80585</xdr:rowOff>
    </xdr:from>
    <xdr:ext cx="736600" cy="259045"/>
    <xdr:sp macro="" textlink="">
      <xdr:nvSpPr>
        <xdr:cNvPr id="71" name="テキスト ボックス 70"/>
        <xdr:cNvSpPr txBox="1"/>
      </xdr:nvSpPr>
      <xdr:spPr>
        <a:xfrm>
          <a:off x="4622800" y="2871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120811</xdr:rowOff>
    </xdr:from>
    <xdr:to>
      <xdr:col>22</xdr:col>
      <xdr:colOff>165100</xdr:colOff>
      <xdr:row>18</xdr:row>
      <xdr:rowOff>50961</xdr:rowOff>
    </xdr:to>
    <xdr:sp macro="" textlink="">
      <xdr:nvSpPr>
        <xdr:cNvPr id="72" name="楕円 71"/>
        <xdr:cNvSpPr/>
      </xdr:nvSpPr>
      <xdr:spPr bwMode="auto">
        <a:xfrm>
          <a:off x="4254500" y="3083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61138</xdr:rowOff>
    </xdr:from>
    <xdr:ext cx="762000" cy="259045"/>
    <xdr:sp macro="" textlink="">
      <xdr:nvSpPr>
        <xdr:cNvPr id="73" name="テキスト ボックス 72"/>
        <xdr:cNvSpPr txBox="1"/>
      </xdr:nvSpPr>
      <xdr:spPr>
        <a:xfrm>
          <a:off x="3924300" y="28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147157</xdr:rowOff>
    </xdr:from>
    <xdr:to>
      <xdr:col>19</xdr:col>
      <xdr:colOff>38100</xdr:colOff>
      <xdr:row>18</xdr:row>
      <xdr:rowOff>77307</xdr:rowOff>
    </xdr:to>
    <xdr:sp macro="" textlink="">
      <xdr:nvSpPr>
        <xdr:cNvPr id="74" name="楕円 73"/>
        <xdr:cNvSpPr/>
      </xdr:nvSpPr>
      <xdr:spPr bwMode="auto">
        <a:xfrm>
          <a:off x="3556000" y="3109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62084</xdr:rowOff>
    </xdr:from>
    <xdr:ext cx="762000" cy="259045"/>
    <xdr:sp macro="" textlink="">
      <xdr:nvSpPr>
        <xdr:cNvPr id="75" name="テキスト ボックス 74"/>
        <xdr:cNvSpPr txBox="1"/>
      </xdr:nvSpPr>
      <xdr:spPr>
        <a:xfrm>
          <a:off x="3225800" y="3195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167827</xdr:rowOff>
    </xdr:from>
    <xdr:to>
      <xdr:col>15</xdr:col>
      <xdr:colOff>101600</xdr:colOff>
      <xdr:row>18</xdr:row>
      <xdr:rowOff>97977</xdr:rowOff>
    </xdr:to>
    <xdr:sp macro="" textlink="">
      <xdr:nvSpPr>
        <xdr:cNvPr id="76" name="楕円 75"/>
        <xdr:cNvSpPr/>
      </xdr:nvSpPr>
      <xdr:spPr bwMode="auto">
        <a:xfrm>
          <a:off x="2857500" y="3130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82754</xdr:rowOff>
    </xdr:from>
    <xdr:ext cx="762000" cy="259045"/>
    <xdr:sp macro="" textlink="">
      <xdr:nvSpPr>
        <xdr:cNvPr id="77" name="テキスト ボックス 76"/>
        <xdr:cNvSpPr txBox="1"/>
      </xdr:nvSpPr>
      <xdr:spPr>
        <a:xfrm>
          <a:off x="2527300" y="3216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229718</xdr:rowOff>
    </xdr:from>
    <xdr:to>
      <xdr:col>29</xdr:col>
      <xdr:colOff>127000</xdr:colOff>
      <xdr:row>38</xdr:row>
      <xdr:rowOff>86652</xdr:rowOff>
    </xdr:to>
    <xdr:cxnSp macro="">
      <xdr:nvCxnSpPr>
        <xdr:cNvPr id="106" name="直線コネクタ 105"/>
        <xdr:cNvCxnSpPr/>
      </xdr:nvCxnSpPr>
      <xdr:spPr bwMode="auto">
        <a:xfrm flipV="1">
          <a:off x="5651500" y="6154268"/>
          <a:ext cx="0" cy="13999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58729</xdr:rowOff>
    </xdr:from>
    <xdr:ext cx="762000" cy="259045"/>
    <xdr:sp macro="" textlink="">
      <xdr:nvSpPr>
        <xdr:cNvPr id="107" name="人口1人当たり決算額の推移最小値テキスト445"/>
        <xdr:cNvSpPr txBox="1"/>
      </xdr:nvSpPr>
      <xdr:spPr>
        <a:xfrm>
          <a:off x="5740400" y="75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86652</xdr:rowOff>
    </xdr:from>
    <xdr:to>
      <xdr:col>30</xdr:col>
      <xdr:colOff>25400</xdr:colOff>
      <xdr:row>38</xdr:row>
      <xdr:rowOff>86652</xdr:rowOff>
    </xdr:to>
    <xdr:cxnSp macro="">
      <xdr:nvCxnSpPr>
        <xdr:cNvPr id="108" name="直線コネクタ 107"/>
        <xdr:cNvCxnSpPr/>
      </xdr:nvCxnSpPr>
      <xdr:spPr bwMode="auto">
        <a:xfrm>
          <a:off x="5562600" y="755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144645</xdr:rowOff>
    </xdr:from>
    <xdr:ext cx="762000" cy="259045"/>
    <xdr:sp macro="" textlink="">
      <xdr:nvSpPr>
        <xdr:cNvPr id="109" name="人口1人当たり決算額の推移最大値テキスト445"/>
        <xdr:cNvSpPr txBox="1"/>
      </xdr:nvSpPr>
      <xdr:spPr>
        <a:xfrm>
          <a:off x="5740400" y="589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229718</xdr:rowOff>
    </xdr:from>
    <xdr:to>
      <xdr:col>30</xdr:col>
      <xdr:colOff>25400</xdr:colOff>
      <xdr:row>33</xdr:row>
      <xdr:rowOff>229718</xdr:rowOff>
    </xdr:to>
    <xdr:cxnSp macro="">
      <xdr:nvCxnSpPr>
        <xdr:cNvPr id="110" name="直線コネクタ 109"/>
        <xdr:cNvCxnSpPr/>
      </xdr:nvCxnSpPr>
      <xdr:spPr bwMode="auto">
        <a:xfrm>
          <a:off x="5562600" y="6154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318738</xdr:rowOff>
    </xdr:from>
    <xdr:to>
      <xdr:col>29</xdr:col>
      <xdr:colOff>127000</xdr:colOff>
      <xdr:row>35</xdr:row>
      <xdr:rowOff>332759</xdr:rowOff>
    </xdr:to>
    <xdr:cxnSp macro="">
      <xdr:nvCxnSpPr>
        <xdr:cNvPr id="111" name="直線コネクタ 110"/>
        <xdr:cNvCxnSpPr/>
      </xdr:nvCxnSpPr>
      <xdr:spPr bwMode="auto">
        <a:xfrm flipV="1">
          <a:off x="5003800" y="6929088"/>
          <a:ext cx="647700" cy="14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88168</xdr:rowOff>
    </xdr:from>
    <xdr:ext cx="762000" cy="259045"/>
    <xdr:sp macro="" textlink="">
      <xdr:nvSpPr>
        <xdr:cNvPr id="112" name="人口1人当たり決算額の推移平均値テキスト445"/>
        <xdr:cNvSpPr txBox="1"/>
      </xdr:nvSpPr>
      <xdr:spPr>
        <a:xfrm>
          <a:off x="5740400" y="70414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116091</xdr:rowOff>
    </xdr:from>
    <xdr:to>
      <xdr:col>29</xdr:col>
      <xdr:colOff>177800</xdr:colOff>
      <xdr:row>37</xdr:row>
      <xdr:rowOff>46241</xdr:rowOff>
    </xdr:to>
    <xdr:sp macro="" textlink="">
      <xdr:nvSpPr>
        <xdr:cNvPr id="113" name="フローチャート: 判断 112"/>
        <xdr:cNvSpPr/>
      </xdr:nvSpPr>
      <xdr:spPr bwMode="auto">
        <a:xfrm>
          <a:off x="5600700" y="7069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189484</xdr:rowOff>
    </xdr:from>
    <xdr:to>
      <xdr:col>26</xdr:col>
      <xdr:colOff>50800</xdr:colOff>
      <xdr:row>35</xdr:row>
      <xdr:rowOff>332759</xdr:rowOff>
    </xdr:to>
    <xdr:cxnSp macro="">
      <xdr:nvCxnSpPr>
        <xdr:cNvPr id="114" name="直線コネクタ 113"/>
        <xdr:cNvCxnSpPr/>
      </xdr:nvCxnSpPr>
      <xdr:spPr bwMode="auto">
        <a:xfrm>
          <a:off x="4305300" y="6799834"/>
          <a:ext cx="698500" cy="143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134512</xdr:rowOff>
    </xdr:from>
    <xdr:to>
      <xdr:col>26</xdr:col>
      <xdr:colOff>101600</xdr:colOff>
      <xdr:row>37</xdr:row>
      <xdr:rowOff>64662</xdr:rowOff>
    </xdr:to>
    <xdr:sp macro="" textlink="">
      <xdr:nvSpPr>
        <xdr:cNvPr id="115" name="フローチャート: 判断 114"/>
        <xdr:cNvSpPr/>
      </xdr:nvSpPr>
      <xdr:spPr bwMode="auto">
        <a:xfrm>
          <a:off x="49530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49439</xdr:rowOff>
    </xdr:from>
    <xdr:ext cx="736600" cy="259045"/>
    <xdr:sp macro="" textlink="">
      <xdr:nvSpPr>
        <xdr:cNvPr id="116" name="テキスト ボックス 115"/>
        <xdr:cNvSpPr txBox="1"/>
      </xdr:nvSpPr>
      <xdr:spPr>
        <a:xfrm>
          <a:off x="4622800" y="7174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189484</xdr:rowOff>
    </xdr:from>
    <xdr:to>
      <xdr:col>22</xdr:col>
      <xdr:colOff>114300</xdr:colOff>
      <xdr:row>35</xdr:row>
      <xdr:rowOff>270390</xdr:rowOff>
    </xdr:to>
    <xdr:cxnSp macro="">
      <xdr:nvCxnSpPr>
        <xdr:cNvPr id="117" name="直線コネクタ 116"/>
        <xdr:cNvCxnSpPr/>
      </xdr:nvCxnSpPr>
      <xdr:spPr bwMode="auto">
        <a:xfrm flipV="1">
          <a:off x="3606800" y="6799834"/>
          <a:ext cx="698500" cy="80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144856</xdr:rowOff>
    </xdr:from>
    <xdr:to>
      <xdr:col>22</xdr:col>
      <xdr:colOff>165100</xdr:colOff>
      <xdr:row>37</xdr:row>
      <xdr:rowOff>75006</xdr:rowOff>
    </xdr:to>
    <xdr:sp macro="" textlink="">
      <xdr:nvSpPr>
        <xdr:cNvPr id="118" name="フローチャート: 判断 117"/>
        <xdr:cNvSpPr/>
      </xdr:nvSpPr>
      <xdr:spPr bwMode="auto">
        <a:xfrm>
          <a:off x="42545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59783</xdr:rowOff>
    </xdr:from>
    <xdr:ext cx="762000" cy="259045"/>
    <xdr:sp macro="" textlink="">
      <xdr:nvSpPr>
        <xdr:cNvPr id="119" name="テキスト ボックス 118"/>
        <xdr:cNvSpPr txBox="1"/>
      </xdr:nvSpPr>
      <xdr:spPr>
        <a:xfrm>
          <a:off x="3924300" y="7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270390</xdr:rowOff>
    </xdr:from>
    <xdr:to>
      <xdr:col>18</xdr:col>
      <xdr:colOff>177800</xdr:colOff>
      <xdr:row>35</xdr:row>
      <xdr:rowOff>280276</xdr:rowOff>
    </xdr:to>
    <xdr:cxnSp macro="">
      <xdr:nvCxnSpPr>
        <xdr:cNvPr id="120" name="直線コネクタ 119"/>
        <xdr:cNvCxnSpPr/>
      </xdr:nvCxnSpPr>
      <xdr:spPr bwMode="auto">
        <a:xfrm flipV="1">
          <a:off x="2908300" y="6880740"/>
          <a:ext cx="698500" cy="9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129940</xdr:rowOff>
    </xdr:from>
    <xdr:to>
      <xdr:col>19</xdr:col>
      <xdr:colOff>38100</xdr:colOff>
      <xdr:row>37</xdr:row>
      <xdr:rowOff>60090</xdr:rowOff>
    </xdr:to>
    <xdr:sp macro="" textlink="">
      <xdr:nvSpPr>
        <xdr:cNvPr id="121" name="フローチャート: 判断 120"/>
        <xdr:cNvSpPr/>
      </xdr:nvSpPr>
      <xdr:spPr bwMode="auto">
        <a:xfrm>
          <a:off x="35560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44867</xdr:rowOff>
    </xdr:from>
    <xdr:ext cx="762000" cy="259045"/>
    <xdr:sp macro="" textlink="">
      <xdr:nvSpPr>
        <xdr:cNvPr id="122" name="テキスト ボックス 121"/>
        <xdr:cNvSpPr txBox="1"/>
      </xdr:nvSpPr>
      <xdr:spPr>
        <a:xfrm>
          <a:off x="3225800" y="716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129369</xdr:rowOff>
    </xdr:from>
    <xdr:to>
      <xdr:col>15</xdr:col>
      <xdr:colOff>101600</xdr:colOff>
      <xdr:row>37</xdr:row>
      <xdr:rowOff>59519</xdr:rowOff>
    </xdr:to>
    <xdr:sp macro="" textlink="">
      <xdr:nvSpPr>
        <xdr:cNvPr id="123" name="フローチャート: 判断 122"/>
        <xdr:cNvSpPr/>
      </xdr:nvSpPr>
      <xdr:spPr bwMode="auto">
        <a:xfrm>
          <a:off x="28575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44296</xdr:rowOff>
    </xdr:from>
    <xdr:ext cx="762000" cy="259045"/>
    <xdr:sp macro="" textlink="">
      <xdr:nvSpPr>
        <xdr:cNvPr id="124" name="テキスト ボックス 123"/>
        <xdr:cNvSpPr txBox="1"/>
      </xdr:nvSpPr>
      <xdr:spPr>
        <a:xfrm>
          <a:off x="2527300" y="716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267938</xdr:rowOff>
    </xdr:from>
    <xdr:to>
      <xdr:col>29</xdr:col>
      <xdr:colOff>177800</xdr:colOff>
      <xdr:row>36</xdr:row>
      <xdr:rowOff>26638</xdr:rowOff>
    </xdr:to>
    <xdr:sp macro="" textlink="">
      <xdr:nvSpPr>
        <xdr:cNvPr id="130" name="楕円 129"/>
        <xdr:cNvSpPr/>
      </xdr:nvSpPr>
      <xdr:spPr bwMode="auto">
        <a:xfrm>
          <a:off x="5600700" y="6878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113015</xdr:rowOff>
    </xdr:from>
    <xdr:ext cx="762000" cy="259045"/>
    <xdr:sp macro="" textlink="">
      <xdr:nvSpPr>
        <xdr:cNvPr id="131" name="人口1人当たり決算額の推移該当値テキスト445"/>
        <xdr:cNvSpPr txBox="1"/>
      </xdr:nvSpPr>
      <xdr:spPr>
        <a:xfrm>
          <a:off x="5740400" y="672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281959</xdr:rowOff>
    </xdr:from>
    <xdr:to>
      <xdr:col>26</xdr:col>
      <xdr:colOff>101600</xdr:colOff>
      <xdr:row>36</xdr:row>
      <xdr:rowOff>40659</xdr:rowOff>
    </xdr:to>
    <xdr:sp macro="" textlink="">
      <xdr:nvSpPr>
        <xdr:cNvPr id="132" name="楕円 131"/>
        <xdr:cNvSpPr/>
      </xdr:nvSpPr>
      <xdr:spPr bwMode="auto">
        <a:xfrm>
          <a:off x="4953000" y="6892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50836</xdr:rowOff>
    </xdr:from>
    <xdr:ext cx="736600" cy="259045"/>
    <xdr:sp macro="" textlink="">
      <xdr:nvSpPr>
        <xdr:cNvPr id="133" name="テキスト ボックス 132"/>
        <xdr:cNvSpPr txBox="1"/>
      </xdr:nvSpPr>
      <xdr:spPr>
        <a:xfrm>
          <a:off x="4622800" y="6661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138684</xdr:rowOff>
    </xdr:from>
    <xdr:to>
      <xdr:col>22</xdr:col>
      <xdr:colOff>165100</xdr:colOff>
      <xdr:row>35</xdr:row>
      <xdr:rowOff>240284</xdr:rowOff>
    </xdr:to>
    <xdr:sp macro="" textlink="">
      <xdr:nvSpPr>
        <xdr:cNvPr id="134" name="楕円 133"/>
        <xdr:cNvSpPr/>
      </xdr:nvSpPr>
      <xdr:spPr bwMode="auto">
        <a:xfrm>
          <a:off x="4254500" y="6749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250461</xdr:rowOff>
    </xdr:from>
    <xdr:ext cx="762000" cy="259045"/>
    <xdr:sp macro="" textlink="">
      <xdr:nvSpPr>
        <xdr:cNvPr id="135" name="テキスト ボックス 134"/>
        <xdr:cNvSpPr txBox="1"/>
      </xdr:nvSpPr>
      <xdr:spPr>
        <a:xfrm>
          <a:off x="3924300" y="651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219590</xdr:rowOff>
    </xdr:from>
    <xdr:to>
      <xdr:col>19</xdr:col>
      <xdr:colOff>38100</xdr:colOff>
      <xdr:row>35</xdr:row>
      <xdr:rowOff>321190</xdr:rowOff>
    </xdr:to>
    <xdr:sp macro="" textlink="">
      <xdr:nvSpPr>
        <xdr:cNvPr id="136" name="楕円 135"/>
        <xdr:cNvSpPr/>
      </xdr:nvSpPr>
      <xdr:spPr bwMode="auto">
        <a:xfrm>
          <a:off x="3556000" y="6829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331367</xdr:rowOff>
    </xdr:from>
    <xdr:ext cx="762000" cy="259045"/>
    <xdr:sp macro="" textlink="">
      <xdr:nvSpPr>
        <xdr:cNvPr id="137" name="テキスト ボックス 136"/>
        <xdr:cNvSpPr txBox="1"/>
      </xdr:nvSpPr>
      <xdr:spPr>
        <a:xfrm>
          <a:off x="3225800" y="659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229476</xdr:rowOff>
    </xdr:from>
    <xdr:to>
      <xdr:col>15</xdr:col>
      <xdr:colOff>101600</xdr:colOff>
      <xdr:row>35</xdr:row>
      <xdr:rowOff>331076</xdr:rowOff>
    </xdr:to>
    <xdr:sp macro="" textlink="">
      <xdr:nvSpPr>
        <xdr:cNvPr id="138" name="楕円 137"/>
        <xdr:cNvSpPr/>
      </xdr:nvSpPr>
      <xdr:spPr bwMode="auto">
        <a:xfrm>
          <a:off x="2857500" y="6839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341253</xdr:rowOff>
    </xdr:from>
    <xdr:ext cx="762000" cy="259045"/>
    <xdr:sp macro="" textlink="">
      <xdr:nvSpPr>
        <xdr:cNvPr id="139" name="テキスト ボックス 138"/>
        <xdr:cNvSpPr txBox="1"/>
      </xdr:nvSpPr>
      <xdr:spPr>
        <a:xfrm>
          <a:off x="2527300" y="660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和歌山県新宮市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26,333
26,117
255.23
20,951,346
19,552,215
1,325,626
9,887,152
20,905,962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98339</xdr:rowOff>
    </xdr:from>
    <xdr:to>
      <xdr:col>24</xdr:col>
      <xdr:colOff>62865</xdr:colOff>
      <xdr:row>38</xdr:row>
      <xdr:rowOff>20870</xdr:rowOff>
    </xdr:to>
    <xdr:cxnSp macro="">
      <xdr:nvCxnSpPr>
        <xdr:cNvPr id="55" name="直線コネクタ 54"/>
        <xdr:cNvCxnSpPr/>
      </xdr:nvCxnSpPr>
      <xdr:spPr>
        <a:xfrm flipV="1">
          <a:off x="4633595" y="5413289"/>
          <a:ext cx="1270" cy="112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24697</xdr:rowOff>
    </xdr:from>
    <xdr:ext cx="534377" cy="259045"/>
    <xdr:sp macro="" textlink="">
      <xdr:nvSpPr>
        <xdr:cNvPr id="56" name="人件費最小値テキスト"/>
        <xdr:cNvSpPr txBox="1"/>
      </xdr:nvSpPr>
      <xdr:spPr>
        <a:xfrm>
          <a:off x="4686300" y="65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20870</xdr:rowOff>
    </xdr:from>
    <xdr:to>
      <xdr:col>24</xdr:col>
      <xdr:colOff>152400</xdr:colOff>
      <xdr:row>38</xdr:row>
      <xdr:rowOff>20870</xdr:rowOff>
    </xdr:to>
    <xdr:cxnSp macro="">
      <xdr:nvCxnSpPr>
        <xdr:cNvPr id="57" name="直線コネクタ 56"/>
        <xdr:cNvCxnSpPr/>
      </xdr:nvCxnSpPr>
      <xdr:spPr>
        <a:xfrm>
          <a:off x="4546600" y="653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45016</xdr:rowOff>
    </xdr:from>
    <xdr:ext cx="599010" cy="259045"/>
    <xdr:sp macro="" textlink="">
      <xdr:nvSpPr>
        <xdr:cNvPr id="58" name="人件費最大値テキスト"/>
        <xdr:cNvSpPr txBox="1"/>
      </xdr:nvSpPr>
      <xdr:spPr>
        <a:xfrm>
          <a:off x="4686300" y="51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98339</xdr:rowOff>
    </xdr:from>
    <xdr:to>
      <xdr:col>24</xdr:col>
      <xdr:colOff>152400</xdr:colOff>
      <xdr:row>31</xdr:row>
      <xdr:rowOff>98339</xdr:rowOff>
    </xdr:to>
    <xdr:cxnSp macro="">
      <xdr:nvCxnSpPr>
        <xdr:cNvPr id="59" name="直線コネクタ 58"/>
        <xdr:cNvCxnSpPr/>
      </xdr:nvCxnSpPr>
      <xdr:spPr>
        <a:xfrm>
          <a:off x="4546600" y="541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145556</xdr:rowOff>
    </xdr:from>
    <xdr:to>
      <xdr:col>24</xdr:col>
      <xdr:colOff>63500</xdr:colOff>
      <xdr:row>36</xdr:row>
      <xdr:rowOff>155386</xdr:rowOff>
    </xdr:to>
    <xdr:cxnSp macro="">
      <xdr:nvCxnSpPr>
        <xdr:cNvPr id="60" name="直線コネクタ 59"/>
        <xdr:cNvCxnSpPr/>
      </xdr:nvCxnSpPr>
      <xdr:spPr>
        <a:xfrm flipV="1">
          <a:off x="3797300" y="6317756"/>
          <a:ext cx="8382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140769</xdr:rowOff>
    </xdr:from>
    <xdr:ext cx="534377" cy="259045"/>
    <xdr:sp macro="" textlink="">
      <xdr:nvSpPr>
        <xdr:cNvPr id="61" name="人件費平均値テキスト"/>
        <xdr:cNvSpPr txBox="1"/>
      </xdr:nvSpPr>
      <xdr:spPr>
        <a:xfrm>
          <a:off x="4686300" y="6312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162342</xdr:rowOff>
    </xdr:from>
    <xdr:to>
      <xdr:col>24</xdr:col>
      <xdr:colOff>114300</xdr:colOff>
      <xdr:row>37</xdr:row>
      <xdr:rowOff>92492</xdr:rowOff>
    </xdr:to>
    <xdr:sp macro="" textlink="">
      <xdr:nvSpPr>
        <xdr:cNvPr id="62" name="フローチャート: 判断 61"/>
        <xdr:cNvSpPr/>
      </xdr:nvSpPr>
      <xdr:spPr>
        <a:xfrm>
          <a:off x="4584700" y="633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145297</xdr:rowOff>
    </xdr:from>
    <xdr:to>
      <xdr:col>19</xdr:col>
      <xdr:colOff>177800</xdr:colOff>
      <xdr:row>36</xdr:row>
      <xdr:rowOff>155386</xdr:rowOff>
    </xdr:to>
    <xdr:cxnSp macro="">
      <xdr:nvCxnSpPr>
        <xdr:cNvPr id="63" name="直線コネクタ 62"/>
        <xdr:cNvCxnSpPr/>
      </xdr:nvCxnSpPr>
      <xdr:spPr>
        <a:xfrm>
          <a:off x="2908300" y="6317497"/>
          <a:ext cx="889000" cy="1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165020</xdr:rowOff>
    </xdr:from>
    <xdr:to>
      <xdr:col>20</xdr:col>
      <xdr:colOff>38100</xdr:colOff>
      <xdr:row>37</xdr:row>
      <xdr:rowOff>95170</xdr:rowOff>
    </xdr:to>
    <xdr:sp macro="" textlink="">
      <xdr:nvSpPr>
        <xdr:cNvPr id="64" name="フローチャート: 判断 63"/>
        <xdr:cNvSpPr/>
      </xdr:nvSpPr>
      <xdr:spPr>
        <a:xfrm>
          <a:off x="37465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86297</xdr:rowOff>
    </xdr:from>
    <xdr:ext cx="534377" cy="259045"/>
    <xdr:sp macro="" textlink="">
      <xdr:nvSpPr>
        <xdr:cNvPr id="65" name="テキスト ボックス 64"/>
        <xdr:cNvSpPr txBox="1"/>
      </xdr:nvSpPr>
      <xdr:spPr>
        <a:xfrm>
          <a:off x="3530111" y="642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145297</xdr:rowOff>
    </xdr:from>
    <xdr:to>
      <xdr:col>15</xdr:col>
      <xdr:colOff>50800</xdr:colOff>
      <xdr:row>37</xdr:row>
      <xdr:rowOff>13562</xdr:rowOff>
    </xdr:to>
    <xdr:cxnSp macro="">
      <xdr:nvCxnSpPr>
        <xdr:cNvPr id="66" name="直線コネクタ 65"/>
        <xdr:cNvCxnSpPr/>
      </xdr:nvCxnSpPr>
      <xdr:spPr>
        <a:xfrm flipV="1">
          <a:off x="2019300" y="6317497"/>
          <a:ext cx="889000" cy="3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167950</xdr:rowOff>
    </xdr:from>
    <xdr:to>
      <xdr:col>15</xdr:col>
      <xdr:colOff>101600</xdr:colOff>
      <xdr:row>37</xdr:row>
      <xdr:rowOff>98100</xdr:rowOff>
    </xdr:to>
    <xdr:sp macro="" textlink="">
      <xdr:nvSpPr>
        <xdr:cNvPr id="67" name="フローチャート: 判断 66"/>
        <xdr:cNvSpPr/>
      </xdr:nvSpPr>
      <xdr:spPr>
        <a:xfrm>
          <a:off x="2857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89227</xdr:rowOff>
    </xdr:from>
    <xdr:ext cx="534377" cy="259045"/>
    <xdr:sp macro="" textlink="">
      <xdr:nvSpPr>
        <xdr:cNvPr id="68" name="テキスト ボックス 67"/>
        <xdr:cNvSpPr txBox="1"/>
      </xdr:nvSpPr>
      <xdr:spPr>
        <a:xfrm>
          <a:off x="2641111" y="64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13562</xdr:rowOff>
    </xdr:from>
    <xdr:to>
      <xdr:col>10</xdr:col>
      <xdr:colOff>114300</xdr:colOff>
      <xdr:row>37</xdr:row>
      <xdr:rowOff>53251</xdr:rowOff>
    </xdr:to>
    <xdr:cxnSp macro="">
      <xdr:nvCxnSpPr>
        <xdr:cNvPr id="69" name="直線コネクタ 68"/>
        <xdr:cNvCxnSpPr/>
      </xdr:nvCxnSpPr>
      <xdr:spPr>
        <a:xfrm flipV="1">
          <a:off x="1130300" y="6357212"/>
          <a:ext cx="889000" cy="3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151948</xdr:rowOff>
    </xdr:from>
    <xdr:to>
      <xdr:col>10</xdr:col>
      <xdr:colOff>165100</xdr:colOff>
      <xdr:row>37</xdr:row>
      <xdr:rowOff>82098</xdr:rowOff>
    </xdr:to>
    <xdr:sp macro="" textlink="">
      <xdr:nvSpPr>
        <xdr:cNvPr id="70" name="フローチャート: 判断 69"/>
        <xdr:cNvSpPr/>
      </xdr:nvSpPr>
      <xdr:spPr>
        <a:xfrm>
          <a:off x="1968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73225</xdr:rowOff>
    </xdr:from>
    <xdr:ext cx="534377" cy="259045"/>
    <xdr:sp macro="" textlink="">
      <xdr:nvSpPr>
        <xdr:cNvPr id="71" name="テキスト ボックス 70"/>
        <xdr:cNvSpPr txBox="1"/>
      </xdr:nvSpPr>
      <xdr:spPr>
        <a:xfrm>
          <a:off x="1752111" y="64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12026</xdr:rowOff>
    </xdr:from>
    <xdr:to>
      <xdr:col>6</xdr:col>
      <xdr:colOff>38100</xdr:colOff>
      <xdr:row>37</xdr:row>
      <xdr:rowOff>113626</xdr:rowOff>
    </xdr:to>
    <xdr:sp macro="" textlink="">
      <xdr:nvSpPr>
        <xdr:cNvPr id="72" name="フローチャート: 判断 71"/>
        <xdr:cNvSpPr/>
      </xdr:nvSpPr>
      <xdr:spPr>
        <a:xfrm>
          <a:off x="1079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104753</xdr:rowOff>
    </xdr:from>
    <xdr:ext cx="534377" cy="259045"/>
    <xdr:sp macro="" textlink="">
      <xdr:nvSpPr>
        <xdr:cNvPr id="73" name="テキスト ボックス 72"/>
        <xdr:cNvSpPr txBox="1"/>
      </xdr:nvSpPr>
      <xdr:spPr>
        <a:xfrm>
          <a:off x="863111" y="644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94756</xdr:rowOff>
    </xdr:from>
    <xdr:to>
      <xdr:col>24</xdr:col>
      <xdr:colOff>114300</xdr:colOff>
      <xdr:row>37</xdr:row>
      <xdr:rowOff>24906</xdr:rowOff>
    </xdr:to>
    <xdr:sp macro="" textlink="">
      <xdr:nvSpPr>
        <xdr:cNvPr id="79" name="楕円 78"/>
        <xdr:cNvSpPr/>
      </xdr:nvSpPr>
      <xdr:spPr>
        <a:xfrm>
          <a:off x="4584700" y="626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117633</xdr:rowOff>
    </xdr:from>
    <xdr:ext cx="599010" cy="259045"/>
    <xdr:sp macro="" textlink="">
      <xdr:nvSpPr>
        <xdr:cNvPr id="80" name="人件費該当値テキスト"/>
        <xdr:cNvSpPr txBox="1"/>
      </xdr:nvSpPr>
      <xdr:spPr>
        <a:xfrm>
          <a:off x="4686300" y="611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104586</xdr:rowOff>
    </xdr:from>
    <xdr:to>
      <xdr:col>20</xdr:col>
      <xdr:colOff>38100</xdr:colOff>
      <xdr:row>37</xdr:row>
      <xdr:rowOff>34736</xdr:rowOff>
    </xdr:to>
    <xdr:sp macro="" textlink="">
      <xdr:nvSpPr>
        <xdr:cNvPr id="81" name="楕円 80"/>
        <xdr:cNvSpPr/>
      </xdr:nvSpPr>
      <xdr:spPr>
        <a:xfrm>
          <a:off x="3746500" y="627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51263</xdr:rowOff>
    </xdr:from>
    <xdr:ext cx="599010" cy="259045"/>
    <xdr:sp macro="" textlink="">
      <xdr:nvSpPr>
        <xdr:cNvPr id="82" name="テキスト ボックス 81"/>
        <xdr:cNvSpPr txBox="1"/>
      </xdr:nvSpPr>
      <xdr:spPr>
        <a:xfrm>
          <a:off x="3497795" y="605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94497</xdr:rowOff>
    </xdr:from>
    <xdr:to>
      <xdr:col>15</xdr:col>
      <xdr:colOff>101600</xdr:colOff>
      <xdr:row>37</xdr:row>
      <xdr:rowOff>24647</xdr:rowOff>
    </xdr:to>
    <xdr:sp macro="" textlink="">
      <xdr:nvSpPr>
        <xdr:cNvPr id="83" name="楕円 82"/>
        <xdr:cNvSpPr/>
      </xdr:nvSpPr>
      <xdr:spPr>
        <a:xfrm>
          <a:off x="2857500" y="626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41174</xdr:rowOff>
    </xdr:from>
    <xdr:ext cx="599010" cy="259045"/>
    <xdr:sp macro="" textlink="">
      <xdr:nvSpPr>
        <xdr:cNvPr id="84" name="テキスト ボックス 83"/>
        <xdr:cNvSpPr txBox="1"/>
      </xdr:nvSpPr>
      <xdr:spPr>
        <a:xfrm>
          <a:off x="2608795" y="6041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134212</xdr:rowOff>
    </xdr:from>
    <xdr:to>
      <xdr:col>10</xdr:col>
      <xdr:colOff>165100</xdr:colOff>
      <xdr:row>37</xdr:row>
      <xdr:rowOff>64362</xdr:rowOff>
    </xdr:to>
    <xdr:sp macro="" textlink="">
      <xdr:nvSpPr>
        <xdr:cNvPr id="85" name="楕円 84"/>
        <xdr:cNvSpPr/>
      </xdr:nvSpPr>
      <xdr:spPr>
        <a:xfrm>
          <a:off x="1968500" y="630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80889</xdr:rowOff>
    </xdr:from>
    <xdr:ext cx="534377" cy="259045"/>
    <xdr:sp macro="" textlink="">
      <xdr:nvSpPr>
        <xdr:cNvPr id="86" name="テキスト ボックス 85"/>
        <xdr:cNvSpPr txBox="1"/>
      </xdr:nvSpPr>
      <xdr:spPr>
        <a:xfrm>
          <a:off x="1752111" y="608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2451</xdr:rowOff>
    </xdr:from>
    <xdr:to>
      <xdr:col>6</xdr:col>
      <xdr:colOff>38100</xdr:colOff>
      <xdr:row>37</xdr:row>
      <xdr:rowOff>104051</xdr:rowOff>
    </xdr:to>
    <xdr:sp macro="" textlink="">
      <xdr:nvSpPr>
        <xdr:cNvPr id="87" name="楕円 86"/>
        <xdr:cNvSpPr/>
      </xdr:nvSpPr>
      <xdr:spPr>
        <a:xfrm>
          <a:off x="1079500" y="634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120578</xdr:rowOff>
    </xdr:from>
    <xdr:ext cx="534377" cy="259045"/>
    <xdr:sp macro="" textlink="">
      <xdr:nvSpPr>
        <xdr:cNvPr id="88" name="テキスト ボックス 87"/>
        <xdr:cNvSpPr txBox="1"/>
      </xdr:nvSpPr>
      <xdr:spPr>
        <a:xfrm>
          <a:off x="863111" y="612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108071</xdr:rowOff>
    </xdr:from>
    <xdr:to>
      <xdr:col>24</xdr:col>
      <xdr:colOff>62865</xdr:colOff>
      <xdr:row>57</xdr:row>
      <xdr:rowOff>113498</xdr:rowOff>
    </xdr:to>
    <xdr:cxnSp macro="">
      <xdr:nvCxnSpPr>
        <xdr:cNvPr id="110" name="直線コネクタ 109"/>
        <xdr:cNvCxnSpPr/>
      </xdr:nvCxnSpPr>
      <xdr:spPr>
        <a:xfrm flipV="1">
          <a:off x="4633595" y="8680571"/>
          <a:ext cx="1270" cy="1205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117325</xdr:rowOff>
    </xdr:from>
    <xdr:ext cx="534377" cy="259045"/>
    <xdr:sp macro="" textlink="">
      <xdr:nvSpPr>
        <xdr:cNvPr id="111" name="物件費最小値テキスト"/>
        <xdr:cNvSpPr txBox="1"/>
      </xdr:nvSpPr>
      <xdr:spPr>
        <a:xfrm>
          <a:off x="4686300" y="988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113498</xdr:rowOff>
    </xdr:from>
    <xdr:to>
      <xdr:col>24</xdr:col>
      <xdr:colOff>152400</xdr:colOff>
      <xdr:row>57</xdr:row>
      <xdr:rowOff>113498</xdr:rowOff>
    </xdr:to>
    <xdr:cxnSp macro="">
      <xdr:nvCxnSpPr>
        <xdr:cNvPr id="112" name="直線コネクタ 111"/>
        <xdr:cNvCxnSpPr/>
      </xdr:nvCxnSpPr>
      <xdr:spPr>
        <a:xfrm>
          <a:off x="4546600" y="988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54748</xdr:rowOff>
    </xdr:from>
    <xdr:ext cx="599010" cy="259045"/>
    <xdr:sp macro="" textlink="">
      <xdr:nvSpPr>
        <xdr:cNvPr id="113" name="物件費最大値テキスト"/>
        <xdr:cNvSpPr txBox="1"/>
      </xdr:nvSpPr>
      <xdr:spPr>
        <a:xfrm>
          <a:off x="4686300" y="845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108071</xdr:rowOff>
    </xdr:from>
    <xdr:to>
      <xdr:col>24</xdr:col>
      <xdr:colOff>152400</xdr:colOff>
      <xdr:row>50</xdr:row>
      <xdr:rowOff>108071</xdr:rowOff>
    </xdr:to>
    <xdr:cxnSp macro="">
      <xdr:nvCxnSpPr>
        <xdr:cNvPr id="114" name="直線コネクタ 113"/>
        <xdr:cNvCxnSpPr/>
      </xdr:nvCxnSpPr>
      <xdr:spPr>
        <a:xfrm>
          <a:off x="4546600" y="86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63828</xdr:rowOff>
    </xdr:from>
    <xdr:to>
      <xdr:col>24</xdr:col>
      <xdr:colOff>63500</xdr:colOff>
      <xdr:row>56</xdr:row>
      <xdr:rowOff>71047</xdr:rowOff>
    </xdr:to>
    <xdr:cxnSp macro="">
      <xdr:nvCxnSpPr>
        <xdr:cNvPr id="115" name="直線コネクタ 114"/>
        <xdr:cNvCxnSpPr/>
      </xdr:nvCxnSpPr>
      <xdr:spPr>
        <a:xfrm flipV="1">
          <a:off x="3797300" y="9665028"/>
          <a:ext cx="838200" cy="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20153</xdr:rowOff>
    </xdr:from>
    <xdr:ext cx="534377" cy="259045"/>
    <xdr:sp macro="" textlink="">
      <xdr:nvSpPr>
        <xdr:cNvPr id="116" name="物件費平均値テキスト"/>
        <xdr:cNvSpPr txBox="1"/>
      </xdr:nvSpPr>
      <xdr:spPr>
        <a:xfrm>
          <a:off x="4686300" y="9621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41726</xdr:rowOff>
    </xdr:from>
    <xdr:to>
      <xdr:col>24</xdr:col>
      <xdr:colOff>114300</xdr:colOff>
      <xdr:row>56</xdr:row>
      <xdr:rowOff>143326</xdr:rowOff>
    </xdr:to>
    <xdr:sp macro="" textlink="">
      <xdr:nvSpPr>
        <xdr:cNvPr id="117" name="フローチャート: 判断 116"/>
        <xdr:cNvSpPr/>
      </xdr:nvSpPr>
      <xdr:spPr>
        <a:xfrm>
          <a:off x="4584700" y="964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71047</xdr:rowOff>
    </xdr:from>
    <xdr:to>
      <xdr:col>19</xdr:col>
      <xdr:colOff>177800</xdr:colOff>
      <xdr:row>56</xdr:row>
      <xdr:rowOff>83067</xdr:rowOff>
    </xdr:to>
    <xdr:cxnSp macro="">
      <xdr:nvCxnSpPr>
        <xdr:cNvPr id="118" name="直線コネクタ 117"/>
        <xdr:cNvCxnSpPr/>
      </xdr:nvCxnSpPr>
      <xdr:spPr>
        <a:xfrm flipV="1">
          <a:off x="2908300" y="9672247"/>
          <a:ext cx="889000" cy="1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26835</xdr:rowOff>
    </xdr:from>
    <xdr:to>
      <xdr:col>20</xdr:col>
      <xdr:colOff>38100</xdr:colOff>
      <xdr:row>56</xdr:row>
      <xdr:rowOff>128435</xdr:rowOff>
    </xdr:to>
    <xdr:sp macro="" textlink="">
      <xdr:nvSpPr>
        <xdr:cNvPr id="119" name="フローチャート: 判断 118"/>
        <xdr:cNvSpPr/>
      </xdr:nvSpPr>
      <xdr:spPr>
        <a:xfrm>
          <a:off x="37465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119562</xdr:rowOff>
    </xdr:from>
    <xdr:ext cx="534377" cy="259045"/>
    <xdr:sp macro="" textlink="">
      <xdr:nvSpPr>
        <xdr:cNvPr id="120" name="テキスト ボックス 119"/>
        <xdr:cNvSpPr txBox="1"/>
      </xdr:nvSpPr>
      <xdr:spPr>
        <a:xfrm>
          <a:off x="3530111" y="972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83067</xdr:rowOff>
    </xdr:from>
    <xdr:to>
      <xdr:col>15</xdr:col>
      <xdr:colOff>50800</xdr:colOff>
      <xdr:row>56</xdr:row>
      <xdr:rowOff>105401</xdr:rowOff>
    </xdr:to>
    <xdr:cxnSp macro="">
      <xdr:nvCxnSpPr>
        <xdr:cNvPr id="121" name="直線コネクタ 120"/>
        <xdr:cNvCxnSpPr/>
      </xdr:nvCxnSpPr>
      <xdr:spPr>
        <a:xfrm flipV="1">
          <a:off x="2019300" y="9684267"/>
          <a:ext cx="889000" cy="2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43422</xdr:rowOff>
    </xdr:from>
    <xdr:to>
      <xdr:col>15</xdr:col>
      <xdr:colOff>101600</xdr:colOff>
      <xdr:row>56</xdr:row>
      <xdr:rowOff>145022</xdr:rowOff>
    </xdr:to>
    <xdr:sp macro="" textlink="">
      <xdr:nvSpPr>
        <xdr:cNvPr id="122" name="フローチャート: 判断 121"/>
        <xdr:cNvSpPr/>
      </xdr:nvSpPr>
      <xdr:spPr>
        <a:xfrm>
          <a:off x="2857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136149</xdr:rowOff>
    </xdr:from>
    <xdr:ext cx="534377" cy="259045"/>
    <xdr:sp macro="" textlink="">
      <xdr:nvSpPr>
        <xdr:cNvPr id="123" name="テキスト ボックス 122"/>
        <xdr:cNvSpPr txBox="1"/>
      </xdr:nvSpPr>
      <xdr:spPr>
        <a:xfrm>
          <a:off x="2641111" y="973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68729</xdr:rowOff>
    </xdr:from>
    <xdr:to>
      <xdr:col>10</xdr:col>
      <xdr:colOff>114300</xdr:colOff>
      <xdr:row>56</xdr:row>
      <xdr:rowOff>105401</xdr:rowOff>
    </xdr:to>
    <xdr:cxnSp macro="">
      <xdr:nvCxnSpPr>
        <xdr:cNvPr id="124" name="直線コネクタ 123"/>
        <xdr:cNvCxnSpPr/>
      </xdr:nvCxnSpPr>
      <xdr:spPr>
        <a:xfrm>
          <a:off x="1130300" y="9669929"/>
          <a:ext cx="889000" cy="3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43884</xdr:rowOff>
    </xdr:from>
    <xdr:to>
      <xdr:col>10</xdr:col>
      <xdr:colOff>165100</xdr:colOff>
      <xdr:row>56</xdr:row>
      <xdr:rowOff>145484</xdr:rowOff>
    </xdr:to>
    <xdr:sp macro="" textlink="">
      <xdr:nvSpPr>
        <xdr:cNvPr id="125" name="フローチャート: 判断 124"/>
        <xdr:cNvSpPr/>
      </xdr:nvSpPr>
      <xdr:spPr>
        <a:xfrm>
          <a:off x="1968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162011</xdr:rowOff>
    </xdr:from>
    <xdr:ext cx="534377" cy="259045"/>
    <xdr:sp macro="" textlink="">
      <xdr:nvSpPr>
        <xdr:cNvPr id="126" name="テキスト ボックス 125"/>
        <xdr:cNvSpPr txBox="1"/>
      </xdr:nvSpPr>
      <xdr:spPr>
        <a:xfrm>
          <a:off x="1752111" y="94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91922</xdr:rowOff>
    </xdr:from>
    <xdr:to>
      <xdr:col>6</xdr:col>
      <xdr:colOff>38100</xdr:colOff>
      <xdr:row>57</xdr:row>
      <xdr:rowOff>22072</xdr:rowOff>
    </xdr:to>
    <xdr:sp macro="" textlink="">
      <xdr:nvSpPr>
        <xdr:cNvPr id="127" name="フローチャート: 判断 126"/>
        <xdr:cNvSpPr/>
      </xdr:nvSpPr>
      <xdr:spPr>
        <a:xfrm>
          <a:off x="1079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13199</xdr:rowOff>
    </xdr:from>
    <xdr:ext cx="534377" cy="259045"/>
    <xdr:sp macro="" textlink="">
      <xdr:nvSpPr>
        <xdr:cNvPr id="128" name="テキスト ボックス 127"/>
        <xdr:cNvSpPr txBox="1"/>
      </xdr:nvSpPr>
      <xdr:spPr>
        <a:xfrm>
          <a:off x="863111" y="97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13028</xdr:rowOff>
    </xdr:from>
    <xdr:to>
      <xdr:col>24</xdr:col>
      <xdr:colOff>114300</xdr:colOff>
      <xdr:row>56</xdr:row>
      <xdr:rowOff>114628</xdr:rowOff>
    </xdr:to>
    <xdr:sp macro="" textlink="">
      <xdr:nvSpPr>
        <xdr:cNvPr id="134" name="楕円 133"/>
        <xdr:cNvSpPr/>
      </xdr:nvSpPr>
      <xdr:spPr>
        <a:xfrm>
          <a:off x="4584700" y="961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35905</xdr:rowOff>
    </xdr:from>
    <xdr:ext cx="534377" cy="259045"/>
    <xdr:sp macro="" textlink="">
      <xdr:nvSpPr>
        <xdr:cNvPr id="135" name="物件費該当値テキスト"/>
        <xdr:cNvSpPr txBox="1"/>
      </xdr:nvSpPr>
      <xdr:spPr>
        <a:xfrm>
          <a:off x="4686300" y="94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20247</xdr:rowOff>
    </xdr:from>
    <xdr:to>
      <xdr:col>20</xdr:col>
      <xdr:colOff>38100</xdr:colOff>
      <xdr:row>56</xdr:row>
      <xdr:rowOff>121847</xdr:rowOff>
    </xdr:to>
    <xdr:sp macro="" textlink="">
      <xdr:nvSpPr>
        <xdr:cNvPr id="136" name="楕円 135"/>
        <xdr:cNvSpPr/>
      </xdr:nvSpPr>
      <xdr:spPr>
        <a:xfrm>
          <a:off x="3746500" y="962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138374</xdr:rowOff>
    </xdr:from>
    <xdr:ext cx="534377" cy="259045"/>
    <xdr:sp macro="" textlink="">
      <xdr:nvSpPr>
        <xdr:cNvPr id="137" name="テキスト ボックス 136"/>
        <xdr:cNvSpPr txBox="1"/>
      </xdr:nvSpPr>
      <xdr:spPr>
        <a:xfrm>
          <a:off x="3530111" y="939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32267</xdr:rowOff>
    </xdr:from>
    <xdr:to>
      <xdr:col>15</xdr:col>
      <xdr:colOff>101600</xdr:colOff>
      <xdr:row>56</xdr:row>
      <xdr:rowOff>133867</xdr:rowOff>
    </xdr:to>
    <xdr:sp macro="" textlink="">
      <xdr:nvSpPr>
        <xdr:cNvPr id="138" name="楕円 137"/>
        <xdr:cNvSpPr/>
      </xdr:nvSpPr>
      <xdr:spPr>
        <a:xfrm>
          <a:off x="2857500" y="963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150394</xdr:rowOff>
    </xdr:from>
    <xdr:ext cx="534377" cy="259045"/>
    <xdr:sp macro="" textlink="">
      <xdr:nvSpPr>
        <xdr:cNvPr id="139" name="テキスト ボックス 138"/>
        <xdr:cNvSpPr txBox="1"/>
      </xdr:nvSpPr>
      <xdr:spPr>
        <a:xfrm>
          <a:off x="2641111" y="940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54601</xdr:rowOff>
    </xdr:from>
    <xdr:to>
      <xdr:col>10</xdr:col>
      <xdr:colOff>165100</xdr:colOff>
      <xdr:row>56</xdr:row>
      <xdr:rowOff>156201</xdr:rowOff>
    </xdr:to>
    <xdr:sp macro="" textlink="">
      <xdr:nvSpPr>
        <xdr:cNvPr id="140" name="楕円 139"/>
        <xdr:cNvSpPr/>
      </xdr:nvSpPr>
      <xdr:spPr>
        <a:xfrm>
          <a:off x="1968500" y="965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147328</xdr:rowOff>
    </xdr:from>
    <xdr:ext cx="534377" cy="259045"/>
    <xdr:sp macro="" textlink="">
      <xdr:nvSpPr>
        <xdr:cNvPr id="141" name="テキスト ボックス 140"/>
        <xdr:cNvSpPr txBox="1"/>
      </xdr:nvSpPr>
      <xdr:spPr>
        <a:xfrm>
          <a:off x="1752111" y="974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17929</xdr:rowOff>
    </xdr:from>
    <xdr:to>
      <xdr:col>6</xdr:col>
      <xdr:colOff>38100</xdr:colOff>
      <xdr:row>56</xdr:row>
      <xdr:rowOff>119529</xdr:rowOff>
    </xdr:to>
    <xdr:sp macro="" textlink="">
      <xdr:nvSpPr>
        <xdr:cNvPr id="142" name="楕円 141"/>
        <xdr:cNvSpPr/>
      </xdr:nvSpPr>
      <xdr:spPr>
        <a:xfrm>
          <a:off x="1079500" y="961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136056</xdr:rowOff>
    </xdr:from>
    <xdr:ext cx="534377" cy="259045"/>
    <xdr:sp macro="" textlink="">
      <xdr:nvSpPr>
        <xdr:cNvPr id="143" name="テキスト ボックス 142"/>
        <xdr:cNvSpPr txBox="1"/>
      </xdr:nvSpPr>
      <xdr:spPr>
        <a:xfrm>
          <a:off x="863111" y="939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120017</xdr:rowOff>
    </xdr:from>
    <xdr:to>
      <xdr:col>24</xdr:col>
      <xdr:colOff>62865</xdr:colOff>
      <xdr:row>78</xdr:row>
      <xdr:rowOff>133848</xdr:rowOff>
    </xdr:to>
    <xdr:cxnSp macro="">
      <xdr:nvCxnSpPr>
        <xdr:cNvPr id="165" name="直線コネクタ 164"/>
        <xdr:cNvCxnSpPr/>
      </xdr:nvCxnSpPr>
      <xdr:spPr>
        <a:xfrm flipV="1">
          <a:off x="4633595" y="12121517"/>
          <a:ext cx="1270" cy="138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137675</xdr:rowOff>
    </xdr:from>
    <xdr:ext cx="378565" cy="259045"/>
    <xdr:sp macro="" textlink="">
      <xdr:nvSpPr>
        <xdr:cNvPr id="166" name="維持補修費最小値テキスト"/>
        <xdr:cNvSpPr txBox="1"/>
      </xdr:nvSpPr>
      <xdr:spPr>
        <a:xfrm>
          <a:off x="4686300" y="13510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133848</xdr:rowOff>
    </xdr:from>
    <xdr:to>
      <xdr:col>24</xdr:col>
      <xdr:colOff>152400</xdr:colOff>
      <xdr:row>78</xdr:row>
      <xdr:rowOff>133848</xdr:rowOff>
    </xdr:to>
    <xdr:cxnSp macro="">
      <xdr:nvCxnSpPr>
        <xdr:cNvPr id="167" name="直線コネクタ 166"/>
        <xdr:cNvCxnSpPr/>
      </xdr:nvCxnSpPr>
      <xdr:spPr>
        <a:xfrm>
          <a:off x="4546600" y="13506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66694</xdr:rowOff>
    </xdr:from>
    <xdr:ext cx="534377" cy="259045"/>
    <xdr:sp macro="" textlink="">
      <xdr:nvSpPr>
        <xdr:cNvPr id="168" name="維持補修費最大値テキスト"/>
        <xdr:cNvSpPr txBox="1"/>
      </xdr:nvSpPr>
      <xdr:spPr>
        <a:xfrm>
          <a:off x="4686300" y="1189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120017</xdr:rowOff>
    </xdr:from>
    <xdr:to>
      <xdr:col>24</xdr:col>
      <xdr:colOff>152400</xdr:colOff>
      <xdr:row>70</xdr:row>
      <xdr:rowOff>120017</xdr:rowOff>
    </xdr:to>
    <xdr:cxnSp macro="">
      <xdr:nvCxnSpPr>
        <xdr:cNvPr id="169" name="直線コネクタ 168"/>
        <xdr:cNvCxnSpPr/>
      </xdr:nvCxnSpPr>
      <xdr:spPr>
        <a:xfrm>
          <a:off x="4546600" y="121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15365</xdr:rowOff>
    </xdr:from>
    <xdr:to>
      <xdr:col>24</xdr:col>
      <xdr:colOff>63500</xdr:colOff>
      <xdr:row>78</xdr:row>
      <xdr:rowOff>24554</xdr:rowOff>
    </xdr:to>
    <xdr:cxnSp macro="">
      <xdr:nvCxnSpPr>
        <xdr:cNvPr id="170" name="直線コネクタ 169"/>
        <xdr:cNvCxnSpPr/>
      </xdr:nvCxnSpPr>
      <xdr:spPr>
        <a:xfrm flipV="1">
          <a:off x="3797300" y="13388465"/>
          <a:ext cx="838200" cy="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110565</xdr:rowOff>
    </xdr:from>
    <xdr:ext cx="469744" cy="259045"/>
    <xdr:sp macro="" textlink="">
      <xdr:nvSpPr>
        <xdr:cNvPr id="171" name="維持補修費平均値テキスト"/>
        <xdr:cNvSpPr txBox="1"/>
      </xdr:nvSpPr>
      <xdr:spPr>
        <a:xfrm>
          <a:off x="4686300" y="13140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87688</xdr:rowOff>
    </xdr:from>
    <xdr:to>
      <xdr:col>24</xdr:col>
      <xdr:colOff>114300</xdr:colOff>
      <xdr:row>78</xdr:row>
      <xdr:rowOff>17838</xdr:rowOff>
    </xdr:to>
    <xdr:sp macro="" textlink="">
      <xdr:nvSpPr>
        <xdr:cNvPr id="172" name="フローチャート: 判断 171"/>
        <xdr:cNvSpPr/>
      </xdr:nvSpPr>
      <xdr:spPr>
        <a:xfrm>
          <a:off x="4584700" y="132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24554</xdr:rowOff>
    </xdr:from>
    <xdr:to>
      <xdr:col>19</xdr:col>
      <xdr:colOff>177800</xdr:colOff>
      <xdr:row>78</xdr:row>
      <xdr:rowOff>34339</xdr:rowOff>
    </xdr:to>
    <xdr:cxnSp macro="">
      <xdr:nvCxnSpPr>
        <xdr:cNvPr id="173" name="直線コネクタ 172"/>
        <xdr:cNvCxnSpPr/>
      </xdr:nvCxnSpPr>
      <xdr:spPr>
        <a:xfrm flipV="1">
          <a:off x="2908300" y="13397654"/>
          <a:ext cx="889000" cy="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86751</xdr:rowOff>
    </xdr:from>
    <xdr:to>
      <xdr:col>20</xdr:col>
      <xdr:colOff>38100</xdr:colOff>
      <xdr:row>78</xdr:row>
      <xdr:rowOff>16901</xdr:rowOff>
    </xdr:to>
    <xdr:sp macro="" textlink="">
      <xdr:nvSpPr>
        <xdr:cNvPr id="174" name="フローチャート: 判断 173"/>
        <xdr:cNvSpPr/>
      </xdr:nvSpPr>
      <xdr:spPr>
        <a:xfrm>
          <a:off x="37465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33428</xdr:rowOff>
    </xdr:from>
    <xdr:ext cx="469744" cy="259045"/>
    <xdr:sp macro="" textlink="">
      <xdr:nvSpPr>
        <xdr:cNvPr id="175" name="テキスト ボックス 174"/>
        <xdr:cNvSpPr txBox="1"/>
      </xdr:nvSpPr>
      <xdr:spPr>
        <a:xfrm>
          <a:off x="3562428" y="1306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34339</xdr:rowOff>
    </xdr:from>
    <xdr:to>
      <xdr:col>15</xdr:col>
      <xdr:colOff>50800</xdr:colOff>
      <xdr:row>78</xdr:row>
      <xdr:rowOff>51529</xdr:rowOff>
    </xdr:to>
    <xdr:cxnSp macro="">
      <xdr:nvCxnSpPr>
        <xdr:cNvPr id="176" name="直線コネクタ 175"/>
        <xdr:cNvCxnSpPr/>
      </xdr:nvCxnSpPr>
      <xdr:spPr>
        <a:xfrm flipV="1">
          <a:off x="2019300" y="13407439"/>
          <a:ext cx="889000" cy="1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87849</xdr:rowOff>
    </xdr:from>
    <xdr:to>
      <xdr:col>15</xdr:col>
      <xdr:colOff>101600</xdr:colOff>
      <xdr:row>78</xdr:row>
      <xdr:rowOff>17999</xdr:rowOff>
    </xdr:to>
    <xdr:sp macro="" textlink="">
      <xdr:nvSpPr>
        <xdr:cNvPr id="177" name="フローチャート: 判断 176"/>
        <xdr:cNvSpPr/>
      </xdr:nvSpPr>
      <xdr:spPr>
        <a:xfrm>
          <a:off x="2857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34526</xdr:rowOff>
    </xdr:from>
    <xdr:ext cx="469744" cy="259045"/>
    <xdr:sp macro="" textlink="">
      <xdr:nvSpPr>
        <xdr:cNvPr id="178" name="テキスト ボックス 177"/>
        <xdr:cNvSpPr txBox="1"/>
      </xdr:nvSpPr>
      <xdr:spPr>
        <a:xfrm>
          <a:off x="2673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38888</xdr:rowOff>
    </xdr:from>
    <xdr:to>
      <xdr:col>10</xdr:col>
      <xdr:colOff>114300</xdr:colOff>
      <xdr:row>78</xdr:row>
      <xdr:rowOff>51529</xdr:rowOff>
    </xdr:to>
    <xdr:cxnSp macro="">
      <xdr:nvCxnSpPr>
        <xdr:cNvPr id="179" name="直線コネクタ 178"/>
        <xdr:cNvCxnSpPr/>
      </xdr:nvCxnSpPr>
      <xdr:spPr>
        <a:xfrm>
          <a:off x="1130300" y="13411988"/>
          <a:ext cx="889000" cy="1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75161</xdr:rowOff>
    </xdr:from>
    <xdr:to>
      <xdr:col>10</xdr:col>
      <xdr:colOff>165100</xdr:colOff>
      <xdr:row>78</xdr:row>
      <xdr:rowOff>5311</xdr:rowOff>
    </xdr:to>
    <xdr:sp macro="" textlink="">
      <xdr:nvSpPr>
        <xdr:cNvPr id="180" name="フローチャート: 判断 179"/>
        <xdr:cNvSpPr/>
      </xdr:nvSpPr>
      <xdr:spPr>
        <a:xfrm>
          <a:off x="1968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21838</xdr:rowOff>
    </xdr:from>
    <xdr:ext cx="469744" cy="259045"/>
    <xdr:sp macro="" textlink="">
      <xdr:nvSpPr>
        <xdr:cNvPr id="181" name="テキスト ボックス 180"/>
        <xdr:cNvSpPr txBox="1"/>
      </xdr:nvSpPr>
      <xdr:spPr>
        <a:xfrm>
          <a:off x="1784428" y="130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121064</xdr:rowOff>
    </xdr:from>
    <xdr:to>
      <xdr:col>6</xdr:col>
      <xdr:colOff>38100</xdr:colOff>
      <xdr:row>78</xdr:row>
      <xdr:rowOff>51214</xdr:rowOff>
    </xdr:to>
    <xdr:sp macro="" textlink="">
      <xdr:nvSpPr>
        <xdr:cNvPr id="182" name="フローチャート: 判断 181"/>
        <xdr:cNvSpPr/>
      </xdr:nvSpPr>
      <xdr:spPr>
        <a:xfrm>
          <a:off x="1079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67741</xdr:rowOff>
    </xdr:from>
    <xdr:ext cx="469744" cy="259045"/>
    <xdr:sp macro="" textlink="">
      <xdr:nvSpPr>
        <xdr:cNvPr id="183" name="テキスト ボックス 182"/>
        <xdr:cNvSpPr txBox="1"/>
      </xdr:nvSpPr>
      <xdr:spPr>
        <a:xfrm>
          <a:off x="895428" y="130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136015</xdr:rowOff>
    </xdr:from>
    <xdr:to>
      <xdr:col>24</xdr:col>
      <xdr:colOff>114300</xdr:colOff>
      <xdr:row>78</xdr:row>
      <xdr:rowOff>66165</xdr:rowOff>
    </xdr:to>
    <xdr:sp macro="" textlink="">
      <xdr:nvSpPr>
        <xdr:cNvPr id="189" name="楕円 188"/>
        <xdr:cNvSpPr/>
      </xdr:nvSpPr>
      <xdr:spPr>
        <a:xfrm>
          <a:off x="4584700" y="1333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66116</xdr:rowOff>
    </xdr:from>
    <xdr:ext cx="469744" cy="259045"/>
    <xdr:sp macro="" textlink="">
      <xdr:nvSpPr>
        <xdr:cNvPr id="190" name="維持補修費該当値テキスト"/>
        <xdr:cNvSpPr txBox="1"/>
      </xdr:nvSpPr>
      <xdr:spPr>
        <a:xfrm>
          <a:off x="4686300" y="1326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145204</xdr:rowOff>
    </xdr:from>
    <xdr:to>
      <xdr:col>20</xdr:col>
      <xdr:colOff>38100</xdr:colOff>
      <xdr:row>78</xdr:row>
      <xdr:rowOff>75354</xdr:rowOff>
    </xdr:to>
    <xdr:sp macro="" textlink="">
      <xdr:nvSpPr>
        <xdr:cNvPr id="191" name="楕円 190"/>
        <xdr:cNvSpPr/>
      </xdr:nvSpPr>
      <xdr:spPr>
        <a:xfrm>
          <a:off x="3746500" y="1334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66481</xdr:rowOff>
    </xdr:from>
    <xdr:ext cx="469744" cy="259045"/>
    <xdr:sp macro="" textlink="">
      <xdr:nvSpPr>
        <xdr:cNvPr id="192" name="テキスト ボックス 191"/>
        <xdr:cNvSpPr txBox="1"/>
      </xdr:nvSpPr>
      <xdr:spPr>
        <a:xfrm>
          <a:off x="3562428" y="1343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154989</xdr:rowOff>
    </xdr:from>
    <xdr:to>
      <xdr:col>15</xdr:col>
      <xdr:colOff>101600</xdr:colOff>
      <xdr:row>78</xdr:row>
      <xdr:rowOff>85139</xdr:rowOff>
    </xdr:to>
    <xdr:sp macro="" textlink="">
      <xdr:nvSpPr>
        <xdr:cNvPr id="193" name="楕円 192"/>
        <xdr:cNvSpPr/>
      </xdr:nvSpPr>
      <xdr:spPr>
        <a:xfrm>
          <a:off x="2857500" y="133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76266</xdr:rowOff>
    </xdr:from>
    <xdr:ext cx="469744" cy="259045"/>
    <xdr:sp macro="" textlink="">
      <xdr:nvSpPr>
        <xdr:cNvPr id="194" name="テキスト ボックス 193"/>
        <xdr:cNvSpPr txBox="1"/>
      </xdr:nvSpPr>
      <xdr:spPr>
        <a:xfrm>
          <a:off x="2673428" y="1344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729</xdr:rowOff>
    </xdr:from>
    <xdr:to>
      <xdr:col>10</xdr:col>
      <xdr:colOff>165100</xdr:colOff>
      <xdr:row>78</xdr:row>
      <xdr:rowOff>102329</xdr:rowOff>
    </xdr:to>
    <xdr:sp macro="" textlink="">
      <xdr:nvSpPr>
        <xdr:cNvPr id="195" name="楕円 194"/>
        <xdr:cNvSpPr/>
      </xdr:nvSpPr>
      <xdr:spPr>
        <a:xfrm>
          <a:off x="1968500" y="1337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93456</xdr:rowOff>
    </xdr:from>
    <xdr:ext cx="469744" cy="259045"/>
    <xdr:sp macro="" textlink="">
      <xdr:nvSpPr>
        <xdr:cNvPr id="196" name="テキスト ボックス 195"/>
        <xdr:cNvSpPr txBox="1"/>
      </xdr:nvSpPr>
      <xdr:spPr>
        <a:xfrm>
          <a:off x="1784428" y="1346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159538</xdr:rowOff>
    </xdr:from>
    <xdr:to>
      <xdr:col>6</xdr:col>
      <xdr:colOff>38100</xdr:colOff>
      <xdr:row>78</xdr:row>
      <xdr:rowOff>89688</xdr:rowOff>
    </xdr:to>
    <xdr:sp macro="" textlink="">
      <xdr:nvSpPr>
        <xdr:cNvPr id="197" name="楕円 196"/>
        <xdr:cNvSpPr/>
      </xdr:nvSpPr>
      <xdr:spPr>
        <a:xfrm>
          <a:off x="1079500" y="1336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80815</xdr:rowOff>
    </xdr:from>
    <xdr:ext cx="469744" cy="259045"/>
    <xdr:sp macro="" textlink="">
      <xdr:nvSpPr>
        <xdr:cNvPr id="198" name="テキスト ボックス 197"/>
        <xdr:cNvSpPr txBox="1"/>
      </xdr:nvSpPr>
      <xdr:spPr>
        <a:xfrm>
          <a:off x="895428" y="1345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49240</xdr:rowOff>
    </xdr:from>
    <xdr:to>
      <xdr:col>24</xdr:col>
      <xdr:colOff>62865</xdr:colOff>
      <xdr:row>98</xdr:row>
      <xdr:rowOff>30606</xdr:rowOff>
    </xdr:to>
    <xdr:cxnSp macro="">
      <xdr:nvCxnSpPr>
        <xdr:cNvPr id="225" name="直線コネクタ 224"/>
        <xdr:cNvCxnSpPr/>
      </xdr:nvCxnSpPr>
      <xdr:spPr>
        <a:xfrm flipV="1">
          <a:off x="4633595" y="15651190"/>
          <a:ext cx="1270" cy="118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34433</xdr:rowOff>
    </xdr:from>
    <xdr:ext cx="534377" cy="259045"/>
    <xdr:sp macro="" textlink="">
      <xdr:nvSpPr>
        <xdr:cNvPr id="226" name="扶助費最小値テキスト"/>
        <xdr:cNvSpPr txBox="1"/>
      </xdr:nvSpPr>
      <xdr:spPr>
        <a:xfrm>
          <a:off x="4686300" y="168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30606</xdr:rowOff>
    </xdr:from>
    <xdr:to>
      <xdr:col>24</xdr:col>
      <xdr:colOff>152400</xdr:colOff>
      <xdr:row>98</xdr:row>
      <xdr:rowOff>30606</xdr:rowOff>
    </xdr:to>
    <xdr:cxnSp macro="">
      <xdr:nvCxnSpPr>
        <xdr:cNvPr id="227" name="直線コネクタ 226"/>
        <xdr:cNvCxnSpPr/>
      </xdr:nvCxnSpPr>
      <xdr:spPr>
        <a:xfrm>
          <a:off x="4546600" y="1683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167367</xdr:rowOff>
    </xdr:from>
    <xdr:ext cx="599010" cy="259045"/>
    <xdr:sp macro="" textlink="">
      <xdr:nvSpPr>
        <xdr:cNvPr id="228" name="扶助費最大値テキスト"/>
        <xdr:cNvSpPr txBox="1"/>
      </xdr:nvSpPr>
      <xdr:spPr>
        <a:xfrm>
          <a:off x="4686300" y="1542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49240</xdr:rowOff>
    </xdr:from>
    <xdr:to>
      <xdr:col>24</xdr:col>
      <xdr:colOff>152400</xdr:colOff>
      <xdr:row>91</xdr:row>
      <xdr:rowOff>49240</xdr:rowOff>
    </xdr:to>
    <xdr:cxnSp macro="">
      <xdr:nvCxnSpPr>
        <xdr:cNvPr id="229" name="直線コネクタ 228"/>
        <xdr:cNvCxnSpPr/>
      </xdr:nvCxnSpPr>
      <xdr:spPr>
        <a:xfrm>
          <a:off x="4546600" y="1565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81290</xdr:rowOff>
    </xdr:from>
    <xdr:to>
      <xdr:col>24</xdr:col>
      <xdr:colOff>63500</xdr:colOff>
      <xdr:row>96</xdr:row>
      <xdr:rowOff>55000</xdr:rowOff>
    </xdr:to>
    <xdr:cxnSp macro="">
      <xdr:nvCxnSpPr>
        <xdr:cNvPr id="230" name="直線コネクタ 229"/>
        <xdr:cNvCxnSpPr/>
      </xdr:nvCxnSpPr>
      <xdr:spPr>
        <a:xfrm flipV="1">
          <a:off x="3797300" y="16369040"/>
          <a:ext cx="838200" cy="14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128821</xdr:rowOff>
    </xdr:from>
    <xdr:ext cx="599010" cy="259045"/>
    <xdr:sp macro="" textlink="">
      <xdr:nvSpPr>
        <xdr:cNvPr id="231" name="扶助費平均値テキスト"/>
        <xdr:cNvSpPr txBox="1"/>
      </xdr:nvSpPr>
      <xdr:spPr>
        <a:xfrm>
          <a:off x="4686300" y="164165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150394</xdr:rowOff>
    </xdr:from>
    <xdr:to>
      <xdr:col>24</xdr:col>
      <xdr:colOff>114300</xdr:colOff>
      <xdr:row>96</xdr:row>
      <xdr:rowOff>80544</xdr:rowOff>
    </xdr:to>
    <xdr:sp macro="" textlink="">
      <xdr:nvSpPr>
        <xdr:cNvPr id="232" name="フローチャート: 判断 231"/>
        <xdr:cNvSpPr/>
      </xdr:nvSpPr>
      <xdr:spPr>
        <a:xfrm>
          <a:off x="4584700" y="1643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23564</xdr:rowOff>
    </xdr:from>
    <xdr:to>
      <xdr:col>19</xdr:col>
      <xdr:colOff>177800</xdr:colOff>
      <xdr:row>96</xdr:row>
      <xdr:rowOff>55000</xdr:rowOff>
    </xdr:to>
    <xdr:cxnSp macro="">
      <xdr:nvCxnSpPr>
        <xdr:cNvPr id="233" name="直線コネクタ 232"/>
        <xdr:cNvCxnSpPr/>
      </xdr:nvCxnSpPr>
      <xdr:spPr>
        <a:xfrm>
          <a:off x="2908300" y="16482764"/>
          <a:ext cx="889000" cy="3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62480</xdr:rowOff>
    </xdr:from>
    <xdr:to>
      <xdr:col>20</xdr:col>
      <xdr:colOff>38100</xdr:colOff>
      <xdr:row>96</xdr:row>
      <xdr:rowOff>164080</xdr:rowOff>
    </xdr:to>
    <xdr:sp macro="" textlink="">
      <xdr:nvSpPr>
        <xdr:cNvPr id="234" name="フローチャート: 判断 233"/>
        <xdr:cNvSpPr/>
      </xdr:nvSpPr>
      <xdr:spPr>
        <a:xfrm>
          <a:off x="3746500" y="1652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155207</xdr:rowOff>
    </xdr:from>
    <xdr:ext cx="599010" cy="259045"/>
    <xdr:sp macro="" textlink="">
      <xdr:nvSpPr>
        <xdr:cNvPr id="235" name="テキスト ボックス 234"/>
        <xdr:cNvSpPr txBox="1"/>
      </xdr:nvSpPr>
      <xdr:spPr>
        <a:xfrm>
          <a:off x="3497795" y="1661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23564</xdr:rowOff>
    </xdr:from>
    <xdr:to>
      <xdr:col>15</xdr:col>
      <xdr:colOff>50800</xdr:colOff>
      <xdr:row>96</xdr:row>
      <xdr:rowOff>119354</xdr:rowOff>
    </xdr:to>
    <xdr:cxnSp macro="">
      <xdr:nvCxnSpPr>
        <xdr:cNvPr id="236" name="直線コネクタ 235"/>
        <xdr:cNvCxnSpPr/>
      </xdr:nvCxnSpPr>
      <xdr:spPr>
        <a:xfrm flipV="1">
          <a:off x="2019300" y="16482764"/>
          <a:ext cx="889000" cy="9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161765</xdr:rowOff>
    </xdr:from>
    <xdr:to>
      <xdr:col>15</xdr:col>
      <xdr:colOff>101600</xdr:colOff>
      <xdr:row>96</xdr:row>
      <xdr:rowOff>91915</xdr:rowOff>
    </xdr:to>
    <xdr:sp macro="" textlink="">
      <xdr:nvSpPr>
        <xdr:cNvPr id="237" name="フローチャート: 判断 236"/>
        <xdr:cNvSpPr/>
      </xdr:nvSpPr>
      <xdr:spPr>
        <a:xfrm>
          <a:off x="28575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83042</xdr:rowOff>
    </xdr:from>
    <xdr:ext cx="599010" cy="259045"/>
    <xdr:sp macro="" textlink="">
      <xdr:nvSpPr>
        <xdr:cNvPr id="238" name="テキスト ボックス 237"/>
        <xdr:cNvSpPr txBox="1"/>
      </xdr:nvSpPr>
      <xdr:spPr>
        <a:xfrm>
          <a:off x="2608795" y="1654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119354</xdr:rowOff>
    </xdr:from>
    <xdr:to>
      <xdr:col>10</xdr:col>
      <xdr:colOff>114300</xdr:colOff>
      <xdr:row>96</xdr:row>
      <xdr:rowOff>158922</xdr:rowOff>
    </xdr:to>
    <xdr:cxnSp macro="">
      <xdr:nvCxnSpPr>
        <xdr:cNvPr id="239" name="直線コネクタ 238"/>
        <xdr:cNvCxnSpPr/>
      </xdr:nvCxnSpPr>
      <xdr:spPr>
        <a:xfrm flipV="1">
          <a:off x="1130300" y="16578554"/>
          <a:ext cx="889000" cy="3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113340</xdr:rowOff>
    </xdr:from>
    <xdr:to>
      <xdr:col>10</xdr:col>
      <xdr:colOff>165100</xdr:colOff>
      <xdr:row>97</xdr:row>
      <xdr:rowOff>43490</xdr:rowOff>
    </xdr:to>
    <xdr:sp macro="" textlink="">
      <xdr:nvSpPr>
        <xdr:cNvPr id="240" name="フローチャート: 判断 239"/>
        <xdr:cNvSpPr/>
      </xdr:nvSpPr>
      <xdr:spPr>
        <a:xfrm>
          <a:off x="1968500" y="165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34617</xdr:rowOff>
    </xdr:from>
    <xdr:ext cx="599010" cy="259045"/>
    <xdr:sp macro="" textlink="">
      <xdr:nvSpPr>
        <xdr:cNvPr id="241" name="テキスト ボックス 240"/>
        <xdr:cNvSpPr txBox="1"/>
      </xdr:nvSpPr>
      <xdr:spPr>
        <a:xfrm>
          <a:off x="1719795" y="1666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111852</xdr:rowOff>
    </xdr:from>
    <xdr:to>
      <xdr:col>6</xdr:col>
      <xdr:colOff>38100</xdr:colOff>
      <xdr:row>97</xdr:row>
      <xdr:rowOff>42002</xdr:rowOff>
    </xdr:to>
    <xdr:sp macro="" textlink="">
      <xdr:nvSpPr>
        <xdr:cNvPr id="242" name="フローチャート: 判断 241"/>
        <xdr:cNvSpPr/>
      </xdr:nvSpPr>
      <xdr:spPr>
        <a:xfrm>
          <a:off x="1079500" y="1657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33129</xdr:rowOff>
    </xdr:from>
    <xdr:ext cx="599010" cy="259045"/>
    <xdr:sp macro="" textlink="">
      <xdr:nvSpPr>
        <xdr:cNvPr id="243" name="テキスト ボックス 242"/>
        <xdr:cNvSpPr txBox="1"/>
      </xdr:nvSpPr>
      <xdr:spPr>
        <a:xfrm>
          <a:off x="830795" y="1666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30490</xdr:rowOff>
    </xdr:from>
    <xdr:to>
      <xdr:col>24</xdr:col>
      <xdr:colOff>114300</xdr:colOff>
      <xdr:row>95</xdr:row>
      <xdr:rowOff>132090</xdr:rowOff>
    </xdr:to>
    <xdr:sp macro="" textlink="">
      <xdr:nvSpPr>
        <xdr:cNvPr id="249" name="楕円 248"/>
        <xdr:cNvSpPr/>
      </xdr:nvSpPr>
      <xdr:spPr>
        <a:xfrm>
          <a:off x="4584700" y="1631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53367</xdr:rowOff>
    </xdr:from>
    <xdr:ext cx="599010" cy="259045"/>
    <xdr:sp macro="" textlink="">
      <xdr:nvSpPr>
        <xdr:cNvPr id="250" name="扶助費該当値テキスト"/>
        <xdr:cNvSpPr txBox="1"/>
      </xdr:nvSpPr>
      <xdr:spPr>
        <a:xfrm>
          <a:off x="4686300" y="1616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4200</xdr:rowOff>
    </xdr:from>
    <xdr:to>
      <xdr:col>20</xdr:col>
      <xdr:colOff>38100</xdr:colOff>
      <xdr:row>96</xdr:row>
      <xdr:rowOff>105800</xdr:rowOff>
    </xdr:to>
    <xdr:sp macro="" textlink="">
      <xdr:nvSpPr>
        <xdr:cNvPr id="251" name="楕円 250"/>
        <xdr:cNvSpPr/>
      </xdr:nvSpPr>
      <xdr:spPr>
        <a:xfrm>
          <a:off x="3746500" y="1646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122327</xdr:rowOff>
    </xdr:from>
    <xdr:ext cx="599010" cy="259045"/>
    <xdr:sp macro="" textlink="">
      <xdr:nvSpPr>
        <xdr:cNvPr id="252" name="テキスト ボックス 251"/>
        <xdr:cNvSpPr txBox="1"/>
      </xdr:nvSpPr>
      <xdr:spPr>
        <a:xfrm>
          <a:off x="3497795" y="1623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144214</xdr:rowOff>
    </xdr:from>
    <xdr:to>
      <xdr:col>15</xdr:col>
      <xdr:colOff>101600</xdr:colOff>
      <xdr:row>96</xdr:row>
      <xdr:rowOff>74364</xdr:rowOff>
    </xdr:to>
    <xdr:sp macro="" textlink="">
      <xdr:nvSpPr>
        <xdr:cNvPr id="253" name="楕円 252"/>
        <xdr:cNvSpPr/>
      </xdr:nvSpPr>
      <xdr:spPr>
        <a:xfrm>
          <a:off x="2857500" y="1643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90891</xdr:rowOff>
    </xdr:from>
    <xdr:ext cx="599010" cy="259045"/>
    <xdr:sp macro="" textlink="">
      <xdr:nvSpPr>
        <xdr:cNvPr id="254" name="テキスト ボックス 253"/>
        <xdr:cNvSpPr txBox="1"/>
      </xdr:nvSpPr>
      <xdr:spPr>
        <a:xfrm>
          <a:off x="2608795" y="16207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68554</xdr:rowOff>
    </xdr:from>
    <xdr:to>
      <xdr:col>10</xdr:col>
      <xdr:colOff>165100</xdr:colOff>
      <xdr:row>96</xdr:row>
      <xdr:rowOff>170154</xdr:rowOff>
    </xdr:to>
    <xdr:sp macro="" textlink="">
      <xdr:nvSpPr>
        <xdr:cNvPr id="255" name="楕円 254"/>
        <xdr:cNvSpPr/>
      </xdr:nvSpPr>
      <xdr:spPr>
        <a:xfrm>
          <a:off x="1968500" y="1652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15231</xdr:rowOff>
    </xdr:from>
    <xdr:ext cx="599010" cy="259045"/>
    <xdr:sp macro="" textlink="">
      <xdr:nvSpPr>
        <xdr:cNvPr id="256" name="テキスト ボックス 255"/>
        <xdr:cNvSpPr txBox="1"/>
      </xdr:nvSpPr>
      <xdr:spPr>
        <a:xfrm>
          <a:off x="1719795" y="1630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108122</xdr:rowOff>
    </xdr:from>
    <xdr:to>
      <xdr:col>6</xdr:col>
      <xdr:colOff>38100</xdr:colOff>
      <xdr:row>97</xdr:row>
      <xdr:rowOff>38272</xdr:rowOff>
    </xdr:to>
    <xdr:sp macro="" textlink="">
      <xdr:nvSpPr>
        <xdr:cNvPr id="257" name="楕円 256"/>
        <xdr:cNvSpPr/>
      </xdr:nvSpPr>
      <xdr:spPr>
        <a:xfrm>
          <a:off x="1079500" y="1656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54799</xdr:rowOff>
    </xdr:from>
    <xdr:ext cx="599010" cy="259045"/>
    <xdr:sp macro="" textlink="">
      <xdr:nvSpPr>
        <xdr:cNvPr id="258" name="テキスト ボックス 257"/>
        <xdr:cNvSpPr txBox="1"/>
      </xdr:nvSpPr>
      <xdr:spPr>
        <a:xfrm>
          <a:off x="830795" y="16342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148410</xdr:rowOff>
    </xdr:from>
    <xdr:to>
      <xdr:col>54</xdr:col>
      <xdr:colOff>189865</xdr:colOff>
      <xdr:row>38</xdr:row>
      <xdr:rowOff>66522</xdr:rowOff>
    </xdr:to>
    <xdr:cxnSp macro="">
      <xdr:nvCxnSpPr>
        <xdr:cNvPr id="282" name="直線コネクタ 281"/>
        <xdr:cNvCxnSpPr/>
      </xdr:nvCxnSpPr>
      <xdr:spPr>
        <a:xfrm flipV="1">
          <a:off x="10475595" y="5463360"/>
          <a:ext cx="1270" cy="111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70349</xdr:rowOff>
    </xdr:from>
    <xdr:ext cx="534377" cy="259045"/>
    <xdr:sp macro="" textlink="">
      <xdr:nvSpPr>
        <xdr:cNvPr id="283" name="補助費等最小値テキスト"/>
        <xdr:cNvSpPr txBox="1"/>
      </xdr:nvSpPr>
      <xdr:spPr>
        <a:xfrm>
          <a:off x="10528300" y="65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66522</xdr:rowOff>
    </xdr:from>
    <xdr:to>
      <xdr:col>55</xdr:col>
      <xdr:colOff>88900</xdr:colOff>
      <xdr:row>38</xdr:row>
      <xdr:rowOff>66522</xdr:rowOff>
    </xdr:to>
    <xdr:cxnSp macro="">
      <xdr:nvCxnSpPr>
        <xdr:cNvPr id="284" name="直線コネクタ 283"/>
        <xdr:cNvCxnSpPr/>
      </xdr:nvCxnSpPr>
      <xdr:spPr>
        <a:xfrm>
          <a:off x="10388600" y="658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95087</xdr:rowOff>
    </xdr:from>
    <xdr:ext cx="599010" cy="259045"/>
    <xdr:sp macro="" textlink="">
      <xdr:nvSpPr>
        <xdr:cNvPr id="285" name="補助費等最大値テキスト"/>
        <xdr:cNvSpPr txBox="1"/>
      </xdr:nvSpPr>
      <xdr:spPr>
        <a:xfrm>
          <a:off x="10528300" y="523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148410</xdr:rowOff>
    </xdr:from>
    <xdr:to>
      <xdr:col>55</xdr:col>
      <xdr:colOff>88900</xdr:colOff>
      <xdr:row>31</xdr:row>
      <xdr:rowOff>148410</xdr:rowOff>
    </xdr:to>
    <xdr:cxnSp macro="">
      <xdr:nvCxnSpPr>
        <xdr:cNvPr id="286" name="直線コネクタ 285"/>
        <xdr:cNvCxnSpPr/>
      </xdr:nvCxnSpPr>
      <xdr:spPr>
        <a:xfrm>
          <a:off x="10388600" y="54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18313</xdr:rowOff>
    </xdr:from>
    <xdr:to>
      <xdr:col>55</xdr:col>
      <xdr:colOff>0</xdr:colOff>
      <xdr:row>37</xdr:row>
      <xdr:rowOff>59381</xdr:rowOff>
    </xdr:to>
    <xdr:cxnSp macro="">
      <xdr:nvCxnSpPr>
        <xdr:cNvPr id="287" name="直線コネクタ 286"/>
        <xdr:cNvCxnSpPr/>
      </xdr:nvCxnSpPr>
      <xdr:spPr>
        <a:xfrm>
          <a:off x="9639300" y="6361963"/>
          <a:ext cx="838200" cy="4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18661</xdr:rowOff>
    </xdr:from>
    <xdr:ext cx="534377" cy="259045"/>
    <xdr:sp macro="" textlink="">
      <xdr:nvSpPr>
        <xdr:cNvPr id="288" name="補助費等平均値テキスト"/>
        <xdr:cNvSpPr txBox="1"/>
      </xdr:nvSpPr>
      <xdr:spPr>
        <a:xfrm>
          <a:off x="10528300" y="6190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167234</xdr:rowOff>
    </xdr:from>
    <xdr:to>
      <xdr:col>55</xdr:col>
      <xdr:colOff>50800</xdr:colOff>
      <xdr:row>37</xdr:row>
      <xdr:rowOff>97384</xdr:rowOff>
    </xdr:to>
    <xdr:sp macro="" textlink="">
      <xdr:nvSpPr>
        <xdr:cNvPr id="289" name="フローチャート: 判断 288"/>
        <xdr:cNvSpPr/>
      </xdr:nvSpPr>
      <xdr:spPr>
        <a:xfrm>
          <a:off x="10426700" y="633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17624</xdr:rowOff>
    </xdr:from>
    <xdr:to>
      <xdr:col>50</xdr:col>
      <xdr:colOff>114300</xdr:colOff>
      <xdr:row>37</xdr:row>
      <xdr:rowOff>18313</xdr:rowOff>
    </xdr:to>
    <xdr:cxnSp macro="">
      <xdr:nvCxnSpPr>
        <xdr:cNvPr id="290" name="直線コネクタ 289"/>
        <xdr:cNvCxnSpPr/>
      </xdr:nvCxnSpPr>
      <xdr:spPr>
        <a:xfrm>
          <a:off x="8750300" y="6361274"/>
          <a:ext cx="8890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162525</xdr:rowOff>
    </xdr:from>
    <xdr:to>
      <xdr:col>50</xdr:col>
      <xdr:colOff>165100</xdr:colOff>
      <xdr:row>37</xdr:row>
      <xdr:rowOff>92675</xdr:rowOff>
    </xdr:to>
    <xdr:sp macro="" textlink="">
      <xdr:nvSpPr>
        <xdr:cNvPr id="291" name="フローチャート: 判断 290"/>
        <xdr:cNvSpPr/>
      </xdr:nvSpPr>
      <xdr:spPr>
        <a:xfrm>
          <a:off x="9588500" y="63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83802</xdr:rowOff>
    </xdr:from>
    <xdr:ext cx="534377" cy="259045"/>
    <xdr:sp macro="" textlink="">
      <xdr:nvSpPr>
        <xdr:cNvPr id="292" name="テキスト ボックス 291"/>
        <xdr:cNvSpPr txBox="1"/>
      </xdr:nvSpPr>
      <xdr:spPr>
        <a:xfrm>
          <a:off x="9372111" y="642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24169</xdr:rowOff>
    </xdr:from>
    <xdr:to>
      <xdr:col>45</xdr:col>
      <xdr:colOff>177800</xdr:colOff>
      <xdr:row>37</xdr:row>
      <xdr:rowOff>17624</xdr:rowOff>
    </xdr:to>
    <xdr:cxnSp macro="">
      <xdr:nvCxnSpPr>
        <xdr:cNvPr id="293" name="直線コネクタ 292"/>
        <xdr:cNvCxnSpPr/>
      </xdr:nvCxnSpPr>
      <xdr:spPr>
        <a:xfrm>
          <a:off x="7861300" y="6024919"/>
          <a:ext cx="889000" cy="33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6040</xdr:rowOff>
    </xdr:from>
    <xdr:to>
      <xdr:col>46</xdr:col>
      <xdr:colOff>38100</xdr:colOff>
      <xdr:row>37</xdr:row>
      <xdr:rowOff>107640</xdr:rowOff>
    </xdr:to>
    <xdr:sp macro="" textlink="">
      <xdr:nvSpPr>
        <xdr:cNvPr id="294" name="フローチャート: 判断 293"/>
        <xdr:cNvSpPr/>
      </xdr:nvSpPr>
      <xdr:spPr>
        <a:xfrm>
          <a:off x="8699500" y="6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98767</xdr:rowOff>
    </xdr:from>
    <xdr:ext cx="534377" cy="259045"/>
    <xdr:sp macro="" textlink="">
      <xdr:nvSpPr>
        <xdr:cNvPr id="295" name="テキスト ボックス 294"/>
        <xdr:cNvSpPr txBox="1"/>
      </xdr:nvSpPr>
      <xdr:spPr>
        <a:xfrm>
          <a:off x="8483111" y="644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24169</xdr:rowOff>
    </xdr:from>
    <xdr:to>
      <xdr:col>41</xdr:col>
      <xdr:colOff>50800</xdr:colOff>
      <xdr:row>37</xdr:row>
      <xdr:rowOff>153027</xdr:rowOff>
    </xdr:to>
    <xdr:cxnSp macro="">
      <xdr:nvCxnSpPr>
        <xdr:cNvPr id="296" name="直線コネクタ 295"/>
        <xdr:cNvCxnSpPr/>
      </xdr:nvCxnSpPr>
      <xdr:spPr>
        <a:xfrm flipV="1">
          <a:off x="6972300" y="6024919"/>
          <a:ext cx="889000" cy="47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118401</xdr:rowOff>
    </xdr:from>
    <xdr:to>
      <xdr:col>41</xdr:col>
      <xdr:colOff>101600</xdr:colOff>
      <xdr:row>35</xdr:row>
      <xdr:rowOff>48551</xdr:rowOff>
    </xdr:to>
    <xdr:sp macro="" textlink="">
      <xdr:nvSpPr>
        <xdr:cNvPr id="297" name="フローチャート: 判断 296"/>
        <xdr:cNvSpPr/>
      </xdr:nvSpPr>
      <xdr:spPr>
        <a:xfrm>
          <a:off x="7810500" y="594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65078</xdr:rowOff>
    </xdr:from>
    <xdr:ext cx="599010" cy="259045"/>
    <xdr:sp macro="" textlink="">
      <xdr:nvSpPr>
        <xdr:cNvPr id="298" name="テキスト ボックス 297"/>
        <xdr:cNvSpPr txBox="1"/>
      </xdr:nvSpPr>
      <xdr:spPr>
        <a:xfrm>
          <a:off x="7561795" y="5722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79600</xdr:rowOff>
    </xdr:from>
    <xdr:to>
      <xdr:col>36</xdr:col>
      <xdr:colOff>165100</xdr:colOff>
      <xdr:row>38</xdr:row>
      <xdr:rowOff>9750</xdr:rowOff>
    </xdr:to>
    <xdr:sp macro="" textlink="">
      <xdr:nvSpPr>
        <xdr:cNvPr id="299" name="フローチャート: 判断 298"/>
        <xdr:cNvSpPr/>
      </xdr:nvSpPr>
      <xdr:spPr>
        <a:xfrm>
          <a:off x="6921500" y="642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26277</xdr:rowOff>
    </xdr:from>
    <xdr:ext cx="534377" cy="259045"/>
    <xdr:sp macro="" textlink="">
      <xdr:nvSpPr>
        <xdr:cNvPr id="300" name="テキスト ボックス 299"/>
        <xdr:cNvSpPr txBox="1"/>
      </xdr:nvSpPr>
      <xdr:spPr>
        <a:xfrm>
          <a:off x="6705111" y="619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8581</xdr:rowOff>
    </xdr:from>
    <xdr:to>
      <xdr:col>55</xdr:col>
      <xdr:colOff>50800</xdr:colOff>
      <xdr:row>37</xdr:row>
      <xdr:rowOff>110181</xdr:rowOff>
    </xdr:to>
    <xdr:sp macro="" textlink="">
      <xdr:nvSpPr>
        <xdr:cNvPr id="306" name="楕円 305"/>
        <xdr:cNvSpPr/>
      </xdr:nvSpPr>
      <xdr:spPr>
        <a:xfrm>
          <a:off x="10426700" y="635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158458</xdr:rowOff>
    </xdr:from>
    <xdr:ext cx="534377" cy="259045"/>
    <xdr:sp macro="" textlink="">
      <xdr:nvSpPr>
        <xdr:cNvPr id="307" name="補助費等該当値テキスト"/>
        <xdr:cNvSpPr txBox="1"/>
      </xdr:nvSpPr>
      <xdr:spPr>
        <a:xfrm>
          <a:off x="10528300" y="633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138963</xdr:rowOff>
    </xdr:from>
    <xdr:to>
      <xdr:col>50</xdr:col>
      <xdr:colOff>165100</xdr:colOff>
      <xdr:row>37</xdr:row>
      <xdr:rowOff>69113</xdr:rowOff>
    </xdr:to>
    <xdr:sp macro="" textlink="">
      <xdr:nvSpPr>
        <xdr:cNvPr id="308" name="楕円 307"/>
        <xdr:cNvSpPr/>
      </xdr:nvSpPr>
      <xdr:spPr>
        <a:xfrm>
          <a:off x="9588500" y="631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85640</xdr:rowOff>
    </xdr:from>
    <xdr:ext cx="534377" cy="259045"/>
    <xdr:sp macro="" textlink="">
      <xdr:nvSpPr>
        <xdr:cNvPr id="309" name="テキスト ボックス 308"/>
        <xdr:cNvSpPr txBox="1"/>
      </xdr:nvSpPr>
      <xdr:spPr>
        <a:xfrm>
          <a:off x="9372111" y="608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138274</xdr:rowOff>
    </xdr:from>
    <xdr:to>
      <xdr:col>46</xdr:col>
      <xdr:colOff>38100</xdr:colOff>
      <xdr:row>37</xdr:row>
      <xdr:rowOff>68424</xdr:rowOff>
    </xdr:to>
    <xdr:sp macro="" textlink="">
      <xdr:nvSpPr>
        <xdr:cNvPr id="310" name="楕円 309"/>
        <xdr:cNvSpPr/>
      </xdr:nvSpPr>
      <xdr:spPr>
        <a:xfrm>
          <a:off x="8699500" y="631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84951</xdr:rowOff>
    </xdr:from>
    <xdr:ext cx="534377" cy="259045"/>
    <xdr:sp macro="" textlink="">
      <xdr:nvSpPr>
        <xdr:cNvPr id="311" name="テキスト ボックス 310"/>
        <xdr:cNvSpPr txBox="1"/>
      </xdr:nvSpPr>
      <xdr:spPr>
        <a:xfrm>
          <a:off x="8483111" y="608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144819</xdr:rowOff>
    </xdr:from>
    <xdr:to>
      <xdr:col>41</xdr:col>
      <xdr:colOff>101600</xdr:colOff>
      <xdr:row>35</xdr:row>
      <xdr:rowOff>74969</xdr:rowOff>
    </xdr:to>
    <xdr:sp macro="" textlink="">
      <xdr:nvSpPr>
        <xdr:cNvPr id="312" name="楕円 311"/>
        <xdr:cNvSpPr/>
      </xdr:nvSpPr>
      <xdr:spPr>
        <a:xfrm>
          <a:off x="7810500" y="597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66096</xdr:rowOff>
    </xdr:from>
    <xdr:ext cx="599010" cy="259045"/>
    <xdr:sp macro="" textlink="">
      <xdr:nvSpPr>
        <xdr:cNvPr id="313" name="テキスト ボックス 312"/>
        <xdr:cNvSpPr txBox="1"/>
      </xdr:nvSpPr>
      <xdr:spPr>
        <a:xfrm>
          <a:off x="7561795" y="6066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102227</xdr:rowOff>
    </xdr:from>
    <xdr:to>
      <xdr:col>36</xdr:col>
      <xdr:colOff>165100</xdr:colOff>
      <xdr:row>38</xdr:row>
      <xdr:rowOff>32378</xdr:rowOff>
    </xdr:to>
    <xdr:sp macro="" textlink="">
      <xdr:nvSpPr>
        <xdr:cNvPr id="314" name="楕円 313"/>
        <xdr:cNvSpPr/>
      </xdr:nvSpPr>
      <xdr:spPr>
        <a:xfrm>
          <a:off x="6921500" y="644587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23504</xdr:rowOff>
    </xdr:from>
    <xdr:ext cx="534377" cy="259045"/>
    <xdr:sp macro="" textlink="">
      <xdr:nvSpPr>
        <xdr:cNvPr id="315" name="テキスト ボックス 314"/>
        <xdr:cNvSpPr txBox="1"/>
      </xdr:nvSpPr>
      <xdr:spPr>
        <a:xfrm>
          <a:off x="6705111" y="653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1" name="テキスト ボックス 330"/>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29732</xdr:rowOff>
    </xdr:from>
    <xdr:to>
      <xdr:col>54</xdr:col>
      <xdr:colOff>189865</xdr:colOff>
      <xdr:row>57</xdr:row>
      <xdr:rowOff>159177</xdr:rowOff>
    </xdr:to>
    <xdr:cxnSp macro="">
      <xdr:nvCxnSpPr>
        <xdr:cNvPr id="335" name="直線コネクタ 334"/>
        <xdr:cNvCxnSpPr/>
      </xdr:nvCxnSpPr>
      <xdr:spPr>
        <a:xfrm flipV="1">
          <a:off x="10475595" y="8773682"/>
          <a:ext cx="1270" cy="115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163004</xdr:rowOff>
    </xdr:from>
    <xdr:ext cx="469744" cy="259045"/>
    <xdr:sp macro="" textlink="">
      <xdr:nvSpPr>
        <xdr:cNvPr id="336" name="普通建設事業費最小値テキスト"/>
        <xdr:cNvSpPr txBox="1"/>
      </xdr:nvSpPr>
      <xdr:spPr>
        <a:xfrm>
          <a:off x="10528300" y="993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159177</xdr:rowOff>
    </xdr:from>
    <xdr:to>
      <xdr:col>55</xdr:col>
      <xdr:colOff>88900</xdr:colOff>
      <xdr:row>57</xdr:row>
      <xdr:rowOff>159177</xdr:rowOff>
    </xdr:to>
    <xdr:cxnSp macro="">
      <xdr:nvCxnSpPr>
        <xdr:cNvPr id="337" name="直線コネクタ 336"/>
        <xdr:cNvCxnSpPr/>
      </xdr:nvCxnSpPr>
      <xdr:spPr>
        <a:xfrm>
          <a:off x="10388600" y="993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147859</xdr:rowOff>
    </xdr:from>
    <xdr:ext cx="599010" cy="259045"/>
    <xdr:sp macro="" textlink="">
      <xdr:nvSpPr>
        <xdr:cNvPr id="338" name="普通建設事業費最大値テキスト"/>
        <xdr:cNvSpPr txBox="1"/>
      </xdr:nvSpPr>
      <xdr:spPr>
        <a:xfrm>
          <a:off x="10528300" y="854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29732</xdr:rowOff>
    </xdr:from>
    <xdr:to>
      <xdr:col>55</xdr:col>
      <xdr:colOff>88900</xdr:colOff>
      <xdr:row>51</xdr:row>
      <xdr:rowOff>29732</xdr:rowOff>
    </xdr:to>
    <xdr:cxnSp macro="">
      <xdr:nvCxnSpPr>
        <xdr:cNvPr id="339" name="直線コネクタ 338"/>
        <xdr:cNvCxnSpPr/>
      </xdr:nvCxnSpPr>
      <xdr:spPr>
        <a:xfrm>
          <a:off x="10388600" y="877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70886</xdr:rowOff>
    </xdr:from>
    <xdr:to>
      <xdr:col>55</xdr:col>
      <xdr:colOff>0</xdr:colOff>
      <xdr:row>56</xdr:row>
      <xdr:rowOff>41533</xdr:rowOff>
    </xdr:to>
    <xdr:cxnSp macro="">
      <xdr:nvCxnSpPr>
        <xdr:cNvPr id="340" name="直線コネクタ 339"/>
        <xdr:cNvCxnSpPr/>
      </xdr:nvCxnSpPr>
      <xdr:spPr>
        <a:xfrm flipV="1">
          <a:off x="9639300" y="9500636"/>
          <a:ext cx="838200" cy="14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56760</xdr:rowOff>
    </xdr:from>
    <xdr:ext cx="534377" cy="259045"/>
    <xdr:sp macro="" textlink="">
      <xdr:nvSpPr>
        <xdr:cNvPr id="341" name="普通建設事業費平均値テキスト"/>
        <xdr:cNvSpPr txBox="1"/>
      </xdr:nvSpPr>
      <xdr:spPr>
        <a:xfrm>
          <a:off x="10528300" y="9486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78333</xdr:rowOff>
    </xdr:from>
    <xdr:to>
      <xdr:col>55</xdr:col>
      <xdr:colOff>50800</xdr:colOff>
      <xdr:row>56</xdr:row>
      <xdr:rowOff>8483</xdr:rowOff>
    </xdr:to>
    <xdr:sp macro="" textlink="">
      <xdr:nvSpPr>
        <xdr:cNvPr id="342" name="フローチャート: 判断 341"/>
        <xdr:cNvSpPr/>
      </xdr:nvSpPr>
      <xdr:spPr>
        <a:xfrm>
          <a:off x="10426700" y="950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148570</xdr:rowOff>
    </xdr:from>
    <xdr:to>
      <xdr:col>50</xdr:col>
      <xdr:colOff>114300</xdr:colOff>
      <xdr:row>56</xdr:row>
      <xdr:rowOff>41533</xdr:rowOff>
    </xdr:to>
    <xdr:cxnSp macro="">
      <xdr:nvCxnSpPr>
        <xdr:cNvPr id="343" name="直線コネクタ 342"/>
        <xdr:cNvCxnSpPr/>
      </xdr:nvCxnSpPr>
      <xdr:spPr>
        <a:xfrm>
          <a:off x="8750300" y="9063970"/>
          <a:ext cx="889000" cy="57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60359</xdr:rowOff>
    </xdr:from>
    <xdr:to>
      <xdr:col>50</xdr:col>
      <xdr:colOff>165100</xdr:colOff>
      <xdr:row>55</xdr:row>
      <xdr:rowOff>161959</xdr:rowOff>
    </xdr:to>
    <xdr:sp macro="" textlink="">
      <xdr:nvSpPr>
        <xdr:cNvPr id="344" name="フローチャート: 判断 343"/>
        <xdr:cNvSpPr/>
      </xdr:nvSpPr>
      <xdr:spPr>
        <a:xfrm>
          <a:off x="9588500" y="94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7036</xdr:rowOff>
    </xdr:from>
    <xdr:ext cx="534377" cy="259045"/>
    <xdr:sp macro="" textlink="">
      <xdr:nvSpPr>
        <xdr:cNvPr id="345" name="テキスト ボックス 344"/>
        <xdr:cNvSpPr txBox="1"/>
      </xdr:nvSpPr>
      <xdr:spPr>
        <a:xfrm>
          <a:off x="9372111" y="92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148570</xdr:rowOff>
    </xdr:from>
    <xdr:to>
      <xdr:col>45</xdr:col>
      <xdr:colOff>177800</xdr:colOff>
      <xdr:row>54</xdr:row>
      <xdr:rowOff>96255</xdr:rowOff>
    </xdr:to>
    <xdr:cxnSp macro="">
      <xdr:nvCxnSpPr>
        <xdr:cNvPr id="346" name="直線コネクタ 345"/>
        <xdr:cNvCxnSpPr/>
      </xdr:nvCxnSpPr>
      <xdr:spPr>
        <a:xfrm flipV="1">
          <a:off x="7861300" y="9063970"/>
          <a:ext cx="889000" cy="29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81590</xdr:rowOff>
    </xdr:from>
    <xdr:to>
      <xdr:col>46</xdr:col>
      <xdr:colOff>38100</xdr:colOff>
      <xdr:row>56</xdr:row>
      <xdr:rowOff>11740</xdr:rowOff>
    </xdr:to>
    <xdr:sp macro="" textlink="">
      <xdr:nvSpPr>
        <xdr:cNvPr id="347" name="フローチャート: 判断 346"/>
        <xdr:cNvSpPr/>
      </xdr:nvSpPr>
      <xdr:spPr>
        <a:xfrm>
          <a:off x="8699500" y="95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2867</xdr:rowOff>
    </xdr:from>
    <xdr:ext cx="534377" cy="259045"/>
    <xdr:sp macro="" textlink="">
      <xdr:nvSpPr>
        <xdr:cNvPr id="348" name="テキスト ボックス 347"/>
        <xdr:cNvSpPr txBox="1"/>
      </xdr:nvSpPr>
      <xdr:spPr>
        <a:xfrm>
          <a:off x="8483111" y="960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96255</xdr:rowOff>
    </xdr:from>
    <xdr:to>
      <xdr:col>41</xdr:col>
      <xdr:colOff>50800</xdr:colOff>
      <xdr:row>55</xdr:row>
      <xdr:rowOff>166509</xdr:rowOff>
    </xdr:to>
    <xdr:cxnSp macro="">
      <xdr:nvCxnSpPr>
        <xdr:cNvPr id="349" name="直線コネクタ 348"/>
        <xdr:cNvCxnSpPr/>
      </xdr:nvCxnSpPr>
      <xdr:spPr>
        <a:xfrm flipV="1">
          <a:off x="6972300" y="9354555"/>
          <a:ext cx="889000" cy="24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3392</xdr:rowOff>
    </xdr:from>
    <xdr:to>
      <xdr:col>41</xdr:col>
      <xdr:colOff>101600</xdr:colOff>
      <xdr:row>55</xdr:row>
      <xdr:rowOff>104992</xdr:rowOff>
    </xdr:to>
    <xdr:sp macro="" textlink="">
      <xdr:nvSpPr>
        <xdr:cNvPr id="350" name="フローチャート: 判断 349"/>
        <xdr:cNvSpPr/>
      </xdr:nvSpPr>
      <xdr:spPr>
        <a:xfrm>
          <a:off x="7810500" y="943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96119</xdr:rowOff>
    </xdr:from>
    <xdr:ext cx="534377" cy="259045"/>
    <xdr:sp macro="" textlink="">
      <xdr:nvSpPr>
        <xdr:cNvPr id="351" name="テキスト ボックス 350"/>
        <xdr:cNvSpPr txBox="1"/>
      </xdr:nvSpPr>
      <xdr:spPr>
        <a:xfrm>
          <a:off x="7594111" y="952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35819</xdr:rowOff>
    </xdr:from>
    <xdr:to>
      <xdr:col>36</xdr:col>
      <xdr:colOff>165100</xdr:colOff>
      <xdr:row>55</xdr:row>
      <xdr:rowOff>137419</xdr:rowOff>
    </xdr:to>
    <xdr:sp macro="" textlink="">
      <xdr:nvSpPr>
        <xdr:cNvPr id="352" name="フローチャート: 判断 351"/>
        <xdr:cNvSpPr/>
      </xdr:nvSpPr>
      <xdr:spPr>
        <a:xfrm>
          <a:off x="6921500" y="946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153946</xdr:rowOff>
    </xdr:from>
    <xdr:ext cx="534377" cy="259045"/>
    <xdr:sp macro="" textlink="">
      <xdr:nvSpPr>
        <xdr:cNvPr id="353" name="テキスト ボックス 352"/>
        <xdr:cNvSpPr txBox="1"/>
      </xdr:nvSpPr>
      <xdr:spPr>
        <a:xfrm>
          <a:off x="6705111" y="924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20086</xdr:rowOff>
    </xdr:from>
    <xdr:to>
      <xdr:col>55</xdr:col>
      <xdr:colOff>50800</xdr:colOff>
      <xdr:row>55</xdr:row>
      <xdr:rowOff>121686</xdr:rowOff>
    </xdr:to>
    <xdr:sp macro="" textlink="">
      <xdr:nvSpPr>
        <xdr:cNvPr id="359" name="楕円 358"/>
        <xdr:cNvSpPr/>
      </xdr:nvSpPr>
      <xdr:spPr>
        <a:xfrm>
          <a:off x="10426700" y="944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42963</xdr:rowOff>
    </xdr:from>
    <xdr:ext cx="534377" cy="259045"/>
    <xdr:sp macro="" textlink="">
      <xdr:nvSpPr>
        <xdr:cNvPr id="360" name="普通建設事業費該当値テキスト"/>
        <xdr:cNvSpPr txBox="1"/>
      </xdr:nvSpPr>
      <xdr:spPr>
        <a:xfrm>
          <a:off x="10528300" y="930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162183</xdr:rowOff>
    </xdr:from>
    <xdr:to>
      <xdr:col>50</xdr:col>
      <xdr:colOff>165100</xdr:colOff>
      <xdr:row>56</xdr:row>
      <xdr:rowOff>92333</xdr:rowOff>
    </xdr:to>
    <xdr:sp macro="" textlink="">
      <xdr:nvSpPr>
        <xdr:cNvPr id="361" name="楕円 360"/>
        <xdr:cNvSpPr/>
      </xdr:nvSpPr>
      <xdr:spPr>
        <a:xfrm>
          <a:off x="9588500" y="959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83460</xdr:rowOff>
    </xdr:from>
    <xdr:ext cx="534377" cy="259045"/>
    <xdr:sp macro="" textlink="">
      <xdr:nvSpPr>
        <xdr:cNvPr id="362" name="テキスト ボックス 361"/>
        <xdr:cNvSpPr txBox="1"/>
      </xdr:nvSpPr>
      <xdr:spPr>
        <a:xfrm>
          <a:off x="9372111" y="968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97770</xdr:rowOff>
    </xdr:from>
    <xdr:to>
      <xdr:col>46</xdr:col>
      <xdr:colOff>38100</xdr:colOff>
      <xdr:row>53</xdr:row>
      <xdr:rowOff>27920</xdr:rowOff>
    </xdr:to>
    <xdr:sp macro="" textlink="">
      <xdr:nvSpPr>
        <xdr:cNvPr id="363" name="楕円 362"/>
        <xdr:cNvSpPr/>
      </xdr:nvSpPr>
      <xdr:spPr>
        <a:xfrm>
          <a:off x="8699500" y="90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44447</xdr:rowOff>
    </xdr:from>
    <xdr:ext cx="599010" cy="259045"/>
    <xdr:sp macro="" textlink="">
      <xdr:nvSpPr>
        <xdr:cNvPr id="364" name="テキスト ボックス 363"/>
        <xdr:cNvSpPr txBox="1"/>
      </xdr:nvSpPr>
      <xdr:spPr>
        <a:xfrm>
          <a:off x="8450795" y="8788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45455</xdr:rowOff>
    </xdr:from>
    <xdr:to>
      <xdr:col>41</xdr:col>
      <xdr:colOff>101600</xdr:colOff>
      <xdr:row>54</xdr:row>
      <xdr:rowOff>147055</xdr:rowOff>
    </xdr:to>
    <xdr:sp macro="" textlink="">
      <xdr:nvSpPr>
        <xdr:cNvPr id="365" name="楕円 364"/>
        <xdr:cNvSpPr/>
      </xdr:nvSpPr>
      <xdr:spPr>
        <a:xfrm>
          <a:off x="7810500" y="930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163582</xdr:rowOff>
    </xdr:from>
    <xdr:ext cx="599010" cy="259045"/>
    <xdr:sp macro="" textlink="">
      <xdr:nvSpPr>
        <xdr:cNvPr id="366" name="テキスト ボックス 365"/>
        <xdr:cNvSpPr txBox="1"/>
      </xdr:nvSpPr>
      <xdr:spPr>
        <a:xfrm>
          <a:off x="7561795" y="9078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115709</xdr:rowOff>
    </xdr:from>
    <xdr:to>
      <xdr:col>36</xdr:col>
      <xdr:colOff>165100</xdr:colOff>
      <xdr:row>56</xdr:row>
      <xdr:rowOff>45859</xdr:rowOff>
    </xdr:to>
    <xdr:sp macro="" textlink="">
      <xdr:nvSpPr>
        <xdr:cNvPr id="367" name="楕円 366"/>
        <xdr:cNvSpPr/>
      </xdr:nvSpPr>
      <xdr:spPr>
        <a:xfrm>
          <a:off x="6921500" y="954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36986</xdr:rowOff>
    </xdr:from>
    <xdr:ext cx="534377" cy="259045"/>
    <xdr:sp macro="" textlink="">
      <xdr:nvSpPr>
        <xdr:cNvPr id="368" name="テキスト ボックス 367"/>
        <xdr:cNvSpPr txBox="1"/>
      </xdr:nvSpPr>
      <xdr:spPr>
        <a:xfrm>
          <a:off x="6705111" y="963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89243</xdr:rowOff>
    </xdr:from>
    <xdr:to>
      <xdr:col>54</xdr:col>
      <xdr:colOff>189865</xdr:colOff>
      <xdr:row>79</xdr:row>
      <xdr:rowOff>43599</xdr:rowOff>
    </xdr:to>
    <xdr:cxnSp macro="">
      <xdr:nvCxnSpPr>
        <xdr:cNvPr id="392" name="直線コネクタ 391"/>
        <xdr:cNvCxnSpPr/>
      </xdr:nvCxnSpPr>
      <xdr:spPr>
        <a:xfrm flipV="1">
          <a:off x="10475595" y="12090743"/>
          <a:ext cx="1270" cy="149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47426</xdr:rowOff>
    </xdr:from>
    <xdr:ext cx="313932" cy="259045"/>
    <xdr:sp macro="" textlink="">
      <xdr:nvSpPr>
        <xdr:cNvPr id="393" name="普通建設事業費 （ うち新規整備　）最小値テキスト"/>
        <xdr:cNvSpPr txBox="1"/>
      </xdr:nvSpPr>
      <xdr:spPr>
        <a:xfrm>
          <a:off x="10528300" y="135919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43599</xdr:rowOff>
    </xdr:from>
    <xdr:to>
      <xdr:col>55</xdr:col>
      <xdr:colOff>88900</xdr:colOff>
      <xdr:row>79</xdr:row>
      <xdr:rowOff>43599</xdr:rowOff>
    </xdr:to>
    <xdr:cxnSp macro="">
      <xdr:nvCxnSpPr>
        <xdr:cNvPr id="394" name="直線コネクタ 393"/>
        <xdr:cNvCxnSpPr/>
      </xdr:nvCxnSpPr>
      <xdr:spPr>
        <a:xfrm>
          <a:off x="10388600" y="1358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35920</xdr:rowOff>
    </xdr:from>
    <xdr:ext cx="599010" cy="259045"/>
    <xdr:sp macro="" textlink="">
      <xdr:nvSpPr>
        <xdr:cNvPr id="395" name="普通建設事業費 （ うち新規整備　）最大値テキスト"/>
        <xdr:cNvSpPr txBox="1"/>
      </xdr:nvSpPr>
      <xdr:spPr>
        <a:xfrm>
          <a:off x="10528300" y="1186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89243</xdr:rowOff>
    </xdr:from>
    <xdr:to>
      <xdr:col>55</xdr:col>
      <xdr:colOff>88900</xdr:colOff>
      <xdr:row>70</xdr:row>
      <xdr:rowOff>89243</xdr:rowOff>
    </xdr:to>
    <xdr:cxnSp macro="">
      <xdr:nvCxnSpPr>
        <xdr:cNvPr id="396" name="直線コネクタ 395"/>
        <xdr:cNvCxnSpPr/>
      </xdr:nvCxnSpPr>
      <xdr:spPr>
        <a:xfrm>
          <a:off x="10388600" y="1209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98997</xdr:rowOff>
    </xdr:from>
    <xdr:to>
      <xdr:col>55</xdr:col>
      <xdr:colOff>0</xdr:colOff>
      <xdr:row>78</xdr:row>
      <xdr:rowOff>134595</xdr:rowOff>
    </xdr:to>
    <xdr:cxnSp macro="">
      <xdr:nvCxnSpPr>
        <xdr:cNvPr id="397" name="直線コネクタ 396"/>
        <xdr:cNvCxnSpPr/>
      </xdr:nvCxnSpPr>
      <xdr:spPr>
        <a:xfrm flipV="1">
          <a:off x="9639300" y="13472097"/>
          <a:ext cx="838200" cy="3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102557</xdr:rowOff>
    </xdr:from>
    <xdr:ext cx="534377" cy="259045"/>
    <xdr:sp macro="" textlink="">
      <xdr:nvSpPr>
        <xdr:cNvPr id="398" name="普通建設事業費 （ うち新規整備　）平均値テキスト"/>
        <xdr:cNvSpPr txBox="1"/>
      </xdr:nvSpPr>
      <xdr:spPr>
        <a:xfrm>
          <a:off x="10528300" y="13132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79680</xdr:rowOff>
    </xdr:from>
    <xdr:to>
      <xdr:col>55</xdr:col>
      <xdr:colOff>50800</xdr:colOff>
      <xdr:row>78</xdr:row>
      <xdr:rowOff>9830</xdr:rowOff>
    </xdr:to>
    <xdr:sp macro="" textlink="">
      <xdr:nvSpPr>
        <xdr:cNvPr id="399" name="フローチャート: 判断 398"/>
        <xdr:cNvSpPr/>
      </xdr:nvSpPr>
      <xdr:spPr>
        <a:xfrm>
          <a:off x="10426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134595</xdr:rowOff>
    </xdr:from>
    <xdr:to>
      <xdr:col>50</xdr:col>
      <xdr:colOff>114300</xdr:colOff>
      <xdr:row>79</xdr:row>
      <xdr:rowOff>17005</xdr:rowOff>
    </xdr:to>
    <xdr:cxnSp macro="">
      <xdr:nvCxnSpPr>
        <xdr:cNvPr id="400" name="直線コネクタ 399"/>
        <xdr:cNvCxnSpPr/>
      </xdr:nvCxnSpPr>
      <xdr:spPr>
        <a:xfrm flipV="1">
          <a:off x="8750300" y="13507695"/>
          <a:ext cx="889000" cy="5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120041</xdr:rowOff>
    </xdr:from>
    <xdr:to>
      <xdr:col>50</xdr:col>
      <xdr:colOff>165100</xdr:colOff>
      <xdr:row>78</xdr:row>
      <xdr:rowOff>50191</xdr:rowOff>
    </xdr:to>
    <xdr:sp macro="" textlink="">
      <xdr:nvSpPr>
        <xdr:cNvPr id="401" name="フローチャート: 判断 400"/>
        <xdr:cNvSpPr/>
      </xdr:nvSpPr>
      <xdr:spPr>
        <a:xfrm>
          <a:off x="9588500" y="133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66718</xdr:rowOff>
    </xdr:from>
    <xdr:ext cx="534377" cy="259045"/>
    <xdr:sp macro="" textlink="">
      <xdr:nvSpPr>
        <xdr:cNvPr id="402" name="テキスト ボックス 401"/>
        <xdr:cNvSpPr txBox="1"/>
      </xdr:nvSpPr>
      <xdr:spPr>
        <a:xfrm>
          <a:off x="9372111" y="1309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161023</xdr:rowOff>
    </xdr:from>
    <xdr:to>
      <xdr:col>45</xdr:col>
      <xdr:colOff>177800</xdr:colOff>
      <xdr:row>79</xdr:row>
      <xdr:rowOff>17005</xdr:rowOff>
    </xdr:to>
    <xdr:cxnSp macro="">
      <xdr:nvCxnSpPr>
        <xdr:cNvPr id="403" name="直線コネクタ 402"/>
        <xdr:cNvCxnSpPr/>
      </xdr:nvCxnSpPr>
      <xdr:spPr>
        <a:xfrm>
          <a:off x="7861300" y="13534123"/>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103163</xdr:rowOff>
    </xdr:from>
    <xdr:to>
      <xdr:col>46</xdr:col>
      <xdr:colOff>38100</xdr:colOff>
      <xdr:row>78</xdr:row>
      <xdr:rowOff>33313</xdr:rowOff>
    </xdr:to>
    <xdr:sp macro="" textlink="">
      <xdr:nvSpPr>
        <xdr:cNvPr id="404" name="フローチャート: 判断 403"/>
        <xdr:cNvSpPr/>
      </xdr:nvSpPr>
      <xdr:spPr>
        <a:xfrm>
          <a:off x="8699500" y="1330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49840</xdr:rowOff>
    </xdr:from>
    <xdr:ext cx="534377" cy="259045"/>
    <xdr:sp macro="" textlink="">
      <xdr:nvSpPr>
        <xdr:cNvPr id="405" name="テキスト ボックス 404"/>
        <xdr:cNvSpPr txBox="1"/>
      </xdr:nvSpPr>
      <xdr:spPr>
        <a:xfrm>
          <a:off x="8483111" y="1308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49822</xdr:rowOff>
    </xdr:from>
    <xdr:to>
      <xdr:col>41</xdr:col>
      <xdr:colOff>50800</xdr:colOff>
      <xdr:row>78</xdr:row>
      <xdr:rowOff>161023</xdr:rowOff>
    </xdr:to>
    <xdr:cxnSp macro="">
      <xdr:nvCxnSpPr>
        <xdr:cNvPr id="406" name="直線コネクタ 405"/>
        <xdr:cNvCxnSpPr/>
      </xdr:nvCxnSpPr>
      <xdr:spPr>
        <a:xfrm>
          <a:off x="6972300" y="13422922"/>
          <a:ext cx="889000" cy="1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102412</xdr:rowOff>
    </xdr:from>
    <xdr:to>
      <xdr:col>41</xdr:col>
      <xdr:colOff>101600</xdr:colOff>
      <xdr:row>78</xdr:row>
      <xdr:rowOff>32562</xdr:rowOff>
    </xdr:to>
    <xdr:sp macro="" textlink="">
      <xdr:nvSpPr>
        <xdr:cNvPr id="407" name="フローチャート: 判断 406"/>
        <xdr:cNvSpPr/>
      </xdr:nvSpPr>
      <xdr:spPr>
        <a:xfrm>
          <a:off x="7810500" y="1330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49089</xdr:rowOff>
    </xdr:from>
    <xdr:ext cx="534377" cy="259045"/>
    <xdr:sp macro="" textlink="">
      <xdr:nvSpPr>
        <xdr:cNvPr id="408" name="テキスト ボックス 407"/>
        <xdr:cNvSpPr txBox="1"/>
      </xdr:nvSpPr>
      <xdr:spPr>
        <a:xfrm>
          <a:off x="7594111" y="1307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86525</xdr:rowOff>
    </xdr:from>
    <xdr:to>
      <xdr:col>36</xdr:col>
      <xdr:colOff>165100</xdr:colOff>
      <xdr:row>78</xdr:row>
      <xdr:rowOff>16675</xdr:rowOff>
    </xdr:to>
    <xdr:sp macro="" textlink="">
      <xdr:nvSpPr>
        <xdr:cNvPr id="409" name="フローチャート: 判断 408"/>
        <xdr:cNvSpPr/>
      </xdr:nvSpPr>
      <xdr:spPr>
        <a:xfrm>
          <a:off x="69215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33202</xdr:rowOff>
    </xdr:from>
    <xdr:ext cx="534377" cy="259045"/>
    <xdr:sp macro="" textlink="">
      <xdr:nvSpPr>
        <xdr:cNvPr id="410" name="テキスト ボックス 409"/>
        <xdr:cNvSpPr txBox="1"/>
      </xdr:nvSpPr>
      <xdr:spPr>
        <a:xfrm>
          <a:off x="6705111" y="1306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48197</xdr:rowOff>
    </xdr:from>
    <xdr:to>
      <xdr:col>55</xdr:col>
      <xdr:colOff>50800</xdr:colOff>
      <xdr:row>78</xdr:row>
      <xdr:rowOff>149797</xdr:rowOff>
    </xdr:to>
    <xdr:sp macro="" textlink="">
      <xdr:nvSpPr>
        <xdr:cNvPr id="416" name="楕円 415"/>
        <xdr:cNvSpPr/>
      </xdr:nvSpPr>
      <xdr:spPr>
        <a:xfrm>
          <a:off x="10426700" y="1342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134574</xdr:rowOff>
    </xdr:from>
    <xdr:ext cx="469744" cy="259045"/>
    <xdr:sp macro="" textlink="">
      <xdr:nvSpPr>
        <xdr:cNvPr id="417" name="普通建設事業費 （ うち新規整備　）該当値テキスト"/>
        <xdr:cNvSpPr txBox="1"/>
      </xdr:nvSpPr>
      <xdr:spPr>
        <a:xfrm>
          <a:off x="10528300" y="133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83795</xdr:rowOff>
    </xdr:from>
    <xdr:to>
      <xdr:col>50</xdr:col>
      <xdr:colOff>165100</xdr:colOff>
      <xdr:row>79</xdr:row>
      <xdr:rowOff>13945</xdr:rowOff>
    </xdr:to>
    <xdr:sp macro="" textlink="">
      <xdr:nvSpPr>
        <xdr:cNvPr id="418" name="楕円 417"/>
        <xdr:cNvSpPr/>
      </xdr:nvSpPr>
      <xdr:spPr>
        <a:xfrm>
          <a:off x="9588500" y="1345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5072</xdr:rowOff>
    </xdr:from>
    <xdr:ext cx="469744" cy="259045"/>
    <xdr:sp macro="" textlink="">
      <xdr:nvSpPr>
        <xdr:cNvPr id="419" name="テキスト ボックス 418"/>
        <xdr:cNvSpPr txBox="1"/>
      </xdr:nvSpPr>
      <xdr:spPr>
        <a:xfrm>
          <a:off x="9404428" y="1354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137655</xdr:rowOff>
    </xdr:from>
    <xdr:to>
      <xdr:col>46</xdr:col>
      <xdr:colOff>38100</xdr:colOff>
      <xdr:row>79</xdr:row>
      <xdr:rowOff>67805</xdr:rowOff>
    </xdr:to>
    <xdr:sp macro="" textlink="">
      <xdr:nvSpPr>
        <xdr:cNvPr id="420" name="楕円 419"/>
        <xdr:cNvSpPr/>
      </xdr:nvSpPr>
      <xdr:spPr>
        <a:xfrm>
          <a:off x="8699500" y="1351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58932</xdr:rowOff>
    </xdr:from>
    <xdr:ext cx="469744" cy="259045"/>
    <xdr:sp macro="" textlink="">
      <xdr:nvSpPr>
        <xdr:cNvPr id="421" name="テキスト ボックス 420"/>
        <xdr:cNvSpPr txBox="1"/>
      </xdr:nvSpPr>
      <xdr:spPr>
        <a:xfrm>
          <a:off x="8515428" y="1360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110223</xdr:rowOff>
    </xdr:from>
    <xdr:to>
      <xdr:col>41</xdr:col>
      <xdr:colOff>101600</xdr:colOff>
      <xdr:row>79</xdr:row>
      <xdr:rowOff>40373</xdr:rowOff>
    </xdr:to>
    <xdr:sp macro="" textlink="">
      <xdr:nvSpPr>
        <xdr:cNvPr id="422" name="楕円 421"/>
        <xdr:cNvSpPr/>
      </xdr:nvSpPr>
      <xdr:spPr>
        <a:xfrm>
          <a:off x="7810500" y="1348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31500</xdr:rowOff>
    </xdr:from>
    <xdr:ext cx="469744" cy="259045"/>
    <xdr:sp macro="" textlink="">
      <xdr:nvSpPr>
        <xdr:cNvPr id="423" name="テキスト ボックス 422"/>
        <xdr:cNvSpPr txBox="1"/>
      </xdr:nvSpPr>
      <xdr:spPr>
        <a:xfrm>
          <a:off x="7626428" y="1357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170472</xdr:rowOff>
    </xdr:from>
    <xdr:to>
      <xdr:col>36</xdr:col>
      <xdr:colOff>165100</xdr:colOff>
      <xdr:row>78</xdr:row>
      <xdr:rowOff>100622</xdr:rowOff>
    </xdr:to>
    <xdr:sp macro="" textlink="">
      <xdr:nvSpPr>
        <xdr:cNvPr id="424" name="楕円 423"/>
        <xdr:cNvSpPr/>
      </xdr:nvSpPr>
      <xdr:spPr>
        <a:xfrm>
          <a:off x="6921500" y="1337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91749</xdr:rowOff>
    </xdr:from>
    <xdr:ext cx="534377" cy="259045"/>
    <xdr:sp macro="" textlink="">
      <xdr:nvSpPr>
        <xdr:cNvPr id="425" name="テキスト ボックス 424"/>
        <xdr:cNvSpPr txBox="1"/>
      </xdr:nvSpPr>
      <xdr:spPr>
        <a:xfrm>
          <a:off x="6705111" y="1346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9" name="テキスト ボックス 43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29204</xdr:rowOff>
    </xdr:from>
    <xdr:to>
      <xdr:col>54</xdr:col>
      <xdr:colOff>189865</xdr:colOff>
      <xdr:row>98</xdr:row>
      <xdr:rowOff>107055</xdr:rowOff>
    </xdr:to>
    <xdr:cxnSp macro="">
      <xdr:nvCxnSpPr>
        <xdr:cNvPr id="447" name="直線コネクタ 446"/>
        <xdr:cNvCxnSpPr/>
      </xdr:nvCxnSpPr>
      <xdr:spPr>
        <a:xfrm flipV="1">
          <a:off x="10475595" y="15459704"/>
          <a:ext cx="1270" cy="14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110882</xdr:rowOff>
    </xdr:from>
    <xdr:ext cx="469744" cy="259045"/>
    <xdr:sp macro="" textlink="">
      <xdr:nvSpPr>
        <xdr:cNvPr id="448" name="普通建設事業費 （ うち更新整備　）最小値テキスト"/>
        <xdr:cNvSpPr txBox="1"/>
      </xdr:nvSpPr>
      <xdr:spPr>
        <a:xfrm>
          <a:off x="10528300" y="169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107055</xdr:rowOff>
    </xdr:from>
    <xdr:to>
      <xdr:col>55</xdr:col>
      <xdr:colOff>88900</xdr:colOff>
      <xdr:row>98</xdr:row>
      <xdr:rowOff>107055</xdr:rowOff>
    </xdr:to>
    <xdr:cxnSp macro="">
      <xdr:nvCxnSpPr>
        <xdr:cNvPr id="449" name="直線コネクタ 448"/>
        <xdr:cNvCxnSpPr/>
      </xdr:nvCxnSpPr>
      <xdr:spPr>
        <a:xfrm>
          <a:off x="10388600" y="1690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147331</xdr:rowOff>
    </xdr:from>
    <xdr:ext cx="599010" cy="259045"/>
    <xdr:sp macro="" textlink="">
      <xdr:nvSpPr>
        <xdr:cNvPr id="450" name="普通建設事業費 （ うち更新整備　）最大値テキスト"/>
        <xdr:cNvSpPr txBox="1"/>
      </xdr:nvSpPr>
      <xdr:spPr>
        <a:xfrm>
          <a:off x="10528300" y="1523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29204</xdr:rowOff>
    </xdr:from>
    <xdr:to>
      <xdr:col>55</xdr:col>
      <xdr:colOff>88900</xdr:colOff>
      <xdr:row>90</xdr:row>
      <xdr:rowOff>29204</xdr:rowOff>
    </xdr:to>
    <xdr:cxnSp macro="">
      <xdr:nvCxnSpPr>
        <xdr:cNvPr id="451" name="直線コネクタ 450"/>
        <xdr:cNvCxnSpPr/>
      </xdr:nvCxnSpPr>
      <xdr:spPr>
        <a:xfrm>
          <a:off x="10388600" y="1545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89728</xdr:rowOff>
    </xdr:from>
    <xdr:to>
      <xdr:col>55</xdr:col>
      <xdr:colOff>0</xdr:colOff>
      <xdr:row>96</xdr:row>
      <xdr:rowOff>141182</xdr:rowOff>
    </xdr:to>
    <xdr:cxnSp macro="">
      <xdr:nvCxnSpPr>
        <xdr:cNvPr id="452" name="直線コネクタ 451"/>
        <xdr:cNvCxnSpPr/>
      </xdr:nvCxnSpPr>
      <xdr:spPr>
        <a:xfrm flipV="1">
          <a:off x="9639300" y="16548928"/>
          <a:ext cx="838200" cy="5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20043</xdr:rowOff>
    </xdr:from>
    <xdr:ext cx="534377" cy="259045"/>
    <xdr:sp macro="" textlink="">
      <xdr:nvSpPr>
        <xdr:cNvPr id="453" name="普通建設事業費 （ うち更新整備　）平均値テキスト"/>
        <xdr:cNvSpPr txBox="1"/>
      </xdr:nvSpPr>
      <xdr:spPr>
        <a:xfrm>
          <a:off x="10528300" y="16479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41616</xdr:rowOff>
    </xdr:from>
    <xdr:to>
      <xdr:col>55</xdr:col>
      <xdr:colOff>50800</xdr:colOff>
      <xdr:row>96</xdr:row>
      <xdr:rowOff>143216</xdr:rowOff>
    </xdr:to>
    <xdr:sp macro="" textlink="">
      <xdr:nvSpPr>
        <xdr:cNvPr id="454" name="フローチャート: 判断 453"/>
        <xdr:cNvSpPr/>
      </xdr:nvSpPr>
      <xdr:spPr>
        <a:xfrm>
          <a:off x="10426700" y="165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108739</xdr:rowOff>
    </xdr:from>
    <xdr:to>
      <xdr:col>50</xdr:col>
      <xdr:colOff>114300</xdr:colOff>
      <xdr:row>96</xdr:row>
      <xdr:rowOff>141182</xdr:rowOff>
    </xdr:to>
    <xdr:cxnSp macro="">
      <xdr:nvCxnSpPr>
        <xdr:cNvPr id="455" name="直線コネクタ 454"/>
        <xdr:cNvCxnSpPr/>
      </xdr:nvCxnSpPr>
      <xdr:spPr>
        <a:xfrm>
          <a:off x="8750300" y="15539239"/>
          <a:ext cx="889000" cy="106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165700</xdr:rowOff>
    </xdr:from>
    <xdr:to>
      <xdr:col>50</xdr:col>
      <xdr:colOff>165100</xdr:colOff>
      <xdr:row>96</xdr:row>
      <xdr:rowOff>95850</xdr:rowOff>
    </xdr:to>
    <xdr:sp macro="" textlink="">
      <xdr:nvSpPr>
        <xdr:cNvPr id="456" name="フローチャート: 判断 455"/>
        <xdr:cNvSpPr/>
      </xdr:nvSpPr>
      <xdr:spPr>
        <a:xfrm>
          <a:off x="9588500" y="1645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112377</xdr:rowOff>
    </xdr:from>
    <xdr:ext cx="534377" cy="259045"/>
    <xdr:sp macro="" textlink="">
      <xdr:nvSpPr>
        <xdr:cNvPr id="457" name="テキスト ボックス 456"/>
        <xdr:cNvSpPr txBox="1"/>
      </xdr:nvSpPr>
      <xdr:spPr>
        <a:xfrm>
          <a:off x="9372111" y="1622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108739</xdr:rowOff>
    </xdr:from>
    <xdr:to>
      <xdr:col>45</xdr:col>
      <xdr:colOff>177800</xdr:colOff>
      <xdr:row>93</xdr:row>
      <xdr:rowOff>93066</xdr:rowOff>
    </xdr:to>
    <xdr:cxnSp macro="">
      <xdr:nvCxnSpPr>
        <xdr:cNvPr id="458" name="直線コネクタ 457"/>
        <xdr:cNvCxnSpPr/>
      </xdr:nvCxnSpPr>
      <xdr:spPr>
        <a:xfrm flipV="1">
          <a:off x="7861300" y="15539239"/>
          <a:ext cx="889000" cy="49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26456</xdr:rowOff>
    </xdr:from>
    <xdr:to>
      <xdr:col>46</xdr:col>
      <xdr:colOff>38100</xdr:colOff>
      <xdr:row>96</xdr:row>
      <xdr:rowOff>128056</xdr:rowOff>
    </xdr:to>
    <xdr:sp macro="" textlink="">
      <xdr:nvSpPr>
        <xdr:cNvPr id="459" name="フローチャート: 判断 458"/>
        <xdr:cNvSpPr/>
      </xdr:nvSpPr>
      <xdr:spPr>
        <a:xfrm>
          <a:off x="8699500" y="1648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119183</xdr:rowOff>
    </xdr:from>
    <xdr:ext cx="534377" cy="259045"/>
    <xdr:sp macro="" textlink="">
      <xdr:nvSpPr>
        <xdr:cNvPr id="460" name="テキスト ボックス 459"/>
        <xdr:cNvSpPr txBox="1"/>
      </xdr:nvSpPr>
      <xdr:spPr>
        <a:xfrm>
          <a:off x="8483111" y="1657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93066</xdr:rowOff>
    </xdr:from>
    <xdr:to>
      <xdr:col>41</xdr:col>
      <xdr:colOff>50800</xdr:colOff>
      <xdr:row>96</xdr:row>
      <xdr:rowOff>19484</xdr:rowOff>
    </xdr:to>
    <xdr:cxnSp macro="">
      <xdr:nvCxnSpPr>
        <xdr:cNvPr id="461" name="直線コネクタ 460"/>
        <xdr:cNvCxnSpPr/>
      </xdr:nvCxnSpPr>
      <xdr:spPr>
        <a:xfrm flipV="1">
          <a:off x="6972300" y="16037916"/>
          <a:ext cx="889000" cy="44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84410</xdr:rowOff>
    </xdr:from>
    <xdr:to>
      <xdr:col>41</xdr:col>
      <xdr:colOff>101600</xdr:colOff>
      <xdr:row>96</xdr:row>
      <xdr:rowOff>14560</xdr:rowOff>
    </xdr:to>
    <xdr:sp macro="" textlink="">
      <xdr:nvSpPr>
        <xdr:cNvPr id="462" name="フローチャート: 判断 461"/>
        <xdr:cNvSpPr/>
      </xdr:nvSpPr>
      <xdr:spPr>
        <a:xfrm>
          <a:off x="7810500" y="163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5687</xdr:rowOff>
    </xdr:from>
    <xdr:ext cx="534377" cy="259045"/>
    <xdr:sp macro="" textlink="">
      <xdr:nvSpPr>
        <xdr:cNvPr id="463" name="テキスト ボックス 462"/>
        <xdr:cNvSpPr txBox="1"/>
      </xdr:nvSpPr>
      <xdr:spPr>
        <a:xfrm>
          <a:off x="7594111" y="1646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150019</xdr:rowOff>
    </xdr:from>
    <xdr:to>
      <xdr:col>36</xdr:col>
      <xdr:colOff>165100</xdr:colOff>
      <xdr:row>96</xdr:row>
      <xdr:rowOff>80169</xdr:rowOff>
    </xdr:to>
    <xdr:sp macro="" textlink="">
      <xdr:nvSpPr>
        <xdr:cNvPr id="464" name="フローチャート: 判断 463"/>
        <xdr:cNvSpPr/>
      </xdr:nvSpPr>
      <xdr:spPr>
        <a:xfrm>
          <a:off x="6921500" y="164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71296</xdr:rowOff>
    </xdr:from>
    <xdr:ext cx="534377" cy="259045"/>
    <xdr:sp macro="" textlink="">
      <xdr:nvSpPr>
        <xdr:cNvPr id="465" name="テキスト ボックス 464"/>
        <xdr:cNvSpPr txBox="1"/>
      </xdr:nvSpPr>
      <xdr:spPr>
        <a:xfrm>
          <a:off x="6705111" y="1653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38928</xdr:rowOff>
    </xdr:from>
    <xdr:to>
      <xdr:col>55</xdr:col>
      <xdr:colOff>50800</xdr:colOff>
      <xdr:row>96</xdr:row>
      <xdr:rowOff>140528</xdr:rowOff>
    </xdr:to>
    <xdr:sp macro="" textlink="">
      <xdr:nvSpPr>
        <xdr:cNvPr id="471" name="楕円 470"/>
        <xdr:cNvSpPr/>
      </xdr:nvSpPr>
      <xdr:spPr>
        <a:xfrm>
          <a:off x="10426700" y="1649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61805</xdr:rowOff>
    </xdr:from>
    <xdr:ext cx="534377" cy="259045"/>
    <xdr:sp macro="" textlink="">
      <xdr:nvSpPr>
        <xdr:cNvPr id="472" name="普通建設事業費 （ うち更新整備　）該当値テキスト"/>
        <xdr:cNvSpPr txBox="1"/>
      </xdr:nvSpPr>
      <xdr:spPr>
        <a:xfrm>
          <a:off x="10528300" y="163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90382</xdr:rowOff>
    </xdr:from>
    <xdr:to>
      <xdr:col>50</xdr:col>
      <xdr:colOff>165100</xdr:colOff>
      <xdr:row>97</xdr:row>
      <xdr:rowOff>20532</xdr:rowOff>
    </xdr:to>
    <xdr:sp macro="" textlink="">
      <xdr:nvSpPr>
        <xdr:cNvPr id="473" name="楕円 472"/>
        <xdr:cNvSpPr/>
      </xdr:nvSpPr>
      <xdr:spPr>
        <a:xfrm>
          <a:off x="9588500" y="1654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11659</xdr:rowOff>
    </xdr:from>
    <xdr:ext cx="534377" cy="259045"/>
    <xdr:sp macro="" textlink="">
      <xdr:nvSpPr>
        <xdr:cNvPr id="474" name="テキスト ボックス 473"/>
        <xdr:cNvSpPr txBox="1"/>
      </xdr:nvSpPr>
      <xdr:spPr>
        <a:xfrm>
          <a:off x="9372111" y="1664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57939</xdr:rowOff>
    </xdr:from>
    <xdr:to>
      <xdr:col>46</xdr:col>
      <xdr:colOff>38100</xdr:colOff>
      <xdr:row>90</xdr:row>
      <xdr:rowOff>159539</xdr:rowOff>
    </xdr:to>
    <xdr:sp macro="" textlink="">
      <xdr:nvSpPr>
        <xdr:cNvPr id="475" name="楕円 474"/>
        <xdr:cNvSpPr/>
      </xdr:nvSpPr>
      <xdr:spPr>
        <a:xfrm>
          <a:off x="8699500" y="1548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4616</xdr:rowOff>
    </xdr:from>
    <xdr:ext cx="599010" cy="259045"/>
    <xdr:sp macro="" textlink="">
      <xdr:nvSpPr>
        <xdr:cNvPr id="476" name="テキスト ボックス 475"/>
        <xdr:cNvSpPr txBox="1"/>
      </xdr:nvSpPr>
      <xdr:spPr>
        <a:xfrm>
          <a:off x="8450795" y="15263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42266</xdr:rowOff>
    </xdr:from>
    <xdr:to>
      <xdr:col>41</xdr:col>
      <xdr:colOff>101600</xdr:colOff>
      <xdr:row>93</xdr:row>
      <xdr:rowOff>143866</xdr:rowOff>
    </xdr:to>
    <xdr:sp macro="" textlink="">
      <xdr:nvSpPr>
        <xdr:cNvPr id="477" name="楕円 476"/>
        <xdr:cNvSpPr/>
      </xdr:nvSpPr>
      <xdr:spPr>
        <a:xfrm>
          <a:off x="7810500" y="1598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160393</xdr:rowOff>
    </xdr:from>
    <xdr:ext cx="534377" cy="259045"/>
    <xdr:sp macro="" textlink="">
      <xdr:nvSpPr>
        <xdr:cNvPr id="478" name="テキスト ボックス 477"/>
        <xdr:cNvSpPr txBox="1"/>
      </xdr:nvSpPr>
      <xdr:spPr>
        <a:xfrm>
          <a:off x="7594111" y="1576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140134</xdr:rowOff>
    </xdr:from>
    <xdr:to>
      <xdr:col>36</xdr:col>
      <xdr:colOff>165100</xdr:colOff>
      <xdr:row>96</xdr:row>
      <xdr:rowOff>70284</xdr:rowOff>
    </xdr:to>
    <xdr:sp macro="" textlink="">
      <xdr:nvSpPr>
        <xdr:cNvPr id="479" name="楕円 478"/>
        <xdr:cNvSpPr/>
      </xdr:nvSpPr>
      <xdr:spPr>
        <a:xfrm>
          <a:off x="6921500" y="1642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86811</xdr:rowOff>
    </xdr:from>
    <xdr:ext cx="534377" cy="259045"/>
    <xdr:sp macro="" textlink="">
      <xdr:nvSpPr>
        <xdr:cNvPr id="480" name="テキスト ボックス 479"/>
        <xdr:cNvSpPr txBox="1"/>
      </xdr:nvSpPr>
      <xdr:spPr>
        <a:xfrm>
          <a:off x="6705111" y="1620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55804</xdr:rowOff>
    </xdr:from>
    <xdr:to>
      <xdr:col>85</xdr:col>
      <xdr:colOff>126364</xdr:colOff>
      <xdr:row>39</xdr:row>
      <xdr:rowOff>44450</xdr:rowOff>
    </xdr:to>
    <xdr:cxnSp macro="">
      <xdr:nvCxnSpPr>
        <xdr:cNvPr id="504" name="直線コネクタ 503"/>
        <xdr:cNvCxnSpPr/>
      </xdr:nvCxnSpPr>
      <xdr:spPr>
        <a:xfrm flipV="1">
          <a:off x="16317595" y="5199304"/>
          <a:ext cx="1269" cy="1531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2481</xdr:rowOff>
    </xdr:from>
    <xdr:ext cx="534377" cy="259045"/>
    <xdr:sp macro="" textlink="">
      <xdr:nvSpPr>
        <xdr:cNvPr id="507" name="災害復旧事業費最大値テキスト"/>
        <xdr:cNvSpPr txBox="1"/>
      </xdr:nvSpPr>
      <xdr:spPr>
        <a:xfrm>
          <a:off x="16370300" y="49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55804</xdr:rowOff>
    </xdr:from>
    <xdr:to>
      <xdr:col>86</xdr:col>
      <xdr:colOff>25400</xdr:colOff>
      <xdr:row>30</xdr:row>
      <xdr:rowOff>55804</xdr:rowOff>
    </xdr:to>
    <xdr:cxnSp macro="">
      <xdr:nvCxnSpPr>
        <xdr:cNvPr id="508" name="直線コネクタ 507"/>
        <xdr:cNvCxnSpPr/>
      </xdr:nvCxnSpPr>
      <xdr:spPr>
        <a:xfrm>
          <a:off x="16230600" y="519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148501</xdr:rowOff>
    </xdr:from>
    <xdr:to>
      <xdr:col>85</xdr:col>
      <xdr:colOff>127000</xdr:colOff>
      <xdr:row>39</xdr:row>
      <xdr:rowOff>23457</xdr:rowOff>
    </xdr:to>
    <xdr:cxnSp macro="">
      <xdr:nvCxnSpPr>
        <xdr:cNvPr id="509" name="直線コネクタ 508"/>
        <xdr:cNvCxnSpPr/>
      </xdr:nvCxnSpPr>
      <xdr:spPr>
        <a:xfrm flipV="1">
          <a:off x="15481300" y="6492151"/>
          <a:ext cx="838200" cy="2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162653</xdr:rowOff>
    </xdr:from>
    <xdr:ext cx="469744" cy="259045"/>
    <xdr:sp macro="" textlink="">
      <xdr:nvSpPr>
        <xdr:cNvPr id="510" name="災害復旧事業費平均値テキスト"/>
        <xdr:cNvSpPr txBox="1"/>
      </xdr:nvSpPr>
      <xdr:spPr>
        <a:xfrm>
          <a:off x="16370300" y="6506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12776</xdr:rowOff>
    </xdr:from>
    <xdr:to>
      <xdr:col>85</xdr:col>
      <xdr:colOff>177800</xdr:colOff>
      <xdr:row>38</xdr:row>
      <xdr:rowOff>114376</xdr:rowOff>
    </xdr:to>
    <xdr:sp macro="" textlink="">
      <xdr:nvSpPr>
        <xdr:cNvPr id="511" name="フローチャート: 判断 510"/>
        <xdr:cNvSpPr/>
      </xdr:nvSpPr>
      <xdr:spPr>
        <a:xfrm>
          <a:off x="16268700" y="65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23457</xdr:rowOff>
    </xdr:from>
    <xdr:to>
      <xdr:col>81</xdr:col>
      <xdr:colOff>50800</xdr:colOff>
      <xdr:row>39</xdr:row>
      <xdr:rowOff>44450</xdr:rowOff>
    </xdr:to>
    <xdr:cxnSp macro="">
      <xdr:nvCxnSpPr>
        <xdr:cNvPr id="512" name="直線コネクタ 511"/>
        <xdr:cNvCxnSpPr/>
      </xdr:nvCxnSpPr>
      <xdr:spPr>
        <a:xfrm flipV="1">
          <a:off x="14592300" y="6710007"/>
          <a:ext cx="889000" cy="2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113170</xdr:rowOff>
    </xdr:from>
    <xdr:to>
      <xdr:col>81</xdr:col>
      <xdr:colOff>101600</xdr:colOff>
      <xdr:row>38</xdr:row>
      <xdr:rowOff>43320</xdr:rowOff>
    </xdr:to>
    <xdr:sp macro="" textlink="">
      <xdr:nvSpPr>
        <xdr:cNvPr id="513" name="フローチャート: 判断 512"/>
        <xdr:cNvSpPr/>
      </xdr:nvSpPr>
      <xdr:spPr>
        <a:xfrm>
          <a:off x="15430500" y="64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59847</xdr:rowOff>
    </xdr:from>
    <xdr:ext cx="469744" cy="259045"/>
    <xdr:sp macro="" textlink="">
      <xdr:nvSpPr>
        <xdr:cNvPr id="514" name="テキスト ボックス 513"/>
        <xdr:cNvSpPr txBox="1"/>
      </xdr:nvSpPr>
      <xdr:spPr>
        <a:xfrm>
          <a:off x="15246428" y="623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90284</xdr:rowOff>
    </xdr:from>
    <xdr:to>
      <xdr:col>76</xdr:col>
      <xdr:colOff>114300</xdr:colOff>
      <xdr:row>39</xdr:row>
      <xdr:rowOff>44450</xdr:rowOff>
    </xdr:to>
    <xdr:cxnSp macro="">
      <xdr:nvCxnSpPr>
        <xdr:cNvPr id="515" name="直線コネクタ 514"/>
        <xdr:cNvCxnSpPr/>
      </xdr:nvCxnSpPr>
      <xdr:spPr>
        <a:xfrm>
          <a:off x="13703300" y="6605384"/>
          <a:ext cx="889000" cy="12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40132</xdr:rowOff>
    </xdr:from>
    <xdr:to>
      <xdr:col>76</xdr:col>
      <xdr:colOff>165100</xdr:colOff>
      <xdr:row>37</xdr:row>
      <xdr:rowOff>141732</xdr:rowOff>
    </xdr:to>
    <xdr:sp macro="" textlink="">
      <xdr:nvSpPr>
        <xdr:cNvPr id="516" name="フローチャート: 判断 515"/>
        <xdr:cNvSpPr/>
      </xdr:nvSpPr>
      <xdr:spPr>
        <a:xfrm>
          <a:off x="145415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158259</xdr:rowOff>
    </xdr:from>
    <xdr:ext cx="469744" cy="259045"/>
    <xdr:sp macro="" textlink="">
      <xdr:nvSpPr>
        <xdr:cNvPr id="517" name="テキスト ボックス 516"/>
        <xdr:cNvSpPr txBox="1"/>
      </xdr:nvSpPr>
      <xdr:spPr>
        <a:xfrm>
          <a:off x="14357428" y="615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10579</xdr:rowOff>
    </xdr:from>
    <xdr:to>
      <xdr:col>71</xdr:col>
      <xdr:colOff>177800</xdr:colOff>
      <xdr:row>38</xdr:row>
      <xdr:rowOff>90284</xdr:rowOff>
    </xdr:to>
    <xdr:cxnSp macro="">
      <xdr:nvCxnSpPr>
        <xdr:cNvPr id="518" name="直線コネクタ 517"/>
        <xdr:cNvCxnSpPr/>
      </xdr:nvCxnSpPr>
      <xdr:spPr>
        <a:xfrm>
          <a:off x="12814300" y="6525679"/>
          <a:ext cx="889000" cy="7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151041</xdr:rowOff>
    </xdr:from>
    <xdr:to>
      <xdr:col>72</xdr:col>
      <xdr:colOff>38100</xdr:colOff>
      <xdr:row>36</xdr:row>
      <xdr:rowOff>81191</xdr:rowOff>
    </xdr:to>
    <xdr:sp macro="" textlink="">
      <xdr:nvSpPr>
        <xdr:cNvPr id="519" name="フローチャート: 判断 518"/>
        <xdr:cNvSpPr/>
      </xdr:nvSpPr>
      <xdr:spPr>
        <a:xfrm>
          <a:off x="13652500" y="61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97718</xdr:rowOff>
    </xdr:from>
    <xdr:ext cx="534377" cy="259045"/>
    <xdr:sp macro="" textlink="">
      <xdr:nvSpPr>
        <xdr:cNvPr id="520" name="テキスト ボックス 519"/>
        <xdr:cNvSpPr txBox="1"/>
      </xdr:nvSpPr>
      <xdr:spPr>
        <a:xfrm>
          <a:off x="13436111" y="59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33045</xdr:rowOff>
    </xdr:from>
    <xdr:to>
      <xdr:col>67</xdr:col>
      <xdr:colOff>101600</xdr:colOff>
      <xdr:row>37</xdr:row>
      <xdr:rowOff>134645</xdr:rowOff>
    </xdr:to>
    <xdr:sp macro="" textlink="">
      <xdr:nvSpPr>
        <xdr:cNvPr id="521" name="フローチャート: 判断 520"/>
        <xdr:cNvSpPr/>
      </xdr:nvSpPr>
      <xdr:spPr>
        <a:xfrm>
          <a:off x="12763500" y="63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151172</xdr:rowOff>
    </xdr:from>
    <xdr:ext cx="469744" cy="259045"/>
    <xdr:sp macro="" textlink="">
      <xdr:nvSpPr>
        <xdr:cNvPr id="522" name="テキスト ボックス 521"/>
        <xdr:cNvSpPr txBox="1"/>
      </xdr:nvSpPr>
      <xdr:spPr>
        <a:xfrm>
          <a:off x="12579428" y="615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97701</xdr:rowOff>
    </xdr:from>
    <xdr:to>
      <xdr:col>85</xdr:col>
      <xdr:colOff>177800</xdr:colOff>
      <xdr:row>38</xdr:row>
      <xdr:rowOff>27851</xdr:rowOff>
    </xdr:to>
    <xdr:sp macro="" textlink="">
      <xdr:nvSpPr>
        <xdr:cNvPr id="528" name="楕円 527"/>
        <xdr:cNvSpPr/>
      </xdr:nvSpPr>
      <xdr:spPr>
        <a:xfrm>
          <a:off x="16268700" y="6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120578</xdr:rowOff>
    </xdr:from>
    <xdr:ext cx="469744" cy="259045"/>
    <xdr:sp macro="" textlink="">
      <xdr:nvSpPr>
        <xdr:cNvPr id="529" name="災害復旧事業費該当値テキスト"/>
        <xdr:cNvSpPr txBox="1"/>
      </xdr:nvSpPr>
      <xdr:spPr>
        <a:xfrm>
          <a:off x="16370300" y="629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144107</xdr:rowOff>
    </xdr:from>
    <xdr:to>
      <xdr:col>81</xdr:col>
      <xdr:colOff>101600</xdr:colOff>
      <xdr:row>39</xdr:row>
      <xdr:rowOff>74257</xdr:rowOff>
    </xdr:to>
    <xdr:sp macro="" textlink="">
      <xdr:nvSpPr>
        <xdr:cNvPr id="530" name="楕円 529"/>
        <xdr:cNvSpPr/>
      </xdr:nvSpPr>
      <xdr:spPr>
        <a:xfrm>
          <a:off x="15430500" y="665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65384</xdr:rowOff>
    </xdr:from>
    <xdr:ext cx="378565" cy="259045"/>
    <xdr:sp macro="" textlink="">
      <xdr:nvSpPr>
        <xdr:cNvPr id="531" name="テキスト ボックス 530"/>
        <xdr:cNvSpPr txBox="1"/>
      </xdr:nvSpPr>
      <xdr:spPr>
        <a:xfrm>
          <a:off x="15292017" y="6751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2" name="楕円 53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3" name="テキスト ボックス 53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39484</xdr:rowOff>
    </xdr:from>
    <xdr:to>
      <xdr:col>72</xdr:col>
      <xdr:colOff>38100</xdr:colOff>
      <xdr:row>38</xdr:row>
      <xdr:rowOff>141084</xdr:rowOff>
    </xdr:to>
    <xdr:sp macro="" textlink="">
      <xdr:nvSpPr>
        <xdr:cNvPr id="534" name="楕円 533"/>
        <xdr:cNvSpPr/>
      </xdr:nvSpPr>
      <xdr:spPr>
        <a:xfrm>
          <a:off x="13652500" y="655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132211</xdr:rowOff>
    </xdr:from>
    <xdr:ext cx="469744" cy="259045"/>
    <xdr:sp macro="" textlink="">
      <xdr:nvSpPr>
        <xdr:cNvPr id="535" name="テキスト ボックス 534"/>
        <xdr:cNvSpPr txBox="1"/>
      </xdr:nvSpPr>
      <xdr:spPr>
        <a:xfrm>
          <a:off x="13468428" y="664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131229</xdr:rowOff>
    </xdr:from>
    <xdr:to>
      <xdr:col>67</xdr:col>
      <xdr:colOff>101600</xdr:colOff>
      <xdr:row>38</xdr:row>
      <xdr:rowOff>61379</xdr:rowOff>
    </xdr:to>
    <xdr:sp macro="" textlink="">
      <xdr:nvSpPr>
        <xdr:cNvPr id="536" name="楕円 535"/>
        <xdr:cNvSpPr/>
      </xdr:nvSpPr>
      <xdr:spPr>
        <a:xfrm>
          <a:off x="12763500" y="647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52506</xdr:rowOff>
    </xdr:from>
    <xdr:ext cx="469744" cy="259045"/>
    <xdr:sp macro="" textlink="">
      <xdr:nvSpPr>
        <xdr:cNvPr id="537" name="テキスト ボックス 536"/>
        <xdr:cNvSpPr txBox="1"/>
      </xdr:nvSpPr>
      <xdr:spPr>
        <a:xfrm>
          <a:off x="12579428"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7" name="テキスト ボックス 59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9" name="テキスト ボックス 598"/>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1" name="テキスト ボックス 60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3" name="テキスト ボックス 60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29997</xdr:rowOff>
    </xdr:from>
    <xdr:to>
      <xdr:col>85</xdr:col>
      <xdr:colOff>126364</xdr:colOff>
      <xdr:row>79</xdr:row>
      <xdr:rowOff>99237</xdr:rowOff>
    </xdr:to>
    <xdr:cxnSp macro="">
      <xdr:nvCxnSpPr>
        <xdr:cNvPr id="611" name="直線コネクタ 610"/>
        <xdr:cNvCxnSpPr/>
      </xdr:nvCxnSpPr>
      <xdr:spPr>
        <a:xfrm flipV="1">
          <a:off x="16317595" y="12031497"/>
          <a:ext cx="1269" cy="16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103064</xdr:rowOff>
    </xdr:from>
    <xdr:ext cx="534377" cy="259045"/>
    <xdr:sp macro="" textlink="">
      <xdr:nvSpPr>
        <xdr:cNvPr id="612" name="公債費最小値テキスト"/>
        <xdr:cNvSpPr txBox="1"/>
      </xdr:nvSpPr>
      <xdr:spPr>
        <a:xfrm>
          <a:off x="16370300" y="1364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99237</xdr:rowOff>
    </xdr:from>
    <xdr:to>
      <xdr:col>86</xdr:col>
      <xdr:colOff>25400</xdr:colOff>
      <xdr:row>79</xdr:row>
      <xdr:rowOff>99237</xdr:rowOff>
    </xdr:to>
    <xdr:cxnSp macro="">
      <xdr:nvCxnSpPr>
        <xdr:cNvPr id="613" name="直線コネクタ 612"/>
        <xdr:cNvCxnSpPr/>
      </xdr:nvCxnSpPr>
      <xdr:spPr>
        <a:xfrm>
          <a:off x="16230600" y="136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148124</xdr:rowOff>
    </xdr:from>
    <xdr:ext cx="599010" cy="259045"/>
    <xdr:sp macro="" textlink="">
      <xdr:nvSpPr>
        <xdr:cNvPr id="614" name="公債費最大値テキスト"/>
        <xdr:cNvSpPr txBox="1"/>
      </xdr:nvSpPr>
      <xdr:spPr>
        <a:xfrm>
          <a:off x="16370300" y="118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29997</xdr:rowOff>
    </xdr:from>
    <xdr:to>
      <xdr:col>86</xdr:col>
      <xdr:colOff>25400</xdr:colOff>
      <xdr:row>70</xdr:row>
      <xdr:rowOff>29997</xdr:rowOff>
    </xdr:to>
    <xdr:cxnSp macro="">
      <xdr:nvCxnSpPr>
        <xdr:cNvPr id="615" name="直線コネクタ 614"/>
        <xdr:cNvCxnSpPr/>
      </xdr:nvCxnSpPr>
      <xdr:spPr>
        <a:xfrm>
          <a:off x="16230600" y="120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7671</xdr:rowOff>
    </xdr:from>
    <xdr:to>
      <xdr:col>85</xdr:col>
      <xdr:colOff>127000</xdr:colOff>
      <xdr:row>74</xdr:row>
      <xdr:rowOff>73775</xdr:rowOff>
    </xdr:to>
    <xdr:cxnSp macro="">
      <xdr:nvCxnSpPr>
        <xdr:cNvPr id="616" name="直線コネクタ 615"/>
        <xdr:cNvCxnSpPr/>
      </xdr:nvCxnSpPr>
      <xdr:spPr>
        <a:xfrm>
          <a:off x="15481300" y="12523521"/>
          <a:ext cx="838200" cy="2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79736</xdr:rowOff>
    </xdr:from>
    <xdr:ext cx="534377" cy="259045"/>
    <xdr:sp macro="" textlink="">
      <xdr:nvSpPr>
        <xdr:cNvPr id="617" name="公債費平均値テキスト"/>
        <xdr:cNvSpPr txBox="1"/>
      </xdr:nvSpPr>
      <xdr:spPr>
        <a:xfrm>
          <a:off x="16370300" y="13109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101309</xdr:rowOff>
    </xdr:from>
    <xdr:to>
      <xdr:col>85</xdr:col>
      <xdr:colOff>177800</xdr:colOff>
      <xdr:row>77</xdr:row>
      <xdr:rowOff>31459</xdr:rowOff>
    </xdr:to>
    <xdr:sp macro="" textlink="">
      <xdr:nvSpPr>
        <xdr:cNvPr id="618" name="フローチャート: 判断 617"/>
        <xdr:cNvSpPr/>
      </xdr:nvSpPr>
      <xdr:spPr>
        <a:xfrm>
          <a:off x="16268700" y="1313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7671</xdr:rowOff>
    </xdr:from>
    <xdr:to>
      <xdr:col>81</xdr:col>
      <xdr:colOff>50800</xdr:colOff>
      <xdr:row>73</xdr:row>
      <xdr:rowOff>79324</xdr:rowOff>
    </xdr:to>
    <xdr:cxnSp macro="">
      <xdr:nvCxnSpPr>
        <xdr:cNvPr id="619" name="直線コネクタ 618"/>
        <xdr:cNvCxnSpPr/>
      </xdr:nvCxnSpPr>
      <xdr:spPr>
        <a:xfrm flipV="1">
          <a:off x="14592300" y="12523521"/>
          <a:ext cx="889000" cy="7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138010</xdr:rowOff>
    </xdr:from>
    <xdr:to>
      <xdr:col>81</xdr:col>
      <xdr:colOff>101600</xdr:colOff>
      <xdr:row>77</xdr:row>
      <xdr:rowOff>68160</xdr:rowOff>
    </xdr:to>
    <xdr:sp macro="" textlink="">
      <xdr:nvSpPr>
        <xdr:cNvPr id="620" name="フローチャート: 判断 619"/>
        <xdr:cNvSpPr/>
      </xdr:nvSpPr>
      <xdr:spPr>
        <a:xfrm>
          <a:off x="15430500" y="1316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59287</xdr:rowOff>
    </xdr:from>
    <xdr:ext cx="534377" cy="259045"/>
    <xdr:sp macro="" textlink="">
      <xdr:nvSpPr>
        <xdr:cNvPr id="621" name="テキスト ボックス 620"/>
        <xdr:cNvSpPr txBox="1"/>
      </xdr:nvSpPr>
      <xdr:spPr>
        <a:xfrm>
          <a:off x="15214111" y="1326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79324</xdr:rowOff>
    </xdr:from>
    <xdr:to>
      <xdr:col>76</xdr:col>
      <xdr:colOff>114300</xdr:colOff>
      <xdr:row>75</xdr:row>
      <xdr:rowOff>26022</xdr:rowOff>
    </xdr:to>
    <xdr:cxnSp macro="">
      <xdr:nvCxnSpPr>
        <xdr:cNvPr id="622" name="直線コネクタ 621"/>
        <xdr:cNvCxnSpPr/>
      </xdr:nvCxnSpPr>
      <xdr:spPr>
        <a:xfrm flipV="1">
          <a:off x="13703300" y="12595174"/>
          <a:ext cx="889000" cy="28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149949</xdr:rowOff>
    </xdr:from>
    <xdr:to>
      <xdr:col>76</xdr:col>
      <xdr:colOff>165100</xdr:colOff>
      <xdr:row>77</xdr:row>
      <xdr:rowOff>80099</xdr:rowOff>
    </xdr:to>
    <xdr:sp macro="" textlink="">
      <xdr:nvSpPr>
        <xdr:cNvPr id="623" name="フローチャート: 判断 622"/>
        <xdr:cNvSpPr/>
      </xdr:nvSpPr>
      <xdr:spPr>
        <a:xfrm>
          <a:off x="145415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71226</xdr:rowOff>
    </xdr:from>
    <xdr:ext cx="534377" cy="259045"/>
    <xdr:sp macro="" textlink="">
      <xdr:nvSpPr>
        <xdr:cNvPr id="624" name="テキスト ボックス 623"/>
        <xdr:cNvSpPr txBox="1"/>
      </xdr:nvSpPr>
      <xdr:spPr>
        <a:xfrm>
          <a:off x="14325111" y="132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26022</xdr:rowOff>
    </xdr:from>
    <xdr:to>
      <xdr:col>71</xdr:col>
      <xdr:colOff>177800</xdr:colOff>
      <xdr:row>75</xdr:row>
      <xdr:rowOff>54178</xdr:rowOff>
    </xdr:to>
    <xdr:cxnSp macro="">
      <xdr:nvCxnSpPr>
        <xdr:cNvPr id="625" name="直線コネクタ 624"/>
        <xdr:cNvCxnSpPr/>
      </xdr:nvCxnSpPr>
      <xdr:spPr>
        <a:xfrm flipV="1">
          <a:off x="12814300" y="12884772"/>
          <a:ext cx="889000" cy="2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121958</xdr:rowOff>
    </xdr:from>
    <xdr:to>
      <xdr:col>72</xdr:col>
      <xdr:colOff>38100</xdr:colOff>
      <xdr:row>77</xdr:row>
      <xdr:rowOff>52108</xdr:rowOff>
    </xdr:to>
    <xdr:sp macro="" textlink="">
      <xdr:nvSpPr>
        <xdr:cNvPr id="626" name="フローチャート: 判断 625"/>
        <xdr:cNvSpPr/>
      </xdr:nvSpPr>
      <xdr:spPr>
        <a:xfrm>
          <a:off x="13652500" y="131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43235</xdr:rowOff>
    </xdr:from>
    <xdr:ext cx="534377" cy="259045"/>
    <xdr:sp macro="" textlink="">
      <xdr:nvSpPr>
        <xdr:cNvPr id="627" name="テキスト ボックス 626"/>
        <xdr:cNvSpPr txBox="1"/>
      </xdr:nvSpPr>
      <xdr:spPr>
        <a:xfrm>
          <a:off x="13436111" y="1324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115024</xdr:rowOff>
    </xdr:from>
    <xdr:to>
      <xdr:col>67</xdr:col>
      <xdr:colOff>101600</xdr:colOff>
      <xdr:row>77</xdr:row>
      <xdr:rowOff>45174</xdr:rowOff>
    </xdr:to>
    <xdr:sp macro="" textlink="">
      <xdr:nvSpPr>
        <xdr:cNvPr id="628" name="フローチャート: 判断 627"/>
        <xdr:cNvSpPr/>
      </xdr:nvSpPr>
      <xdr:spPr>
        <a:xfrm>
          <a:off x="12763500" y="1314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36301</xdr:rowOff>
    </xdr:from>
    <xdr:ext cx="534377" cy="259045"/>
    <xdr:sp macro="" textlink="">
      <xdr:nvSpPr>
        <xdr:cNvPr id="629" name="テキスト ボックス 628"/>
        <xdr:cNvSpPr txBox="1"/>
      </xdr:nvSpPr>
      <xdr:spPr>
        <a:xfrm>
          <a:off x="12547111" y="1323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22975</xdr:rowOff>
    </xdr:from>
    <xdr:to>
      <xdr:col>85</xdr:col>
      <xdr:colOff>177800</xdr:colOff>
      <xdr:row>74</xdr:row>
      <xdr:rowOff>124575</xdr:rowOff>
    </xdr:to>
    <xdr:sp macro="" textlink="">
      <xdr:nvSpPr>
        <xdr:cNvPr id="635" name="楕円 634"/>
        <xdr:cNvSpPr/>
      </xdr:nvSpPr>
      <xdr:spPr>
        <a:xfrm>
          <a:off x="16268700" y="1271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45852</xdr:rowOff>
    </xdr:from>
    <xdr:ext cx="534377" cy="259045"/>
    <xdr:sp macro="" textlink="">
      <xdr:nvSpPr>
        <xdr:cNvPr id="636" name="公債費該当値テキスト"/>
        <xdr:cNvSpPr txBox="1"/>
      </xdr:nvSpPr>
      <xdr:spPr>
        <a:xfrm>
          <a:off x="16370300" y="1256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128321</xdr:rowOff>
    </xdr:from>
    <xdr:to>
      <xdr:col>81</xdr:col>
      <xdr:colOff>101600</xdr:colOff>
      <xdr:row>73</xdr:row>
      <xdr:rowOff>58471</xdr:rowOff>
    </xdr:to>
    <xdr:sp macro="" textlink="">
      <xdr:nvSpPr>
        <xdr:cNvPr id="637" name="楕円 636"/>
        <xdr:cNvSpPr/>
      </xdr:nvSpPr>
      <xdr:spPr>
        <a:xfrm>
          <a:off x="15430500" y="124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74998</xdr:rowOff>
    </xdr:from>
    <xdr:ext cx="599010" cy="259045"/>
    <xdr:sp macro="" textlink="">
      <xdr:nvSpPr>
        <xdr:cNvPr id="638" name="テキスト ボックス 637"/>
        <xdr:cNvSpPr txBox="1"/>
      </xdr:nvSpPr>
      <xdr:spPr>
        <a:xfrm>
          <a:off x="15181795" y="1224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28524</xdr:rowOff>
    </xdr:from>
    <xdr:to>
      <xdr:col>76</xdr:col>
      <xdr:colOff>165100</xdr:colOff>
      <xdr:row>73</xdr:row>
      <xdr:rowOff>130124</xdr:rowOff>
    </xdr:to>
    <xdr:sp macro="" textlink="">
      <xdr:nvSpPr>
        <xdr:cNvPr id="639" name="楕円 638"/>
        <xdr:cNvSpPr/>
      </xdr:nvSpPr>
      <xdr:spPr>
        <a:xfrm>
          <a:off x="14541500" y="125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146651</xdr:rowOff>
    </xdr:from>
    <xdr:ext cx="599010" cy="259045"/>
    <xdr:sp macro="" textlink="">
      <xdr:nvSpPr>
        <xdr:cNvPr id="640" name="テキスト ボックス 639"/>
        <xdr:cNvSpPr txBox="1"/>
      </xdr:nvSpPr>
      <xdr:spPr>
        <a:xfrm>
          <a:off x="14292795" y="1231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146672</xdr:rowOff>
    </xdr:from>
    <xdr:to>
      <xdr:col>72</xdr:col>
      <xdr:colOff>38100</xdr:colOff>
      <xdr:row>75</xdr:row>
      <xdr:rowOff>76822</xdr:rowOff>
    </xdr:to>
    <xdr:sp macro="" textlink="">
      <xdr:nvSpPr>
        <xdr:cNvPr id="641" name="楕円 640"/>
        <xdr:cNvSpPr/>
      </xdr:nvSpPr>
      <xdr:spPr>
        <a:xfrm>
          <a:off x="13652500" y="1283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93349</xdr:rowOff>
    </xdr:from>
    <xdr:ext cx="534377" cy="259045"/>
    <xdr:sp macro="" textlink="">
      <xdr:nvSpPr>
        <xdr:cNvPr id="642" name="テキスト ボックス 641"/>
        <xdr:cNvSpPr txBox="1"/>
      </xdr:nvSpPr>
      <xdr:spPr>
        <a:xfrm>
          <a:off x="13436111" y="126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3378</xdr:rowOff>
    </xdr:from>
    <xdr:to>
      <xdr:col>67</xdr:col>
      <xdr:colOff>101600</xdr:colOff>
      <xdr:row>75</xdr:row>
      <xdr:rowOff>104978</xdr:rowOff>
    </xdr:to>
    <xdr:sp macro="" textlink="">
      <xdr:nvSpPr>
        <xdr:cNvPr id="643" name="楕円 642"/>
        <xdr:cNvSpPr/>
      </xdr:nvSpPr>
      <xdr:spPr>
        <a:xfrm>
          <a:off x="12763500" y="1286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121505</xdr:rowOff>
    </xdr:from>
    <xdr:ext cx="534377" cy="259045"/>
    <xdr:sp macro="" textlink="">
      <xdr:nvSpPr>
        <xdr:cNvPr id="644" name="テキスト ボックス 643"/>
        <xdr:cNvSpPr txBox="1"/>
      </xdr:nvSpPr>
      <xdr:spPr>
        <a:xfrm>
          <a:off x="12547111" y="126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91842</xdr:rowOff>
    </xdr:from>
    <xdr:to>
      <xdr:col>85</xdr:col>
      <xdr:colOff>126364</xdr:colOff>
      <xdr:row>99</xdr:row>
      <xdr:rowOff>43870</xdr:rowOff>
    </xdr:to>
    <xdr:cxnSp macro="">
      <xdr:nvCxnSpPr>
        <xdr:cNvPr id="668" name="直線コネクタ 667"/>
        <xdr:cNvCxnSpPr/>
      </xdr:nvCxnSpPr>
      <xdr:spPr>
        <a:xfrm flipV="1">
          <a:off x="16317595" y="15522342"/>
          <a:ext cx="1269" cy="149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47697</xdr:rowOff>
    </xdr:from>
    <xdr:ext cx="378565" cy="259045"/>
    <xdr:sp macro="" textlink="">
      <xdr:nvSpPr>
        <xdr:cNvPr id="669" name="積立金最小値テキスト"/>
        <xdr:cNvSpPr txBox="1"/>
      </xdr:nvSpPr>
      <xdr:spPr>
        <a:xfrm>
          <a:off x="16370300" y="17021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43870</xdr:rowOff>
    </xdr:from>
    <xdr:to>
      <xdr:col>86</xdr:col>
      <xdr:colOff>25400</xdr:colOff>
      <xdr:row>99</xdr:row>
      <xdr:rowOff>43870</xdr:rowOff>
    </xdr:to>
    <xdr:cxnSp macro="">
      <xdr:nvCxnSpPr>
        <xdr:cNvPr id="670" name="直線コネクタ 669"/>
        <xdr:cNvCxnSpPr/>
      </xdr:nvCxnSpPr>
      <xdr:spPr>
        <a:xfrm>
          <a:off x="16230600" y="170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38519</xdr:rowOff>
    </xdr:from>
    <xdr:ext cx="599010" cy="259045"/>
    <xdr:sp macro="" textlink="">
      <xdr:nvSpPr>
        <xdr:cNvPr id="671" name="積立金最大値テキスト"/>
        <xdr:cNvSpPr txBox="1"/>
      </xdr:nvSpPr>
      <xdr:spPr>
        <a:xfrm>
          <a:off x="16370300" y="1529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91842</xdr:rowOff>
    </xdr:from>
    <xdr:to>
      <xdr:col>86</xdr:col>
      <xdr:colOff>25400</xdr:colOff>
      <xdr:row>90</xdr:row>
      <xdr:rowOff>91842</xdr:rowOff>
    </xdr:to>
    <xdr:cxnSp macro="">
      <xdr:nvCxnSpPr>
        <xdr:cNvPr id="672" name="直線コネクタ 671"/>
        <xdr:cNvCxnSpPr/>
      </xdr:nvCxnSpPr>
      <xdr:spPr>
        <a:xfrm>
          <a:off x="16230600" y="1552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48520</xdr:rowOff>
    </xdr:from>
    <xdr:to>
      <xdr:col>85</xdr:col>
      <xdr:colOff>127000</xdr:colOff>
      <xdr:row>98</xdr:row>
      <xdr:rowOff>54806</xdr:rowOff>
    </xdr:to>
    <xdr:cxnSp macro="">
      <xdr:nvCxnSpPr>
        <xdr:cNvPr id="673" name="直線コネクタ 672"/>
        <xdr:cNvCxnSpPr/>
      </xdr:nvCxnSpPr>
      <xdr:spPr>
        <a:xfrm flipV="1">
          <a:off x="15481300" y="16850620"/>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33662</xdr:rowOff>
    </xdr:from>
    <xdr:ext cx="534377" cy="259045"/>
    <xdr:sp macro="" textlink="">
      <xdr:nvSpPr>
        <xdr:cNvPr id="674" name="積立金平均値テキスト"/>
        <xdr:cNvSpPr txBox="1"/>
      </xdr:nvSpPr>
      <xdr:spPr>
        <a:xfrm>
          <a:off x="16370300" y="1683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55235</xdr:rowOff>
    </xdr:from>
    <xdr:to>
      <xdr:col>85</xdr:col>
      <xdr:colOff>177800</xdr:colOff>
      <xdr:row>98</xdr:row>
      <xdr:rowOff>156835</xdr:rowOff>
    </xdr:to>
    <xdr:sp macro="" textlink="">
      <xdr:nvSpPr>
        <xdr:cNvPr id="675" name="フローチャート: 判断 674"/>
        <xdr:cNvSpPr/>
      </xdr:nvSpPr>
      <xdr:spPr>
        <a:xfrm>
          <a:off x="16268700" y="168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29435</xdr:rowOff>
    </xdr:from>
    <xdr:to>
      <xdr:col>81</xdr:col>
      <xdr:colOff>50800</xdr:colOff>
      <xdr:row>98</xdr:row>
      <xdr:rowOff>54806</xdr:rowOff>
    </xdr:to>
    <xdr:cxnSp macro="">
      <xdr:nvCxnSpPr>
        <xdr:cNvPr id="676" name="直線コネクタ 675"/>
        <xdr:cNvCxnSpPr/>
      </xdr:nvCxnSpPr>
      <xdr:spPr>
        <a:xfrm>
          <a:off x="14592300" y="16831535"/>
          <a:ext cx="889000" cy="2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40673</xdr:rowOff>
    </xdr:from>
    <xdr:to>
      <xdr:col>81</xdr:col>
      <xdr:colOff>101600</xdr:colOff>
      <xdr:row>98</xdr:row>
      <xdr:rowOff>142273</xdr:rowOff>
    </xdr:to>
    <xdr:sp macro="" textlink="">
      <xdr:nvSpPr>
        <xdr:cNvPr id="677" name="フローチャート: 判断 676"/>
        <xdr:cNvSpPr/>
      </xdr:nvSpPr>
      <xdr:spPr>
        <a:xfrm>
          <a:off x="154305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133400</xdr:rowOff>
    </xdr:from>
    <xdr:ext cx="534377" cy="259045"/>
    <xdr:sp macro="" textlink="">
      <xdr:nvSpPr>
        <xdr:cNvPr id="678" name="テキスト ボックス 677"/>
        <xdr:cNvSpPr txBox="1"/>
      </xdr:nvSpPr>
      <xdr:spPr>
        <a:xfrm>
          <a:off x="15214111" y="1693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29435</xdr:rowOff>
    </xdr:from>
    <xdr:to>
      <xdr:col>76</xdr:col>
      <xdr:colOff>114300</xdr:colOff>
      <xdr:row>98</xdr:row>
      <xdr:rowOff>78065</xdr:rowOff>
    </xdr:to>
    <xdr:cxnSp macro="">
      <xdr:nvCxnSpPr>
        <xdr:cNvPr id="679" name="直線コネクタ 678"/>
        <xdr:cNvCxnSpPr/>
      </xdr:nvCxnSpPr>
      <xdr:spPr>
        <a:xfrm flipV="1">
          <a:off x="13703300" y="16831535"/>
          <a:ext cx="889000" cy="4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26366</xdr:rowOff>
    </xdr:from>
    <xdr:to>
      <xdr:col>76</xdr:col>
      <xdr:colOff>165100</xdr:colOff>
      <xdr:row>98</xdr:row>
      <xdr:rowOff>127966</xdr:rowOff>
    </xdr:to>
    <xdr:sp macro="" textlink="">
      <xdr:nvSpPr>
        <xdr:cNvPr id="680" name="フローチャート: 判断 679"/>
        <xdr:cNvSpPr/>
      </xdr:nvSpPr>
      <xdr:spPr>
        <a:xfrm>
          <a:off x="14541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119093</xdr:rowOff>
    </xdr:from>
    <xdr:ext cx="534377" cy="259045"/>
    <xdr:sp macro="" textlink="">
      <xdr:nvSpPr>
        <xdr:cNvPr id="681" name="テキスト ボックス 680"/>
        <xdr:cNvSpPr txBox="1"/>
      </xdr:nvSpPr>
      <xdr:spPr>
        <a:xfrm>
          <a:off x="14325111" y="169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78065</xdr:rowOff>
    </xdr:from>
    <xdr:to>
      <xdr:col>71</xdr:col>
      <xdr:colOff>177800</xdr:colOff>
      <xdr:row>98</xdr:row>
      <xdr:rowOff>157843</xdr:rowOff>
    </xdr:to>
    <xdr:cxnSp macro="">
      <xdr:nvCxnSpPr>
        <xdr:cNvPr id="682" name="直線コネクタ 681"/>
        <xdr:cNvCxnSpPr/>
      </xdr:nvCxnSpPr>
      <xdr:spPr>
        <a:xfrm flipV="1">
          <a:off x="12814300" y="16880165"/>
          <a:ext cx="889000" cy="7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52980</xdr:rowOff>
    </xdr:from>
    <xdr:to>
      <xdr:col>72</xdr:col>
      <xdr:colOff>38100</xdr:colOff>
      <xdr:row>98</xdr:row>
      <xdr:rowOff>154580</xdr:rowOff>
    </xdr:to>
    <xdr:sp macro="" textlink="">
      <xdr:nvSpPr>
        <xdr:cNvPr id="683" name="フローチャート: 判断 682"/>
        <xdr:cNvSpPr/>
      </xdr:nvSpPr>
      <xdr:spPr>
        <a:xfrm>
          <a:off x="13652500" y="168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145707</xdr:rowOff>
    </xdr:from>
    <xdr:ext cx="534377" cy="259045"/>
    <xdr:sp macro="" textlink="">
      <xdr:nvSpPr>
        <xdr:cNvPr id="684" name="テキスト ボックス 683"/>
        <xdr:cNvSpPr txBox="1"/>
      </xdr:nvSpPr>
      <xdr:spPr>
        <a:xfrm>
          <a:off x="13436111" y="1694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83810</xdr:rowOff>
    </xdr:from>
    <xdr:to>
      <xdr:col>67</xdr:col>
      <xdr:colOff>101600</xdr:colOff>
      <xdr:row>99</xdr:row>
      <xdr:rowOff>13960</xdr:rowOff>
    </xdr:to>
    <xdr:sp macro="" textlink="">
      <xdr:nvSpPr>
        <xdr:cNvPr id="685" name="フローチャート: 判断 684"/>
        <xdr:cNvSpPr/>
      </xdr:nvSpPr>
      <xdr:spPr>
        <a:xfrm>
          <a:off x="12763500" y="1688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30487</xdr:rowOff>
    </xdr:from>
    <xdr:ext cx="534377" cy="259045"/>
    <xdr:sp macro="" textlink="">
      <xdr:nvSpPr>
        <xdr:cNvPr id="686" name="テキスト ボックス 685"/>
        <xdr:cNvSpPr txBox="1"/>
      </xdr:nvSpPr>
      <xdr:spPr>
        <a:xfrm>
          <a:off x="12547111" y="1666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169170</xdr:rowOff>
    </xdr:from>
    <xdr:to>
      <xdr:col>85</xdr:col>
      <xdr:colOff>177800</xdr:colOff>
      <xdr:row>98</xdr:row>
      <xdr:rowOff>99320</xdr:rowOff>
    </xdr:to>
    <xdr:sp macro="" textlink="">
      <xdr:nvSpPr>
        <xdr:cNvPr id="692" name="楕円 691"/>
        <xdr:cNvSpPr/>
      </xdr:nvSpPr>
      <xdr:spPr>
        <a:xfrm>
          <a:off x="16268700" y="16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20597</xdr:rowOff>
    </xdr:from>
    <xdr:ext cx="534377" cy="259045"/>
    <xdr:sp macro="" textlink="">
      <xdr:nvSpPr>
        <xdr:cNvPr id="693" name="積立金該当値テキスト"/>
        <xdr:cNvSpPr txBox="1"/>
      </xdr:nvSpPr>
      <xdr:spPr>
        <a:xfrm>
          <a:off x="16370300" y="1665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4006</xdr:rowOff>
    </xdr:from>
    <xdr:to>
      <xdr:col>81</xdr:col>
      <xdr:colOff>101600</xdr:colOff>
      <xdr:row>98</xdr:row>
      <xdr:rowOff>105606</xdr:rowOff>
    </xdr:to>
    <xdr:sp macro="" textlink="">
      <xdr:nvSpPr>
        <xdr:cNvPr id="694" name="楕円 693"/>
        <xdr:cNvSpPr/>
      </xdr:nvSpPr>
      <xdr:spPr>
        <a:xfrm>
          <a:off x="15430500" y="1680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122133</xdr:rowOff>
    </xdr:from>
    <xdr:ext cx="534377" cy="259045"/>
    <xdr:sp macro="" textlink="">
      <xdr:nvSpPr>
        <xdr:cNvPr id="695" name="テキスト ボックス 694"/>
        <xdr:cNvSpPr txBox="1"/>
      </xdr:nvSpPr>
      <xdr:spPr>
        <a:xfrm>
          <a:off x="15214111" y="1658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150085</xdr:rowOff>
    </xdr:from>
    <xdr:to>
      <xdr:col>76</xdr:col>
      <xdr:colOff>165100</xdr:colOff>
      <xdr:row>98</xdr:row>
      <xdr:rowOff>80235</xdr:rowOff>
    </xdr:to>
    <xdr:sp macro="" textlink="">
      <xdr:nvSpPr>
        <xdr:cNvPr id="696" name="楕円 695"/>
        <xdr:cNvSpPr/>
      </xdr:nvSpPr>
      <xdr:spPr>
        <a:xfrm>
          <a:off x="14541500" y="1678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96762</xdr:rowOff>
    </xdr:from>
    <xdr:ext cx="534377" cy="259045"/>
    <xdr:sp macro="" textlink="">
      <xdr:nvSpPr>
        <xdr:cNvPr id="697" name="テキスト ボックス 696"/>
        <xdr:cNvSpPr txBox="1"/>
      </xdr:nvSpPr>
      <xdr:spPr>
        <a:xfrm>
          <a:off x="14325111" y="1655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27265</xdr:rowOff>
    </xdr:from>
    <xdr:to>
      <xdr:col>72</xdr:col>
      <xdr:colOff>38100</xdr:colOff>
      <xdr:row>98</xdr:row>
      <xdr:rowOff>128865</xdr:rowOff>
    </xdr:to>
    <xdr:sp macro="" textlink="">
      <xdr:nvSpPr>
        <xdr:cNvPr id="698" name="楕円 697"/>
        <xdr:cNvSpPr/>
      </xdr:nvSpPr>
      <xdr:spPr>
        <a:xfrm>
          <a:off x="13652500" y="1682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145392</xdr:rowOff>
    </xdr:from>
    <xdr:ext cx="534377" cy="259045"/>
    <xdr:sp macro="" textlink="">
      <xdr:nvSpPr>
        <xdr:cNvPr id="699" name="テキスト ボックス 698"/>
        <xdr:cNvSpPr txBox="1"/>
      </xdr:nvSpPr>
      <xdr:spPr>
        <a:xfrm>
          <a:off x="13436111" y="1660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107043</xdr:rowOff>
    </xdr:from>
    <xdr:to>
      <xdr:col>67</xdr:col>
      <xdr:colOff>101600</xdr:colOff>
      <xdr:row>99</xdr:row>
      <xdr:rowOff>37193</xdr:rowOff>
    </xdr:to>
    <xdr:sp macro="" textlink="">
      <xdr:nvSpPr>
        <xdr:cNvPr id="700" name="楕円 699"/>
        <xdr:cNvSpPr/>
      </xdr:nvSpPr>
      <xdr:spPr>
        <a:xfrm>
          <a:off x="12763500" y="1690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28320</xdr:rowOff>
    </xdr:from>
    <xdr:ext cx="534377" cy="259045"/>
    <xdr:sp macro="" textlink="">
      <xdr:nvSpPr>
        <xdr:cNvPr id="701" name="テキスト ボックス 700"/>
        <xdr:cNvSpPr txBox="1"/>
      </xdr:nvSpPr>
      <xdr:spPr>
        <a:xfrm>
          <a:off x="12547111" y="1700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89248</xdr:rowOff>
    </xdr:from>
    <xdr:to>
      <xdr:col>116</xdr:col>
      <xdr:colOff>62864</xdr:colOff>
      <xdr:row>38</xdr:row>
      <xdr:rowOff>139700</xdr:rowOff>
    </xdr:to>
    <xdr:cxnSp macro="">
      <xdr:nvCxnSpPr>
        <xdr:cNvPr id="723" name="直線コネクタ 722"/>
        <xdr:cNvCxnSpPr/>
      </xdr:nvCxnSpPr>
      <xdr:spPr>
        <a:xfrm flipV="1">
          <a:off x="22159595" y="5404198"/>
          <a:ext cx="1269" cy="125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35925</xdr:rowOff>
    </xdr:from>
    <xdr:ext cx="534377" cy="259045"/>
    <xdr:sp macro="" textlink="">
      <xdr:nvSpPr>
        <xdr:cNvPr id="726" name="投資及び出資金最大値テキスト"/>
        <xdr:cNvSpPr txBox="1"/>
      </xdr:nvSpPr>
      <xdr:spPr>
        <a:xfrm>
          <a:off x="22212300" y="517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89248</xdr:rowOff>
    </xdr:from>
    <xdr:to>
      <xdr:col>116</xdr:col>
      <xdr:colOff>152400</xdr:colOff>
      <xdr:row>31</xdr:row>
      <xdr:rowOff>89248</xdr:rowOff>
    </xdr:to>
    <xdr:cxnSp macro="">
      <xdr:nvCxnSpPr>
        <xdr:cNvPr id="727" name="直線コネクタ 726"/>
        <xdr:cNvCxnSpPr/>
      </xdr:nvCxnSpPr>
      <xdr:spPr>
        <a:xfrm>
          <a:off x="22072600" y="540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171361</xdr:rowOff>
    </xdr:from>
    <xdr:to>
      <xdr:col>116</xdr:col>
      <xdr:colOff>63500</xdr:colOff>
      <xdr:row>38</xdr:row>
      <xdr:rowOff>90551</xdr:rowOff>
    </xdr:to>
    <xdr:cxnSp macro="">
      <xdr:nvCxnSpPr>
        <xdr:cNvPr id="728" name="直線コネクタ 727"/>
        <xdr:cNvCxnSpPr/>
      </xdr:nvCxnSpPr>
      <xdr:spPr>
        <a:xfrm flipV="1">
          <a:off x="21323300" y="6515011"/>
          <a:ext cx="838200" cy="9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137348</xdr:rowOff>
    </xdr:from>
    <xdr:ext cx="469744" cy="259045"/>
    <xdr:sp macro="" textlink="">
      <xdr:nvSpPr>
        <xdr:cNvPr id="729" name="投資及び出資金平均値テキスト"/>
        <xdr:cNvSpPr txBox="1"/>
      </xdr:nvSpPr>
      <xdr:spPr>
        <a:xfrm>
          <a:off x="22212300" y="6480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158921</xdr:rowOff>
    </xdr:from>
    <xdr:to>
      <xdr:col>116</xdr:col>
      <xdr:colOff>114300</xdr:colOff>
      <xdr:row>38</xdr:row>
      <xdr:rowOff>89071</xdr:rowOff>
    </xdr:to>
    <xdr:sp macro="" textlink="">
      <xdr:nvSpPr>
        <xdr:cNvPr id="730" name="フローチャート: 判断 729"/>
        <xdr:cNvSpPr/>
      </xdr:nvSpPr>
      <xdr:spPr>
        <a:xfrm>
          <a:off x="22110700" y="650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90551</xdr:rowOff>
    </xdr:from>
    <xdr:to>
      <xdr:col>111</xdr:col>
      <xdr:colOff>177800</xdr:colOff>
      <xdr:row>38</xdr:row>
      <xdr:rowOff>139700</xdr:rowOff>
    </xdr:to>
    <xdr:cxnSp macro="">
      <xdr:nvCxnSpPr>
        <xdr:cNvPr id="731" name="直線コネクタ 730"/>
        <xdr:cNvCxnSpPr/>
      </xdr:nvCxnSpPr>
      <xdr:spPr>
        <a:xfrm flipV="1">
          <a:off x="20434300" y="6605651"/>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162738</xdr:rowOff>
    </xdr:from>
    <xdr:to>
      <xdr:col>112</xdr:col>
      <xdr:colOff>38100</xdr:colOff>
      <xdr:row>38</xdr:row>
      <xdr:rowOff>92888</xdr:rowOff>
    </xdr:to>
    <xdr:sp macro="" textlink="">
      <xdr:nvSpPr>
        <xdr:cNvPr id="732" name="フローチャート: 判断 731"/>
        <xdr:cNvSpPr/>
      </xdr:nvSpPr>
      <xdr:spPr>
        <a:xfrm>
          <a:off x="212725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109415</xdr:rowOff>
    </xdr:from>
    <xdr:ext cx="469744" cy="259045"/>
    <xdr:sp macro="" textlink="">
      <xdr:nvSpPr>
        <xdr:cNvPr id="733" name="テキスト ボックス 732"/>
        <xdr:cNvSpPr txBox="1"/>
      </xdr:nvSpPr>
      <xdr:spPr>
        <a:xfrm>
          <a:off x="21088428" y="628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4021</xdr:rowOff>
    </xdr:from>
    <xdr:to>
      <xdr:col>107</xdr:col>
      <xdr:colOff>101600</xdr:colOff>
      <xdr:row>38</xdr:row>
      <xdr:rowOff>105621</xdr:rowOff>
    </xdr:to>
    <xdr:sp macro="" textlink="">
      <xdr:nvSpPr>
        <xdr:cNvPr id="735" name="フローチャート: 判断 734"/>
        <xdr:cNvSpPr/>
      </xdr:nvSpPr>
      <xdr:spPr>
        <a:xfrm>
          <a:off x="20383500" y="65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122148</xdr:rowOff>
    </xdr:from>
    <xdr:ext cx="469744" cy="259045"/>
    <xdr:sp macro="" textlink="">
      <xdr:nvSpPr>
        <xdr:cNvPr id="736" name="テキスト ボックス 735"/>
        <xdr:cNvSpPr txBox="1"/>
      </xdr:nvSpPr>
      <xdr:spPr>
        <a:xfrm>
          <a:off x="20199428" y="629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163264</xdr:rowOff>
    </xdr:from>
    <xdr:to>
      <xdr:col>102</xdr:col>
      <xdr:colOff>165100</xdr:colOff>
      <xdr:row>38</xdr:row>
      <xdr:rowOff>93414</xdr:rowOff>
    </xdr:to>
    <xdr:sp macro="" textlink="">
      <xdr:nvSpPr>
        <xdr:cNvPr id="738" name="フローチャート: 判断 737"/>
        <xdr:cNvSpPr/>
      </xdr:nvSpPr>
      <xdr:spPr>
        <a:xfrm>
          <a:off x="19494500" y="650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109941</xdr:rowOff>
    </xdr:from>
    <xdr:ext cx="469744" cy="259045"/>
    <xdr:sp macro="" textlink="">
      <xdr:nvSpPr>
        <xdr:cNvPr id="739" name="テキスト ボックス 738"/>
        <xdr:cNvSpPr txBox="1"/>
      </xdr:nvSpPr>
      <xdr:spPr>
        <a:xfrm>
          <a:off x="19310428" y="628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13576</xdr:rowOff>
    </xdr:from>
    <xdr:to>
      <xdr:col>98</xdr:col>
      <xdr:colOff>38100</xdr:colOff>
      <xdr:row>38</xdr:row>
      <xdr:rowOff>115176</xdr:rowOff>
    </xdr:to>
    <xdr:sp macro="" textlink="">
      <xdr:nvSpPr>
        <xdr:cNvPr id="740" name="フローチャート: 判断 739"/>
        <xdr:cNvSpPr/>
      </xdr:nvSpPr>
      <xdr:spPr>
        <a:xfrm>
          <a:off x="18605500" y="65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131703</xdr:rowOff>
    </xdr:from>
    <xdr:ext cx="469744" cy="259045"/>
    <xdr:sp macro="" textlink="">
      <xdr:nvSpPr>
        <xdr:cNvPr id="741" name="テキスト ボックス 740"/>
        <xdr:cNvSpPr txBox="1"/>
      </xdr:nvSpPr>
      <xdr:spPr>
        <a:xfrm>
          <a:off x="18421428" y="630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120561</xdr:rowOff>
    </xdr:from>
    <xdr:to>
      <xdr:col>116</xdr:col>
      <xdr:colOff>114300</xdr:colOff>
      <xdr:row>38</xdr:row>
      <xdr:rowOff>50712</xdr:rowOff>
    </xdr:to>
    <xdr:sp macro="" textlink="">
      <xdr:nvSpPr>
        <xdr:cNvPr id="747" name="楕円 746"/>
        <xdr:cNvSpPr/>
      </xdr:nvSpPr>
      <xdr:spPr>
        <a:xfrm>
          <a:off x="22110700" y="64642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143438</xdr:rowOff>
    </xdr:from>
    <xdr:ext cx="469744" cy="259045"/>
    <xdr:sp macro="" textlink="">
      <xdr:nvSpPr>
        <xdr:cNvPr id="748" name="投資及び出資金該当値テキスト"/>
        <xdr:cNvSpPr txBox="1"/>
      </xdr:nvSpPr>
      <xdr:spPr>
        <a:xfrm>
          <a:off x="22212300" y="631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39751</xdr:rowOff>
    </xdr:from>
    <xdr:to>
      <xdr:col>112</xdr:col>
      <xdr:colOff>38100</xdr:colOff>
      <xdr:row>38</xdr:row>
      <xdr:rowOff>141351</xdr:rowOff>
    </xdr:to>
    <xdr:sp macro="" textlink="">
      <xdr:nvSpPr>
        <xdr:cNvPr id="749" name="楕円 748"/>
        <xdr:cNvSpPr/>
      </xdr:nvSpPr>
      <xdr:spPr>
        <a:xfrm>
          <a:off x="21272500" y="655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132478</xdr:rowOff>
    </xdr:from>
    <xdr:ext cx="469744" cy="259045"/>
    <xdr:sp macro="" textlink="">
      <xdr:nvSpPr>
        <xdr:cNvPr id="750" name="テキスト ボックス 749"/>
        <xdr:cNvSpPr txBox="1"/>
      </xdr:nvSpPr>
      <xdr:spPr>
        <a:xfrm>
          <a:off x="21088428" y="66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114897</xdr:rowOff>
    </xdr:from>
    <xdr:to>
      <xdr:col>116</xdr:col>
      <xdr:colOff>62864</xdr:colOff>
      <xdr:row>59</xdr:row>
      <xdr:rowOff>44450</xdr:rowOff>
    </xdr:to>
    <xdr:cxnSp macro="">
      <xdr:nvCxnSpPr>
        <xdr:cNvPr id="780" name="直線コネクタ 779"/>
        <xdr:cNvCxnSpPr/>
      </xdr:nvCxnSpPr>
      <xdr:spPr>
        <a:xfrm flipV="1">
          <a:off x="22159595" y="8858847"/>
          <a:ext cx="1269" cy="1301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61574</xdr:rowOff>
    </xdr:from>
    <xdr:ext cx="534377" cy="259045"/>
    <xdr:sp macro="" textlink="">
      <xdr:nvSpPr>
        <xdr:cNvPr id="783" name="貸付金最大値テキスト"/>
        <xdr:cNvSpPr txBox="1"/>
      </xdr:nvSpPr>
      <xdr:spPr>
        <a:xfrm>
          <a:off x="22212300" y="863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114897</xdr:rowOff>
    </xdr:from>
    <xdr:to>
      <xdr:col>116</xdr:col>
      <xdr:colOff>152400</xdr:colOff>
      <xdr:row>51</xdr:row>
      <xdr:rowOff>114897</xdr:rowOff>
    </xdr:to>
    <xdr:cxnSp macro="">
      <xdr:nvCxnSpPr>
        <xdr:cNvPr id="784" name="直線コネクタ 783"/>
        <xdr:cNvCxnSpPr/>
      </xdr:nvCxnSpPr>
      <xdr:spPr>
        <a:xfrm>
          <a:off x="22072600" y="8858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5" name="直線コネクタ 78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82878</xdr:rowOff>
    </xdr:from>
    <xdr:ext cx="469744" cy="259045"/>
    <xdr:sp macro="" textlink="">
      <xdr:nvSpPr>
        <xdr:cNvPr id="786" name="貸付金平均値テキスト"/>
        <xdr:cNvSpPr txBox="1"/>
      </xdr:nvSpPr>
      <xdr:spPr>
        <a:xfrm>
          <a:off x="22212300" y="9855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60001</xdr:rowOff>
    </xdr:from>
    <xdr:to>
      <xdr:col>116</xdr:col>
      <xdr:colOff>114300</xdr:colOff>
      <xdr:row>58</xdr:row>
      <xdr:rowOff>161601</xdr:rowOff>
    </xdr:to>
    <xdr:sp macro="" textlink="">
      <xdr:nvSpPr>
        <xdr:cNvPr id="787" name="フローチャート: 判断 786"/>
        <xdr:cNvSpPr/>
      </xdr:nvSpPr>
      <xdr:spPr>
        <a:xfrm>
          <a:off x="22110700" y="100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42373</xdr:rowOff>
    </xdr:from>
    <xdr:to>
      <xdr:col>111</xdr:col>
      <xdr:colOff>177800</xdr:colOff>
      <xdr:row>59</xdr:row>
      <xdr:rowOff>44450</xdr:rowOff>
    </xdr:to>
    <xdr:cxnSp macro="">
      <xdr:nvCxnSpPr>
        <xdr:cNvPr id="788" name="直線コネクタ 787"/>
        <xdr:cNvCxnSpPr/>
      </xdr:nvCxnSpPr>
      <xdr:spPr>
        <a:xfrm>
          <a:off x="20434300" y="10157923"/>
          <a:ext cx="889000" cy="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67678</xdr:rowOff>
    </xdr:from>
    <xdr:to>
      <xdr:col>112</xdr:col>
      <xdr:colOff>38100</xdr:colOff>
      <xdr:row>58</xdr:row>
      <xdr:rowOff>169278</xdr:rowOff>
    </xdr:to>
    <xdr:sp macro="" textlink="">
      <xdr:nvSpPr>
        <xdr:cNvPr id="789" name="フローチャート: 判断 788"/>
        <xdr:cNvSpPr/>
      </xdr:nvSpPr>
      <xdr:spPr>
        <a:xfrm>
          <a:off x="212725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14355</xdr:rowOff>
    </xdr:from>
    <xdr:ext cx="469744" cy="259045"/>
    <xdr:sp macro="" textlink="">
      <xdr:nvSpPr>
        <xdr:cNvPr id="790" name="テキスト ボックス 789"/>
        <xdr:cNvSpPr txBox="1"/>
      </xdr:nvSpPr>
      <xdr:spPr>
        <a:xfrm>
          <a:off x="21088428" y="978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42373</xdr:rowOff>
    </xdr:from>
    <xdr:to>
      <xdr:col>107</xdr:col>
      <xdr:colOff>50800</xdr:colOff>
      <xdr:row>59</xdr:row>
      <xdr:rowOff>42393</xdr:rowOff>
    </xdr:to>
    <xdr:cxnSp macro="">
      <xdr:nvCxnSpPr>
        <xdr:cNvPr id="791" name="直線コネクタ 790"/>
        <xdr:cNvCxnSpPr/>
      </xdr:nvCxnSpPr>
      <xdr:spPr>
        <a:xfrm flipV="1">
          <a:off x="19545300" y="10157923"/>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65525</xdr:rowOff>
    </xdr:from>
    <xdr:to>
      <xdr:col>107</xdr:col>
      <xdr:colOff>101600</xdr:colOff>
      <xdr:row>58</xdr:row>
      <xdr:rowOff>167125</xdr:rowOff>
    </xdr:to>
    <xdr:sp macro="" textlink="">
      <xdr:nvSpPr>
        <xdr:cNvPr id="792" name="フローチャート: 判断 791"/>
        <xdr:cNvSpPr/>
      </xdr:nvSpPr>
      <xdr:spPr>
        <a:xfrm>
          <a:off x="20383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12202</xdr:rowOff>
    </xdr:from>
    <xdr:ext cx="469744" cy="259045"/>
    <xdr:sp macro="" textlink="">
      <xdr:nvSpPr>
        <xdr:cNvPr id="793" name="テキスト ボックス 792"/>
        <xdr:cNvSpPr txBox="1"/>
      </xdr:nvSpPr>
      <xdr:spPr>
        <a:xfrm>
          <a:off x="20199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42393</xdr:rowOff>
    </xdr:from>
    <xdr:to>
      <xdr:col>102</xdr:col>
      <xdr:colOff>114300</xdr:colOff>
      <xdr:row>59</xdr:row>
      <xdr:rowOff>42431</xdr:rowOff>
    </xdr:to>
    <xdr:cxnSp macro="">
      <xdr:nvCxnSpPr>
        <xdr:cNvPr id="794" name="直線コネクタ 793"/>
        <xdr:cNvCxnSpPr/>
      </xdr:nvCxnSpPr>
      <xdr:spPr>
        <a:xfrm flipV="1">
          <a:off x="18656300" y="1015794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31541</xdr:rowOff>
    </xdr:from>
    <xdr:to>
      <xdr:col>102</xdr:col>
      <xdr:colOff>165100</xdr:colOff>
      <xdr:row>58</xdr:row>
      <xdr:rowOff>133141</xdr:rowOff>
    </xdr:to>
    <xdr:sp macro="" textlink="">
      <xdr:nvSpPr>
        <xdr:cNvPr id="795" name="フローチャート: 判断 794"/>
        <xdr:cNvSpPr/>
      </xdr:nvSpPr>
      <xdr:spPr>
        <a:xfrm>
          <a:off x="19494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149668</xdr:rowOff>
    </xdr:from>
    <xdr:ext cx="469744" cy="259045"/>
    <xdr:sp macro="" textlink="">
      <xdr:nvSpPr>
        <xdr:cNvPr id="796" name="テキスト ボックス 795"/>
        <xdr:cNvSpPr txBox="1"/>
      </xdr:nvSpPr>
      <xdr:spPr>
        <a:xfrm>
          <a:off x="19310428" y="975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72898</xdr:rowOff>
    </xdr:from>
    <xdr:to>
      <xdr:col>98</xdr:col>
      <xdr:colOff>38100</xdr:colOff>
      <xdr:row>59</xdr:row>
      <xdr:rowOff>3048</xdr:rowOff>
    </xdr:to>
    <xdr:sp macro="" textlink="">
      <xdr:nvSpPr>
        <xdr:cNvPr id="797" name="フローチャート: 判断 796"/>
        <xdr:cNvSpPr/>
      </xdr:nvSpPr>
      <xdr:spPr>
        <a:xfrm>
          <a:off x="18605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19575</xdr:rowOff>
    </xdr:from>
    <xdr:ext cx="469744" cy="259045"/>
    <xdr:sp macro="" textlink="">
      <xdr:nvSpPr>
        <xdr:cNvPr id="798" name="テキスト ボックス 797"/>
        <xdr:cNvSpPr txBox="1"/>
      </xdr:nvSpPr>
      <xdr:spPr>
        <a:xfrm>
          <a:off x="18421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楕円 80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5"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163023</xdr:rowOff>
    </xdr:from>
    <xdr:to>
      <xdr:col>107</xdr:col>
      <xdr:colOff>101600</xdr:colOff>
      <xdr:row>59</xdr:row>
      <xdr:rowOff>93173</xdr:rowOff>
    </xdr:to>
    <xdr:sp macro="" textlink="">
      <xdr:nvSpPr>
        <xdr:cNvPr id="808" name="楕円 807"/>
        <xdr:cNvSpPr/>
      </xdr:nvSpPr>
      <xdr:spPr>
        <a:xfrm>
          <a:off x="20383500" y="1010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84300</xdr:rowOff>
    </xdr:from>
    <xdr:ext cx="378565" cy="259045"/>
    <xdr:sp macro="" textlink="">
      <xdr:nvSpPr>
        <xdr:cNvPr id="809" name="テキスト ボックス 808"/>
        <xdr:cNvSpPr txBox="1"/>
      </xdr:nvSpPr>
      <xdr:spPr>
        <a:xfrm>
          <a:off x="20245017" y="10199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163043</xdr:rowOff>
    </xdr:from>
    <xdr:to>
      <xdr:col>102</xdr:col>
      <xdr:colOff>165100</xdr:colOff>
      <xdr:row>59</xdr:row>
      <xdr:rowOff>93193</xdr:rowOff>
    </xdr:to>
    <xdr:sp macro="" textlink="">
      <xdr:nvSpPr>
        <xdr:cNvPr id="810" name="楕円 809"/>
        <xdr:cNvSpPr/>
      </xdr:nvSpPr>
      <xdr:spPr>
        <a:xfrm>
          <a:off x="19494500" y="101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84320</xdr:rowOff>
    </xdr:from>
    <xdr:ext cx="378565" cy="259045"/>
    <xdr:sp macro="" textlink="">
      <xdr:nvSpPr>
        <xdr:cNvPr id="811" name="テキスト ボックス 810"/>
        <xdr:cNvSpPr txBox="1"/>
      </xdr:nvSpPr>
      <xdr:spPr>
        <a:xfrm>
          <a:off x="19356017" y="10199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163081</xdr:rowOff>
    </xdr:from>
    <xdr:to>
      <xdr:col>98</xdr:col>
      <xdr:colOff>38100</xdr:colOff>
      <xdr:row>59</xdr:row>
      <xdr:rowOff>93231</xdr:rowOff>
    </xdr:to>
    <xdr:sp macro="" textlink="">
      <xdr:nvSpPr>
        <xdr:cNvPr id="812" name="楕円 811"/>
        <xdr:cNvSpPr/>
      </xdr:nvSpPr>
      <xdr:spPr>
        <a:xfrm>
          <a:off x="18605500" y="1010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84358</xdr:rowOff>
    </xdr:from>
    <xdr:ext cx="378565" cy="259045"/>
    <xdr:sp macro="" textlink="">
      <xdr:nvSpPr>
        <xdr:cNvPr id="813" name="テキスト ボックス 812"/>
        <xdr:cNvSpPr txBox="1"/>
      </xdr:nvSpPr>
      <xdr:spPr>
        <a:xfrm>
          <a:off x="18467017" y="10199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73044</xdr:rowOff>
    </xdr:from>
    <xdr:to>
      <xdr:col>116</xdr:col>
      <xdr:colOff>62864</xdr:colOff>
      <xdr:row>78</xdr:row>
      <xdr:rowOff>35440</xdr:rowOff>
    </xdr:to>
    <xdr:cxnSp macro="">
      <xdr:nvCxnSpPr>
        <xdr:cNvPr id="838" name="直線コネクタ 837"/>
        <xdr:cNvCxnSpPr/>
      </xdr:nvCxnSpPr>
      <xdr:spPr>
        <a:xfrm flipV="1">
          <a:off x="22159595" y="12245994"/>
          <a:ext cx="1269" cy="116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39267</xdr:rowOff>
    </xdr:from>
    <xdr:ext cx="534377" cy="259045"/>
    <xdr:sp macro="" textlink="">
      <xdr:nvSpPr>
        <xdr:cNvPr id="839" name="繰出金最小値テキスト"/>
        <xdr:cNvSpPr txBox="1"/>
      </xdr:nvSpPr>
      <xdr:spPr>
        <a:xfrm>
          <a:off x="22212300" y="134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35440</xdr:rowOff>
    </xdr:from>
    <xdr:to>
      <xdr:col>116</xdr:col>
      <xdr:colOff>152400</xdr:colOff>
      <xdr:row>78</xdr:row>
      <xdr:rowOff>35440</xdr:rowOff>
    </xdr:to>
    <xdr:cxnSp macro="">
      <xdr:nvCxnSpPr>
        <xdr:cNvPr id="840" name="直線コネクタ 839"/>
        <xdr:cNvCxnSpPr/>
      </xdr:nvCxnSpPr>
      <xdr:spPr>
        <a:xfrm>
          <a:off x="22072600" y="1340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19721</xdr:rowOff>
    </xdr:from>
    <xdr:ext cx="534377" cy="259045"/>
    <xdr:sp macro="" textlink="">
      <xdr:nvSpPr>
        <xdr:cNvPr id="841" name="繰出金最大値テキスト"/>
        <xdr:cNvSpPr txBox="1"/>
      </xdr:nvSpPr>
      <xdr:spPr>
        <a:xfrm>
          <a:off x="22212300" y="1202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73044</xdr:rowOff>
    </xdr:from>
    <xdr:to>
      <xdr:col>116</xdr:col>
      <xdr:colOff>152400</xdr:colOff>
      <xdr:row>71</xdr:row>
      <xdr:rowOff>73044</xdr:rowOff>
    </xdr:to>
    <xdr:cxnSp macro="">
      <xdr:nvCxnSpPr>
        <xdr:cNvPr id="842" name="直線コネクタ 841"/>
        <xdr:cNvCxnSpPr/>
      </xdr:nvCxnSpPr>
      <xdr:spPr>
        <a:xfrm>
          <a:off x="22072600" y="1224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145815</xdr:rowOff>
    </xdr:from>
    <xdr:to>
      <xdr:col>116</xdr:col>
      <xdr:colOff>63500</xdr:colOff>
      <xdr:row>74</xdr:row>
      <xdr:rowOff>165932</xdr:rowOff>
    </xdr:to>
    <xdr:cxnSp macro="">
      <xdr:nvCxnSpPr>
        <xdr:cNvPr id="843" name="直線コネクタ 842"/>
        <xdr:cNvCxnSpPr/>
      </xdr:nvCxnSpPr>
      <xdr:spPr>
        <a:xfrm flipV="1">
          <a:off x="21323300" y="12833115"/>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90092</xdr:rowOff>
    </xdr:from>
    <xdr:ext cx="534377" cy="259045"/>
    <xdr:sp macro="" textlink="">
      <xdr:nvSpPr>
        <xdr:cNvPr id="844" name="繰出金平均値テキスト"/>
        <xdr:cNvSpPr txBox="1"/>
      </xdr:nvSpPr>
      <xdr:spPr>
        <a:xfrm>
          <a:off x="22212300" y="12948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111665</xdr:rowOff>
    </xdr:from>
    <xdr:to>
      <xdr:col>116</xdr:col>
      <xdr:colOff>114300</xdr:colOff>
      <xdr:row>76</xdr:row>
      <xdr:rowOff>41815</xdr:rowOff>
    </xdr:to>
    <xdr:sp macro="" textlink="">
      <xdr:nvSpPr>
        <xdr:cNvPr id="845" name="フローチャート: 判断 844"/>
        <xdr:cNvSpPr/>
      </xdr:nvSpPr>
      <xdr:spPr>
        <a:xfrm>
          <a:off x="22110700" y="1297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165932</xdr:rowOff>
    </xdr:from>
    <xdr:to>
      <xdr:col>111</xdr:col>
      <xdr:colOff>177800</xdr:colOff>
      <xdr:row>75</xdr:row>
      <xdr:rowOff>5874</xdr:rowOff>
    </xdr:to>
    <xdr:cxnSp macro="">
      <xdr:nvCxnSpPr>
        <xdr:cNvPr id="846" name="直線コネクタ 845"/>
        <xdr:cNvCxnSpPr/>
      </xdr:nvCxnSpPr>
      <xdr:spPr>
        <a:xfrm flipV="1">
          <a:off x="20434300" y="12853232"/>
          <a:ext cx="889000" cy="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120638</xdr:rowOff>
    </xdr:from>
    <xdr:to>
      <xdr:col>112</xdr:col>
      <xdr:colOff>38100</xdr:colOff>
      <xdr:row>76</xdr:row>
      <xdr:rowOff>50788</xdr:rowOff>
    </xdr:to>
    <xdr:sp macro="" textlink="">
      <xdr:nvSpPr>
        <xdr:cNvPr id="847" name="フローチャート: 判断 846"/>
        <xdr:cNvSpPr/>
      </xdr:nvSpPr>
      <xdr:spPr>
        <a:xfrm>
          <a:off x="21272500" y="1297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41915</xdr:rowOff>
    </xdr:from>
    <xdr:ext cx="534377" cy="259045"/>
    <xdr:sp macro="" textlink="">
      <xdr:nvSpPr>
        <xdr:cNvPr id="848" name="テキスト ボックス 847"/>
        <xdr:cNvSpPr txBox="1"/>
      </xdr:nvSpPr>
      <xdr:spPr>
        <a:xfrm>
          <a:off x="21056111" y="1307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5874</xdr:rowOff>
    </xdr:from>
    <xdr:to>
      <xdr:col>107</xdr:col>
      <xdr:colOff>50800</xdr:colOff>
      <xdr:row>75</xdr:row>
      <xdr:rowOff>10008</xdr:rowOff>
    </xdr:to>
    <xdr:cxnSp macro="">
      <xdr:nvCxnSpPr>
        <xdr:cNvPr id="849" name="直線コネクタ 848"/>
        <xdr:cNvCxnSpPr/>
      </xdr:nvCxnSpPr>
      <xdr:spPr>
        <a:xfrm flipV="1">
          <a:off x="19545300" y="12864624"/>
          <a:ext cx="889000" cy="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123952</xdr:rowOff>
    </xdr:from>
    <xdr:to>
      <xdr:col>107</xdr:col>
      <xdr:colOff>101600</xdr:colOff>
      <xdr:row>76</xdr:row>
      <xdr:rowOff>54102</xdr:rowOff>
    </xdr:to>
    <xdr:sp macro="" textlink="">
      <xdr:nvSpPr>
        <xdr:cNvPr id="850" name="フローチャート: 判断 849"/>
        <xdr:cNvSpPr/>
      </xdr:nvSpPr>
      <xdr:spPr>
        <a:xfrm>
          <a:off x="20383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45229</xdr:rowOff>
    </xdr:from>
    <xdr:ext cx="534377" cy="259045"/>
    <xdr:sp macro="" textlink="">
      <xdr:nvSpPr>
        <xdr:cNvPr id="851" name="テキスト ボックス 850"/>
        <xdr:cNvSpPr txBox="1"/>
      </xdr:nvSpPr>
      <xdr:spPr>
        <a:xfrm>
          <a:off x="20167111" y="130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10008</xdr:rowOff>
    </xdr:from>
    <xdr:to>
      <xdr:col>102</xdr:col>
      <xdr:colOff>114300</xdr:colOff>
      <xdr:row>75</xdr:row>
      <xdr:rowOff>90436</xdr:rowOff>
    </xdr:to>
    <xdr:cxnSp macro="">
      <xdr:nvCxnSpPr>
        <xdr:cNvPr id="852" name="直線コネクタ 851"/>
        <xdr:cNvCxnSpPr/>
      </xdr:nvCxnSpPr>
      <xdr:spPr>
        <a:xfrm flipV="1">
          <a:off x="18656300" y="12868758"/>
          <a:ext cx="889000" cy="8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62325</xdr:rowOff>
    </xdr:from>
    <xdr:to>
      <xdr:col>102</xdr:col>
      <xdr:colOff>165100</xdr:colOff>
      <xdr:row>75</xdr:row>
      <xdr:rowOff>163925</xdr:rowOff>
    </xdr:to>
    <xdr:sp macro="" textlink="">
      <xdr:nvSpPr>
        <xdr:cNvPr id="853" name="フローチャート: 判断 852"/>
        <xdr:cNvSpPr/>
      </xdr:nvSpPr>
      <xdr:spPr>
        <a:xfrm>
          <a:off x="19494500" y="1292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155052</xdr:rowOff>
    </xdr:from>
    <xdr:ext cx="534377" cy="259045"/>
    <xdr:sp macro="" textlink="">
      <xdr:nvSpPr>
        <xdr:cNvPr id="854" name="テキスト ボックス 853"/>
        <xdr:cNvSpPr txBox="1"/>
      </xdr:nvSpPr>
      <xdr:spPr>
        <a:xfrm>
          <a:off x="19278111" y="1301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120466</xdr:rowOff>
    </xdr:from>
    <xdr:to>
      <xdr:col>98</xdr:col>
      <xdr:colOff>38100</xdr:colOff>
      <xdr:row>75</xdr:row>
      <xdr:rowOff>50616</xdr:rowOff>
    </xdr:to>
    <xdr:sp macro="" textlink="">
      <xdr:nvSpPr>
        <xdr:cNvPr id="855" name="フローチャート: 判断 854"/>
        <xdr:cNvSpPr/>
      </xdr:nvSpPr>
      <xdr:spPr>
        <a:xfrm>
          <a:off x="18605500" y="1280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67143</xdr:rowOff>
    </xdr:from>
    <xdr:ext cx="534377" cy="259045"/>
    <xdr:sp macro="" textlink="">
      <xdr:nvSpPr>
        <xdr:cNvPr id="856" name="テキスト ボックス 855"/>
        <xdr:cNvSpPr txBox="1"/>
      </xdr:nvSpPr>
      <xdr:spPr>
        <a:xfrm>
          <a:off x="18389111" y="1258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95015</xdr:rowOff>
    </xdr:from>
    <xdr:to>
      <xdr:col>116</xdr:col>
      <xdr:colOff>114300</xdr:colOff>
      <xdr:row>75</xdr:row>
      <xdr:rowOff>25165</xdr:rowOff>
    </xdr:to>
    <xdr:sp macro="" textlink="">
      <xdr:nvSpPr>
        <xdr:cNvPr id="862" name="楕円 861"/>
        <xdr:cNvSpPr/>
      </xdr:nvSpPr>
      <xdr:spPr>
        <a:xfrm>
          <a:off x="22110700" y="1278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117892</xdr:rowOff>
    </xdr:from>
    <xdr:ext cx="534377" cy="259045"/>
    <xdr:sp macro="" textlink="">
      <xdr:nvSpPr>
        <xdr:cNvPr id="863" name="繰出金該当値テキスト"/>
        <xdr:cNvSpPr txBox="1"/>
      </xdr:nvSpPr>
      <xdr:spPr>
        <a:xfrm>
          <a:off x="22212300" y="1263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115132</xdr:rowOff>
    </xdr:from>
    <xdr:to>
      <xdr:col>112</xdr:col>
      <xdr:colOff>38100</xdr:colOff>
      <xdr:row>75</xdr:row>
      <xdr:rowOff>45282</xdr:rowOff>
    </xdr:to>
    <xdr:sp macro="" textlink="">
      <xdr:nvSpPr>
        <xdr:cNvPr id="864" name="楕円 863"/>
        <xdr:cNvSpPr/>
      </xdr:nvSpPr>
      <xdr:spPr>
        <a:xfrm>
          <a:off x="21272500" y="1280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61809</xdr:rowOff>
    </xdr:from>
    <xdr:ext cx="534377" cy="259045"/>
    <xdr:sp macro="" textlink="">
      <xdr:nvSpPr>
        <xdr:cNvPr id="865" name="テキスト ボックス 864"/>
        <xdr:cNvSpPr txBox="1"/>
      </xdr:nvSpPr>
      <xdr:spPr>
        <a:xfrm>
          <a:off x="21056111" y="1257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126524</xdr:rowOff>
    </xdr:from>
    <xdr:to>
      <xdr:col>107</xdr:col>
      <xdr:colOff>101600</xdr:colOff>
      <xdr:row>75</xdr:row>
      <xdr:rowOff>56674</xdr:rowOff>
    </xdr:to>
    <xdr:sp macro="" textlink="">
      <xdr:nvSpPr>
        <xdr:cNvPr id="866" name="楕円 865"/>
        <xdr:cNvSpPr/>
      </xdr:nvSpPr>
      <xdr:spPr>
        <a:xfrm>
          <a:off x="20383500" y="1281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73201</xdr:rowOff>
    </xdr:from>
    <xdr:ext cx="534377" cy="259045"/>
    <xdr:sp macro="" textlink="">
      <xdr:nvSpPr>
        <xdr:cNvPr id="867" name="テキスト ボックス 866"/>
        <xdr:cNvSpPr txBox="1"/>
      </xdr:nvSpPr>
      <xdr:spPr>
        <a:xfrm>
          <a:off x="20167111" y="1258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130658</xdr:rowOff>
    </xdr:from>
    <xdr:to>
      <xdr:col>102</xdr:col>
      <xdr:colOff>165100</xdr:colOff>
      <xdr:row>75</xdr:row>
      <xdr:rowOff>60808</xdr:rowOff>
    </xdr:to>
    <xdr:sp macro="" textlink="">
      <xdr:nvSpPr>
        <xdr:cNvPr id="868" name="楕円 867"/>
        <xdr:cNvSpPr/>
      </xdr:nvSpPr>
      <xdr:spPr>
        <a:xfrm>
          <a:off x="19494500" y="1281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77335</xdr:rowOff>
    </xdr:from>
    <xdr:ext cx="534377" cy="259045"/>
    <xdr:sp macro="" textlink="">
      <xdr:nvSpPr>
        <xdr:cNvPr id="869" name="テキスト ボックス 868"/>
        <xdr:cNvSpPr txBox="1"/>
      </xdr:nvSpPr>
      <xdr:spPr>
        <a:xfrm>
          <a:off x="19278111" y="1259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39636</xdr:rowOff>
    </xdr:from>
    <xdr:to>
      <xdr:col>98</xdr:col>
      <xdr:colOff>38100</xdr:colOff>
      <xdr:row>75</xdr:row>
      <xdr:rowOff>141236</xdr:rowOff>
    </xdr:to>
    <xdr:sp macro="" textlink="">
      <xdr:nvSpPr>
        <xdr:cNvPr id="870" name="楕円 869"/>
        <xdr:cNvSpPr/>
      </xdr:nvSpPr>
      <xdr:spPr>
        <a:xfrm>
          <a:off x="18605500" y="1289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132363</xdr:rowOff>
    </xdr:from>
    <xdr:ext cx="534377" cy="259045"/>
    <xdr:sp macro="" textlink="">
      <xdr:nvSpPr>
        <xdr:cNvPr id="871" name="テキスト ボックス 870"/>
        <xdr:cNvSpPr txBox="1"/>
      </xdr:nvSpPr>
      <xdr:spPr>
        <a:xfrm>
          <a:off x="18389111" y="1299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人件費については、定員管理計画に基づき、必要最小限の職員数を見極めながら継続した職員数の管理を実施しているが、令和５年度は、会計年度任用職員の処遇改善や正職員の期末手当が支給率改定による増等により増となった。物件費は、放課後児童クラブ運営委託料の増等により増となった。補助費等は、食料品等価格高騰緊急支援給付金や新宮市地域応援商品券交付事業の減等により、減となった。扶助費では、公定価格改定による私立認定こども園施設型給付費の増等により、増となった。生活保護も含め扶助費の性質上、容易に削減することなどが難しいことから、今後も大幅な減少は見込みにくい。</a:t>
          </a:r>
        </a:p>
        <a:p>
          <a:r>
            <a:rPr kumimoji="1" lang="ja-JP" altLang="en-US" sz="1300">
              <a:latin typeface="ＭＳ Ｐゴシック" panose="020B0600070205080204" pitchFamily="50" charset="-128"/>
              <a:ea typeface="ＭＳ Ｐゴシック" panose="020B0600070205080204" pitchFamily="50" charset="-128"/>
            </a:rPr>
            <a:t>　公債費は、平成３０年に新宮市文化複合施設整備のために借り入れた過疎対策事業債等が償還開始となる一方で、繰上償還の実施やこれまでに実施した繰上償還による効果に加え、平成２４年に借り入れた第三セクター等改革推進債などの償還完了により、大幅な減となった。今後も公債費は高水準での推移が予想されることから、事業の優先順位付け等絞り込みを徹底し、国費等の財源確保を第一に、地方債を活用する際は財政措置の有利な地方債の活用を行うなど、公債費増負担加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和歌山県新宮市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26,333
26,117
255.23
20,951,346
19,552,215
1,325,626
9,887,152
20,905,962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17889</xdr:rowOff>
    </xdr:from>
    <xdr:to>
      <xdr:col>24</xdr:col>
      <xdr:colOff>62865</xdr:colOff>
      <xdr:row>38</xdr:row>
      <xdr:rowOff>61845</xdr:rowOff>
    </xdr:to>
    <xdr:cxnSp macro="">
      <xdr:nvCxnSpPr>
        <xdr:cNvPr id="57" name="直線コネクタ 56"/>
        <xdr:cNvCxnSpPr/>
      </xdr:nvCxnSpPr>
      <xdr:spPr>
        <a:xfrm flipV="1">
          <a:off x="4633595" y="5332839"/>
          <a:ext cx="1270" cy="124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65672</xdr:rowOff>
    </xdr:from>
    <xdr:ext cx="469744" cy="259045"/>
    <xdr:sp macro="" textlink="">
      <xdr:nvSpPr>
        <xdr:cNvPr id="58" name="議会費最小値テキスト"/>
        <xdr:cNvSpPr txBox="1"/>
      </xdr:nvSpPr>
      <xdr:spPr>
        <a:xfrm>
          <a:off x="4686300" y="658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61845</xdr:rowOff>
    </xdr:from>
    <xdr:to>
      <xdr:col>24</xdr:col>
      <xdr:colOff>152400</xdr:colOff>
      <xdr:row>38</xdr:row>
      <xdr:rowOff>61845</xdr:rowOff>
    </xdr:to>
    <xdr:cxnSp macro="">
      <xdr:nvCxnSpPr>
        <xdr:cNvPr id="59" name="直線コネクタ 58"/>
        <xdr:cNvCxnSpPr/>
      </xdr:nvCxnSpPr>
      <xdr:spPr>
        <a:xfrm>
          <a:off x="4546600" y="6576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136016</xdr:rowOff>
    </xdr:from>
    <xdr:ext cx="534377" cy="259045"/>
    <xdr:sp macro="" textlink="">
      <xdr:nvSpPr>
        <xdr:cNvPr id="60" name="議会費最大値テキスト"/>
        <xdr:cNvSpPr txBox="1"/>
      </xdr:nvSpPr>
      <xdr:spPr>
        <a:xfrm>
          <a:off x="4686300" y="510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17889</xdr:rowOff>
    </xdr:from>
    <xdr:to>
      <xdr:col>24</xdr:col>
      <xdr:colOff>152400</xdr:colOff>
      <xdr:row>31</xdr:row>
      <xdr:rowOff>17889</xdr:rowOff>
    </xdr:to>
    <xdr:cxnSp macro="">
      <xdr:nvCxnSpPr>
        <xdr:cNvPr id="61" name="直線コネクタ 60"/>
        <xdr:cNvCxnSpPr/>
      </xdr:nvCxnSpPr>
      <xdr:spPr>
        <a:xfrm>
          <a:off x="4546600" y="53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56947</xdr:rowOff>
    </xdr:from>
    <xdr:to>
      <xdr:col>24</xdr:col>
      <xdr:colOff>63500</xdr:colOff>
      <xdr:row>37</xdr:row>
      <xdr:rowOff>95090</xdr:rowOff>
    </xdr:to>
    <xdr:cxnSp macro="">
      <xdr:nvCxnSpPr>
        <xdr:cNvPr id="62" name="直線コネクタ 61"/>
        <xdr:cNvCxnSpPr/>
      </xdr:nvCxnSpPr>
      <xdr:spPr>
        <a:xfrm flipV="1">
          <a:off x="3797300" y="6400597"/>
          <a:ext cx="838200" cy="3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48908</xdr:rowOff>
    </xdr:from>
    <xdr:ext cx="469744" cy="259045"/>
    <xdr:sp macro="" textlink="">
      <xdr:nvSpPr>
        <xdr:cNvPr id="63" name="議会費平均値テキスト"/>
        <xdr:cNvSpPr txBox="1"/>
      </xdr:nvSpPr>
      <xdr:spPr>
        <a:xfrm>
          <a:off x="4686300" y="6392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70481</xdr:rowOff>
    </xdr:from>
    <xdr:to>
      <xdr:col>24</xdr:col>
      <xdr:colOff>114300</xdr:colOff>
      <xdr:row>38</xdr:row>
      <xdr:rowOff>631</xdr:rowOff>
    </xdr:to>
    <xdr:sp macro="" textlink="">
      <xdr:nvSpPr>
        <xdr:cNvPr id="64" name="フローチャート: 判断 63"/>
        <xdr:cNvSpPr/>
      </xdr:nvSpPr>
      <xdr:spPr>
        <a:xfrm>
          <a:off x="4584700" y="64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72884</xdr:rowOff>
    </xdr:from>
    <xdr:to>
      <xdr:col>19</xdr:col>
      <xdr:colOff>177800</xdr:colOff>
      <xdr:row>37</xdr:row>
      <xdr:rowOff>95090</xdr:rowOff>
    </xdr:to>
    <xdr:cxnSp macro="">
      <xdr:nvCxnSpPr>
        <xdr:cNvPr id="65" name="直線コネクタ 64"/>
        <xdr:cNvCxnSpPr/>
      </xdr:nvCxnSpPr>
      <xdr:spPr>
        <a:xfrm>
          <a:off x="2908300" y="6416534"/>
          <a:ext cx="889000" cy="2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74531</xdr:rowOff>
    </xdr:from>
    <xdr:to>
      <xdr:col>20</xdr:col>
      <xdr:colOff>38100</xdr:colOff>
      <xdr:row>38</xdr:row>
      <xdr:rowOff>4680</xdr:rowOff>
    </xdr:to>
    <xdr:sp macro="" textlink="">
      <xdr:nvSpPr>
        <xdr:cNvPr id="66" name="フローチャート: 判断 65"/>
        <xdr:cNvSpPr/>
      </xdr:nvSpPr>
      <xdr:spPr>
        <a:xfrm>
          <a:off x="3746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167258</xdr:rowOff>
    </xdr:from>
    <xdr:ext cx="469744" cy="259045"/>
    <xdr:sp macro="" textlink="">
      <xdr:nvSpPr>
        <xdr:cNvPr id="67" name="テキスト ボックス 66"/>
        <xdr:cNvSpPr txBox="1"/>
      </xdr:nvSpPr>
      <xdr:spPr>
        <a:xfrm>
          <a:off x="3562428"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65568</xdr:rowOff>
    </xdr:from>
    <xdr:to>
      <xdr:col>15</xdr:col>
      <xdr:colOff>50800</xdr:colOff>
      <xdr:row>37</xdr:row>
      <xdr:rowOff>72884</xdr:rowOff>
    </xdr:to>
    <xdr:cxnSp macro="">
      <xdr:nvCxnSpPr>
        <xdr:cNvPr id="68" name="直線コネクタ 67"/>
        <xdr:cNvCxnSpPr/>
      </xdr:nvCxnSpPr>
      <xdr:spPr>
        <a:xfrm>
          <a:off x="2019300" y="6409218"/>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76882</xdr:rowOff>
    </xdr:from>
    <xdr:to>
      <xdr:col>15</xdr:col>
      <xdr:colOff>101600</xdr:colOff>
      <xdr:row>38</xdr:row>
      <xdr:rowOff>7032</xdr:rowOff>
    </xdr:to>
    <xdr:sp macro="" textlink="">
      <xdr:nvSpPr>
        <xdr:cNvPr id="69" name="フローチャート: 判断 68"/>
        <xdr:cNvSpPr/>
      </xdr:nvSpPr>
      <xdr:spPr>
        <a:xfrm>
          <a:off x="2857500" y="642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169609</xdr:rowOff>
    </xdr:from>
    <xdr:ext cx="469744" cy="259045"/>
    <xdr:sp macro="" textlink="">
      <xdr:nvSpPr>
        <xdr:cNvPr id="70" name="テキスト ボックス 69"/>
        <xdr:cNvSpPr txBox="1"/>
      </xdr:nvSpPr>
      <xdr:spPr>
        <a:xfrm>
          <a:off x="2673428" y="651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65568</xdr:rowOff>
    </xdr:from>
    <xdr:to>
      <xdr:col>10</xdr:col>
      <xdr:colOff>114300</xdr:colOff>
      <xdr:row>37</xdr:row>
      <xdr:rowOff>66222</xdr:rowOff>
    </xdr:to>
    <xdr:cxnSp macro="">
      <xdr:nvCxnSpPr>
        <xdr:cNvPr id="71" name="直線コネクタ 70"/>
        <xdr:cNvCxnSpPr/>
      </xdr:nvCxnSpPr>
      <xdr:spPr>
        <a:xfrm flipV="1">
          <a:off x="1130300" y="6409218"/>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63166</xdr:rowOff>
    </xdr:from>
    <xdr:to>
      <xdr:col>10</xdr:col>
      <xdr:colOff>165100</xdr:colOff>
      <xdr:row>37</xdr:row>
      <xdr:rowOff>164767</xdr:rowOff>
    </xdr:to>
    <xdr:sp macro="" textlink="">
      <xdr:nvSpPr>
        <xdr:cNvPr id="72" name="フローチャート: 判断 71"/>
        <xdr:cNvSpPr/>
      </xdr:nvSpPr>
      <xdr:spPr>
        <a:xfrm>
          <a:off x="1968500" y="64068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155893</xdr:rowOff>
    </xdr:from>
    <xdr:ext cx="469744" cy="259045"/>
    <xdr:sp macro="" textlink="">
      <xdr:nvSpPr>
        <xdr:cNvPr id="73" name="テキスト ボックス 72"/>
        <xdr:cNvSpPr txBox="1"/>
      </xdr:nvSpPr>
      <xdr:spPr>
        <a:xfrm>
          <a:off x="1784428" y="649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50103</xdr:rowOff>
    </xdr:from>
    <xdr:to>
      <xdr:col>6</xdr:col>
      <xdr:colOff>38100</xdr:colOff>
      <xdr:row>37</xdr:row>
      <xdr:rowOff>151703</xdr:rowOff>
    </xdr:to>
    <xdr:sp macro="" textlink="">
      <xdr:nvSpPr>
        <xdr:cNvPr id="74" name="フローチャート: 判断 73"/>
        <xdr:cNvSpPr/>
      </xdr:nvSpPr>
      <xdr:spPr>
        <a:xfrm>
          <a:off x="1079500" y="639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142830</xdr:rowOff>
    </xdr:from>
    <xdr:ext cx="469744" cy="259045"/>
    <xdr:sp macro="" textlink="">
      <xdr:nvSpPr>
        <xdr:cNvPr id="75" name="テキスト ボックス 74"/>
        <xdr:cNvSpPr txBox="1"/>
      </xdr:nvSpPr>
      <xdr:spPr>
        <a:xfrm>
          <a:off x="895428" y="648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6147</xdr:rowOff>
    </xdr:from>
    <xdr:to>
      <xdr:col>24</xdr:col>
      <xdr:colOff>114300</xdr:colOff>
      <xdr:row>37</xdr:row>
      <xdr:rowOff>107747</xdr:rowOff>
    </xdr:to>
    <xdr:sp macro="" textlink="">
      <xdr:nvSpPr>
        <xdr:cNvPr id="81" name="楕円 80"/>
        <xdr:cNvSpPr/>
      </xdr:nvSpPr>
      <xdr:spPr>
        <a:xfrm>
          <a:off x="4584700" y="634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29024</xdr:rowOff>
    </xdr:from>
    <xdr:ext cx="469744" cy="259045"/>
    <xdr:sp macro="" textlink="">
      <xdr:nvSpPr>
        <xdr:cNvPr id="82" name="議会費該当値テキスト"/>
        <xdr:cNvSpPr txBox="1"/>
      </xdr:nvSpPr>
      <xdr:spPr>
        <a:xfrm>
          <a:off x="4686300" y="620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44290</xdr:rowOff>
    </xdr:from>
    <xdr:to>
      <xdr:col>20</xdr:col>
      <xdr:colOff>38100</xdr:colOff>
      <xdr:row>37</xdr:row>
      <xdr:rowOff>145890</xdr:rowOff>
    </xdr:to>
    <xdr:sp macro="" textlink="">
      <xdr:nvSpPr>
        <xdr:cNvPr id="83" name="楕円 82"/>
        <xdr:cNvSpPr/>
      </xdr:nvSpPr>
      <xdr:spPr>
        <a:xfrm>
          <a:off x="3746500" y="63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162417</xdr:rowOff>
    </xdr:from>
    <xdr:ext cx="469744" cy="259045"/>
    <xdr:sp macro="" textlink="">
      <xdr:nvSpPr>
        <xdr:cNvPr id="84" name="テキスト ボックス 83"/>
        <xdr:cNvSpPr txBox="1"/>
      </xdr:nvSpPr>
      <xdr:spPr>
        <a:xfrm>
          <a:off x="3562428" y="616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22084</xdr:rowOff>
    </xdr:from>
    <xdr:to>
      <xdr:col>15</xdr:col>
      <xdr:colOff>101600</xdr:colOff>
      <xdr:row>37</xdr:row>
      <xdr:rowOff>123684</xdr:rowOff>
    </xdr:to>
    <xdr:sp macro="" textlink="">
      <xdr:nvSpPr>
        <xdr:cNvPr id="85" name="楕円 84"/>
        <xdr:cNvSpPr/>
      </xdr:nvSpPr>
      <xdr:spPr>
        <a:xfrm>
          <a:off x="2857500" y="636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140211</xdr:rowOff>
    </xdr:from>
    <xdr:ext cx="469744" cy="259045"/>
    <xdr:sp macro="" textlink="">
      <xdr:nvSpPr>
        <xdr:cNvPr id="86" name="テキスト ボックス 85"/>
        <xdr:cNvSpPr txBox="1"/>
      </xdr:nvSpPr>
      <xdr:spPr>
        <a:xfrm>
          <a:off x="2673428" y="614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14768</xdr:rowOff>
    </xdr:from>
    <xdr:to>
      <xdr:col>10</xdr:col>
      <xdr:colOff>165100</xdr:colOff>
      <xdr:row>37</xdr:row>
      <xdr:rowOff>116368</xdr:rowOff>
    </xdr:to>
    <xdr:sp macro="" textlink="">
      <xdr:nvSpPr>
        <xdr:cNvPr id="87" name="楕円 86"/>
        <xdr:cNvSpPr/>
      </xdr:nvSpPr>
      <xdr:spPr>
        <a:xfrm>
          <a:off x="1968500" y="635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132895</xdr:rowOff>
    </xdr:from>
    <xdr:ext cx="469744" cy="259045"/>
    <xdr:sp macro="" textlink="">
      <xdr:nvSpPr>
        <xdr:cNvPr id="88" name="テキスト ボックス 87"/>
        <xdr:cNvSpPr txBox="1"/>
      </xdr:nvSpPr>
      <xdr:spPr>
        <a:xfrm>
          <a:off x="1784428" y="613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15422</xdr:rowOff>
    </xdr:from>
    <xdr:to>
      <xdr:col>6</xdr:col>
      <xdr:colOff>38100</xdr:colOff>
      <xdr:row>37</xdr:row>
      <xdr:rowOff>117022</xdr:rowOff>
    </xdr:to>
    <xdr:sp macro="" textlink="">
      <xdr:nvSpPr>
        <xdr:cNvPr id="89" name="楕円 88"/>
        <xdr:cNvSpPr/>
      </xdr:nvSpPr>
      <xdr:spPr>
        <a:xfrm>
          <a:off x="1079500" y="635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133549</xdr:rowOff>
    </xdr:from>
    <xdr:ext cx="469744" cy="259045"/>
    <xdr:sp macro="" textlink="">
      <xdr:nvSpPr>
        <xdr:cNvPr id="90" name="テキスト ボックス 89"/>
        <xdr:cNvSpPr txBox="1"/>
      </xdr:nvSpPr>
      <xdr:spPr>
        <a:xfrm>
          <a:off x="895428" y="613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138447</xdr:rowOff>
    </xdr:from>
    <xdr:to>
      <xdr:col>24</xdr:col>
      <xdr:colOff>62865</xdr:colOff>
      <xdr:row>58</xdr:row>
      <xdr:rowOff>141456</xdr:rowOff>
    </xdr:to>
    <xdr:cxnSp macro="">
      <xdr:nvCxnSpPr>
        <xdr:cNvPr id="114" name="直線コネクタ 113"/>
        <xdr:cNvCxnSpPr/>
      </xdr:nvCxnSpPr>
      <xdr:spPr>
        <a:xfrm flipV="1">
          <a:off x="4633595" y="8882397"/>
          <a:ext cx="1270" cy="120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145283</xdr:rowOff>
    </xdr:from>
    <xdr:ext cx="534377" cy="259045"/>
    <xdr:sp macro="" textlink="">
      <xdr:nvSpPr>
        <xdr:cNvPr id="115" name="総務費最小値テキスト"/>
        <xdr:cNvSpPr txBox="1"/>
      </xdr:nvSpPr>
      <xdr:spPr>
        <a:xfrm>
          <a:off x="4686300" y="100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141456</xdr:rowOff>
    </xdr:from>
    <xdr:to>
      <xdr:col>24</xdr:col>
      <xdr:colOff>152400</xdr:colOff>
      <xdr:row>58</xdr:row>
      <xdr:rowOff>141456</xdr:rowOff>
    </xdr:to>
    <xdr:cxnSp macro="">
      <xdr:nvCxnSpPr>
        <xdr:cNvPr id="116" name="直線コネクタ 115"/>
        <xdr:cNvCxnSpPr/>
      </xdr:nvCxnSpPr>
      <xdr:spPr>
        <a:xfrm>
          <a:off x="4546600" y="1008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85124</xdr:rowOff>
    </xdr:from>
    <xdr:ext cx="599010" cy="259045"/>
    <xdr:sp macro="" textlink="">
      <xdr:nvSpPr>
        <xdr:cNvPr id="117" name="総務費最大値テキスト"/>
        <xdr:cNvSpPr txBox="1"/>
      </xdr:nvSpPr>
      <xdr:spPr>
        <a:xfrm>
          <a:off x="4686300" y="865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670,658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138447</xdr:rowOff>
    </xdr:from>
    <xdr:to>
      <xdr:col>24</xdr:col>
      <xdr:colOff>152400</xdr:colOff>
      <xdr:row>51</xdr:row>
      <xdr:rowOff>138447</xdr:rowOff>
    </xdr:to>
    <xdr:cxnSp macro="">
      <xdr:nvCxnSpPr>
        <xdr:cNvPr id="118" name="直線コネクタ 117"/>
        <xdr:cNvCxnSpPr/>
      </xdr:nvCxnSpPr>
      <xdr:spPr>
        <a:xfrm>
          <a:off x="4546600" y="88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12520</xdr:rowOff>
    </xdr:from>
    <xdr:to>
      <xdr:col>24</xdr:col>
      <xdr:colOff>63500</xdr:colOff>
      <xdr:row>58</xdr:row>
      <xdr:rowOff>18946</xdr:rowOff>
    </xdr:to>
    <xdr:cxnSp macro="">
      <xdr:nvCxnSpPr>
        <xdr:cNvPr id="119" name="直線コネクタ 118"/>
        <xdr:cNvCxnSpPr/>
      </xdr:nvCxnSpPr>
      <xdr:spPr>
        <a:xfrm>
          <a:off x="3797300" y="9956620"/>
          <a:ext cx="838200" cy="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130573</xdr:rowOff>
    </xdr:from>
    <xdr:ext cx="534377" cy="259045"/>
    <xdr:sp macro="" textlink="">
      <xdr:nvSpPr>
        <xdr:cNvPr id="120" name="総務費平均値テキスト"/>
        <xdr:cNvSpPr txBox="1"/>
      </xdr:nvSpPr>
      <xdr:spPr>
        <a:xfrm>
          <a:off x="4686300" y="9903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152146</xdr:rowOff>
    </xdr:from>
    <xdr:to>
      <xdr:col>24</xdr:col>
      <xdr:colOff>114300</xdr:colOff>
      <xdr:row>58</xdr:row>
      <xdr:rowOff>82296</xdr:rowOff>
    </xdr:to>
    <xdr:sp macro="" textlink="">
      <xdr:nvSpPr>
        <xdr:cNvPr id="121" name="フローチャート: 判断 120"/>
        <xdr:cNvSpPr/>
      </xdr:nvSpPr>
      <xdr:spPr>
        <a:xfrm>
          <a:off x="4584700" y="99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5677</xdr:rowOff>
    </xdr:from>
    <xdr:to>
      <xdr:col>19</xdr:col>
      <xdr:colOff>177800</xdr:colOff>
      <xdr:row>58</xdr:row>
      <xdr:rowOff>12520</xdr:rowOff>
    </xdr:to>
    <xdr:cxnSp macro="">
      <xdr:nvCxnSpPr>
        <xdr:cNvPr id="122" name="直線コネクタ 121"/>
        <xdr:cNvCxnSpPr/>
      </xdr:nvCxnSpPr>
      <xdr:spPr>
        <a:xfrm>
          <a:off x="2908300" y="9949777"/>
          <a:ext cx="889000" cy="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142350</xdr:rowOff>
    </xdr:from>
    <xdr:to>
      <xdr:col>20</xdr:col>
      <xdr:colOff>38100</xdr:colOff>
      <xdr:row>58</xdr:row>
      <xdr:rowOff>72500</xdr:rowOff>
    </xdr:to>
    <xdr:sp macro="" textlink="">
      <xdr:nvSpPr>
        <xdr:cNvPr id="123" name="フローチャート: 判断 122"/>
        <xdr:cNvSpPr/>
      </xdr:nvSpPr>
      <xdr:spPr>
        <a:xfrm>
          <a:off x="37465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63627</xdr:rowOff>
    </xdr:from>
    <xdr:ext cx="599010" cy="259045"/>
    <xdr:sp macro="" textlink="">
      <xdr:nvSpPr>
        <xdr:cNvPr id="124" name="テキスト ボックス 123"/>
        <xdr:cNvSpPr txBox="1"/>
      </xdr:nvSpPr>
      <xdr:spPr>
        <a:xfrm>
          <a:off x="3497795" y="1000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22897</xdr:rowOff>
    </xdr:from>
    <xdr:to>
      <xdr:col>15</xdr:col>
      <xdr:colOff>50800</xdr:colOff>
      <xdr:row>58</xdr:row>
      <xdr:rowOff>5677</xdr:rowOff>
    </xdr:to>
    <xdr:cxnSp macro="">
      <xdr:nvCxnSpPr>
        <xdr:cNvPr id="125" name="直線コネクタ 124"/>
        <xdr:cNvCxnSpPr/>
      </xdr:nvCxnSpPr>
      <xdr:spPr>
        <a:xfrm>
          <a:off x="2019300" y="9795547"/>
          <a:ext cx="889000" cy="15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138409</xdr:rowOff>
    </xdr:from>
    <xdr:to>
      <xdr:col>15</xdr:col>
      <xdr:colOff>101600</xdr:colOff>
      <xdr:row>58</xdr:row>
      <xdr:rowOff>68559</xdr:rowOff>
    </xdr:to>
    <xdr:sp macro="" textlink="">
      <xdr:nvSpPr>
        <xdr:cNvPr id="126" name="フローチャート: 判断 125"/>
        <xdr:cNvSpPr/>
      </xdr:nvSpPr>
      <xdr:spPr>
        <a:xfrm>
          <a:off x="2857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59686</xdr:rowOff>
    </xdr:from>
    <xdr:ext cx="599010" cy="259045"/>
    <xdr:sp macro="" textlink="">
      <xdr:nvSpPr>
        <xdr:cNvPr id="127" name="テキスト ボックス 126"/>
        <xdr:cNvSpPr txBox="1"/>
      </xdr:nvSpPr>
      <xdr:spPr>
        <a:xfrm>
          <a:off x="2608795" y="1000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22897</xdr:rowOff>
    </xdr:from>
    <xdr:to>
      <xdr:col>10</xdr:col>
      <xdr:colOff>114300</xdr:colOff>
      <xdr:row>58</xdr:row>
      <xdr:rowOff>86458</xdr:rowOff>
    </xdr:to>
    <xdr:cxnSp macro="">
      <xdr:nvCxnSpPr>
        <xdr:cNvPr id="128" name="直線コネクタ 127"/>
        <xdr:cNvCxnSpPr/>
      </xdr:nvCxnSpPr>
      <xdr:spPr>
        <a:xfrm flipV="1">
          <a:off x="1130300" y="9795547"/>
          <a:ext cx="889000" cy="23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118144</xdr:rowOff>
    </xdr:from>
    <xdr:to>
      <xdr:col>10</xdr:col>
      <xdr:colOff>165100</xdr:colOff>
      <xdr:row>57</xdr:row>
      <xdr:rowOff>48294</xdr:rowOff>
    </xdr:to>
    <xdr:sp macro="" textlink="">
      <xdr:nvSpPr>
        <xdr:cNvPr id="129" name="フローチャート: 判断 128"/>
        <xdr:cNvSpPr/>
      </xdr:nvSpPr>
      <xdr:spPr>
        <a:xfrm>
          <a:off x="1968500" y="9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64821</xdr:rowOff>
    </xdr:from>
    <xdr:ext cx="599010" cy="259045"/>
    <xdr:sp macro="" textlink="">
      <xdr:nvSpPr>
        <xdr:cNvPr id="130" name="テキスト ボックス 129"/>
        <xdr:cNvSpPr txBox="1"/>
      </xdr:nvSpPr>
      <xdr:spPr>
        <a:xfrm>
          <a:off x="1719795" y="949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1733</xdr:rowOff>
    </xdr:from>
    <xdr:to>
      <xdr:col>6</xdr:col>
      <xdr:colOff>38100</xdr:colOff>
      <xdr:row>58</xdr:row>
      <xdr:rowOff>103333</xdr:rowOff>
    </xdr:to>
    <xdr:sp macro="" textlink="">
      <xdr:nvSpPr>
        <xdr:cNvPr id="131" name="フローチャート: 判断 130"/>
        <xdr:cNvSpPr/>
      </xdr:nvSpPr>
      <xdr:spPr>
        <a:xfrm>
          <a:off x="1079500" y="994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119860</xdr:rowOff>
    </xdr:from>
    <xdr:ext cx="534377" cy="259045"/>
    <xdr:sp macro="" textlink="">
      <xdr:nvSpPr>
        <xdr:cNvPr id="132" name="テキスト ボックス 131"/>
        <xdr:cNvSpPr txBox="1"/>
      </xdr:nvSpPr>
      <xdr:spPr>
        <a:xfrm>
          <a:off x="863111" y="972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139596</xdr:rowOff>
    </xdr:from>
    <xdr:to>
      <xdr:col>24</xdr:col>
      <xdr:colOff>114300</xdr:colOff>
      <xdr:row>58</xdr:row>
      <xdr:rowOff>69746</xdr:rowOff>
    </xdr:to>
    <xdr:sp macro="" textlink="">
      <xdr:nvSpPr>
        <xdr:cNvPr id="138" name="楕円 137"/>
        <xdr:cNvSpPr/>
      </xdr:nvSpPr>
      <xdr:spPr>
        <a:xfrm>
          <a:off x="4584700" y="991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98973</xdr:rowOff>
    </xdr:from>
    <xdr:ext cx="599010" cy="259045"/>
    <xdr:sp macro="" textlink="">
      <xdr:nvSpPr>
        <xdr:cNvPr id="139" name="総務費該当値テキスト"/>
        <xdr:cNvSpPr txBox="1"/>
      </xdr:nvSpPr>
      <xdr:spPr>
        <a:xfrm>
          <a:off x="4686300" y="970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133170</xdr:rowOff>
    </xdr:from>
    <xdr:to>
      <xdr:col>20</xdr:col>
      <xdr:colOff>38100</xdr:colOff>
      <xdr:row>58</xdr:row>
      <xdr:rowOff>63320</xdr:rowOff>
    </xdr:to>
    <xdr:sp macro="" textlink="">
      <xdr:nvSpPr>
        <xdr:cNvPr id="140" name="楕円 139"/>
        <xdr:cNvSpPr/>
      </xdr:nvSpPr>
      <xdr:spPr>
        <a:xfrm>
          <a:off x="3746500" y="990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79847</xdr:rowOff>
    </xdr:from>
    <xdr:ext cx="599010" cy="259045"/>
    <xdr:sp macro="" textlink="">
      <xdr:nvSpPr>
        <xdr:cNvPr id="141" name="テキスト ボックス 140"/>
        <xdr:cNvSpPr txBox="1"/>
      </xdr:nvSpPr>
      <xdr:spPr>
        <a:xfrm>
          <a:off x="3497795" y="9681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126327</xdr:rowOff>
    </xdr:from>
    <xdr:to>
      <xdr:col>15</xdr:col>
      <xdr:colOff>101600</xdr:colOff>
      <xdr:row>58</xdr:row>
      <xdr:rowOff>56477</xdr:rowOff>
    </xdr:to>
    <xdr:sp macro="" textlink="">
      <xdr:nvSpPr>
        <xdr:cNvPr id="142" name="楕円 141"/>
        <xdr:cNvSpPr/>
      </xdr:nvSpPr>
      <xdr:spPr>
        <a:xfrm>
          <a:off x="2857500" y="989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73004</xdr:rowOff>
    </xdr:from>
    <xdr:ext cx="599010" cy="259045"/>
    <xdr:sp macro="" textlink="">
      <xdr:nvSpPr>
        <xdr:cNvPr id="143" name="テキスト ボックス 142"/>
        <xdr:cNvSpPr txBox="1"/>
      </xdr:nvSpPr>
      <xdr:spPr>
        <a:xfrm>
          <a:off x="2608795" y="9674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143547</xdr:rowOff>
    </xdr:from>
    <xdr:to>
      <xdr:col>10</xdr:col>
      <xdr:colOff>165100</xdr:colOff>
      <xdr:row>57</xdr:row>
      <xdr:rowOff>73697</xdr:rowOff>
    </xdr:to>
    <xdr:sp macro="" textlink="">
      <xdr:nvSpPr>
        <xdr:cNvPr id="144" name="楕円 143"/>
        <xdr:cNvSpPr/>
      </xdr:nvSpPr>
      <xdr:spPr>
        <a:xfrm>
          <a:off x="1968500" y="974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64824</xdr:rowOff>
    </xdr:from>
    <xdr:ext cx="599010" cy="259045"/>
    <xdr:sp macro="" textlink="">
      <xdr:nvSpPr>
        <xdr:cNvPr id="145" name="テキスト ボックス 144"/>
        <xdr:cNvSpPr txBox="1"/>
      </xdr:nvSpPr>
      <xdr:spPr>
        <a:xfrm>
          <a:off x="1719795" y="9837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35658</xdr:rowOff>
    </xdr:from>
    <xdr:to>
      <xdr:col>6</xdr:col>
      <xdr:colOff>38100</xdr:colOff>
      <xdr:row>58</xdr:row>
      <xdr:rowOff>137258</xdr:rowOff>
    </xdr:to>
    <xdr:sp macro="" textlink="">
      <xdr:nvSpPr>
        <xdr:cNvPr id="146" name="楕円 145"/>
        <xdr:cNvSpPr/>
      </xdr:nvSpPr>
      <xdr:spPr>
        <a:xfrm>
          <a:off x="1079500" y="997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128385</xdr:rowOff>
    </xdr:from>
    <xdr:ext cx="534377" cy="259045"/>
    <xdr:sp macro="" textlink="">
      <xdr:nvSpPr>
        <xdr:cNvPr id="147" name="テキスト ボックス 146"/>
        <xdr:cNvSpPr txBox="1"/>
      </xdr:nvSpPr>
      <xdr:spPr>
        <a:xfrm>
          <a:off x="863111" y="1007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62121</xdr:rowOff>
    </xdr:from>
    <xdr:to>
      <xdr:col>24</xdr:col>
      <xdr:colOff>62865</xdr:colOff>
      <xdr:row>78</xdr:row>
      <xdr:rowOff>21456</xdr:rowOff>
    </xdr:to>
    <xdr:cxnSp macro="">
      <xdr:nvCxnSpPr>
        <xdr:cNvPr id="172" name="直線コネクタ 171"/>
        <xdr:cNvCxnSpPr/>
      </xdr:nvCxnSpPr>
      <xdr:spPr>
        <a:xfrm flipV="1">
          <a:off x="4633595" y="12235071"/>
          <a:ext cx="1270" cy="115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25283</xdr:rowOff>
    </xdr:from>
    <xdr:ext cx="599010" cy="259045"/>
    <xdr:sp macro="" textlink="">
      <xdr:nvSpPr>
        <xdr:cNvPr id="173" name="民生費最小値テキスト"/>
        <xdr:cNvSpPr txBox="1"/>
      </xdr:nvSpPr>
      <xdr:spPr>
        <a:xfrm>
          <a:off x="4686300" y="133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21456</xdr:rowOff>
    </xdr:from>
    <xdr:to>
      <xdr:col>24</xdr:col>
      <xdr:colOff>152400</xdr:colOff>
      <xdr:row>78</xdr:row>
      <xdr:rowOff>21456</xdr:rowOff>
    </xdr:to>
    <xdr:cxnSp macro="">
      <xdr:nvCxnSpPr>
        <xdr:cNvPr id="174" name="直線コネクタ 173"/>
        <xdr:cNvCxnSpPr/>
      </xdr:nvCxnSpPr>
      <xdr:spPr>
        <a:xfrm>
          <a:off x="4546600" y="1339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8798</xdr:rowOff>
    </xdr:from>
    <xdr:ext cx="599010" cy="259045"/>
    <xdr:sp macro="" textlink="">
      <xdr:nvSpPr>
        <xdr:cNvPr id="175" name="民生費最大値テキスト"/>
        <xdr:cNvSpPr txBox="1"/>
      </xdr:nvSpPr>
      <xdr:spPr>
        <a:xfrm>
          <a:off x="4686300" y="1201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62121</xdr:rowOff>
    </xdr:from>
    <xdr:to>
      <xdr:col>24</xdr:col>
      <xdr:colOff>152400</xdr:colOff>
      <xdr:row>71</xdr:row>
      <xdr:rowOff>62121</xdr:rowOff>
    </xdr:to>
    <xdr:cxnSp macro="">
      <xdr:nvCxnSpPr>
        <xdr:cNvPr id="176" name="直線コネクタ 175"/>
        <xdr:cNvCxnSpPr/>
      </xdr:nvCxnSpPr>
      <xdr:spPr>
        <a:xfrm>
          <a:off x="4546600" y="1223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131840</xdr:rowOff>
    </xdr:from>
    <xdr:to>
      <xdr:col>24</xdr:col>
      <xdr:colOff>63500</xdr:colOff>
      <xdr:row>76</xdr:row>
      <xdr:rowOff>10830</xdr:rowOff>
    </xdr:to>
    <xdr:cxnSp macro="">
      <xdr:nvCxnSpPr>
        <xdr:cNvPr id="177" name="直線コネクタ 176"/>
        <xdr:cNvCxnSpPr/>
      </xdr:nvCxnSpPr>
      <xdr:spPr>
        <a:xfrm flipV="1">
          <a:off x="3797300" y="12990590"/>
          <a:ext cx="838200" cy="5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16806</xdr:rowOff>
    </xdr:from>
    <xdr:ext cx="599010" cy="259045"/>
    <xdr:sp macro="" textlink="">
      <xdr:nvSpPr>
        <xdr:cNvPr id="178" name="民生費平均値テキスト"/>
        <xdr:cNvSpPr txBox="1"/>
      </xdr:nvSpPr>
      <xdr:spPr>
        <a:xfrm>
          <a:off x="4686300" y="130470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38379</xdr:rowOff>
    </xdr:from>
    <xdr:to>
      <xdr:col>24</xdr:col>
      <xdr:colOff>114300</xdr:colOff>
      <xdr:row>76</xdr:row>
      <xdr:rowOff>139979</xdr:rowOff>
    </xdr:to>
    <xdr:sp macro="" textlink="">
      <xdr:nvSpPr>
        <xdr:cNvPr id="179" name="フローチャート: 判断 178"/>
        <xdr:cNvSpPr/>
      </xdr:nvSpPr>
      <xdr:spPr>
        <a:xfrm>
          <a:off x="45847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5035</xdr:rowOff>
    </xdr:from>
    <xdr:to>
      <xdr:col>19</xdr:col>
      <xdr:colOff>177800</xdr:colOff>
      <xdr:row>76</xdr:row>
      <xdr:rowOff>10830</xdr:rowOff>
    </xdr:to>
    <xdr:cxnSp macro="">
      <xdr:nvCxnSpPr>
        <xdr:cNvPr id="180" name="直線コネクタ 179"/>
        <xdr:cNvCxnSpPr/>
      </xdr:nvCxnSpPr>
      <xdr:spPr>
        <a:xfrm>
          <a:off x="2908300" y="13035235"/>
          <a:ext cx="889000" cy="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93804</xdr:rowOff>
    </xdr:from>
    <xdr:to>
      <xdr:col>20</xdr:col>
      <xdr:colOff>38100</xdr:colOff>
      <xdr:row>77</xdr:row>
      <xdr:rowOff>23954</xdr:rowOff>
    </xdr:to>
    <xdr:sp macro="" textlink="">
      <xdr:nvSpPr>
        <xdr:cNvPr id="181" name="フローチャート: 判断 180"/>
        <xdr:cNvSpPr/>
      </xdr:nvSpPr>
      <xdr:spPr>
        <a:xfrm>
          <a:off x="3746500" y="1312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15081</xdr:rowOff>
    </xdr:from>
    <xdr:ext cx="599010" cy="259045"/>
    <xdr:sp macro="" textlink="">
      <xdr:nvSpPr>
        <xdr:cNvPr id="182" name="テキスト ボックス 181"/>
        <xdr:cNvSpPr txBox="1"/>
      </xdr:nvSpPr>
      <xdr:spPr>
        <a:xfrm>
          <a:off x="3497795" y="1321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5035</xdr:rowOff>
    </xdr:from>
    <xdr:to>
      <xdr:col>15</xdr:col>
      <xdr:colOff>50800</xdr:colOff>
      <xdr:row>76</xdr:row>
      <xdr:rowOff>116235</xdr:rowOff>
    </xdr:to>
    <xdr:cxnSp macro="">
      <xdr:nvCxnSpPr>
        <xdr:cNvPr id="183" name="直線コネクタ 182"/>
        <xdr:cNvCxnSpPr/>
      </xdr:nvCxnSpPr>
      <xdr:spPr>
        <a:xfrm flipV="1">
          <a:off x="2019300" y="13035235"/>
          <a:ext cx="889000" cy="11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60996</xdr:rowOff>
    </xdr:from>
    <xdr:to>
      <xdr:col>15</xdr:col>
      <xdr:colOff>101600</xdr:colOff>
      <xdr:row>76</xdr:row>
      <xdr:rowOff>162596</xdr:rowOff>
    </xdr:to>
    <xdr:sp macro="" textlink="">
      <xdr:nvSpPr>
        <xdr:cNvPr id="184" name="フローチャート: 判断 183"/>
        <xdr:cNvSpPr/>
      </xdr:nvSpPr>
      <xdr:spPr>
        <a:xfrm>
          <a:off x="2857500" y="1309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153723</xdr:rowOff>
    </xdr:from>
    <xdr:ext cx="599010" cy="259045"/>
    <xdr:sp macro="" textlink="">
      <xdr:nvSpPr>
        <xdr:cNvPr id="185" name="テキスト ボックス 184"/>
        <xdr:cNvSpPr txBox="1"/>
      </xdr:nvSpPr>
      <xdr:spPr>
        <a:xfrm>
          <a:off x="2608795" y="1318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116235</xdr:rowOff>
    </xdr:from>
    <xdr:to>
      <xdr:col>10</xdr:col>
      <xdr:colOff>114300</xdr:colOff>
      <xdr:row>76</xdr:row>
      <xdr:rowOff>137692</xdr:rowOff>
    </xdr:to>
    <xdr:cxnSp macro="">
      <xdr:nvCxnSpPr>
        <xdr:cNvPr id="186" name="直線コネクタ 185"/>
        <xdr:cNvCxnSpPr/>
      </xdr:nvCxnSpPr>
      <xdr:spPr>
        <a:xfrm flipV="1">
          <a:off x="1130300" y="13146435"/>
          <a:ext cx="889000" cy="2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114725</xdr:rowOff>
    </xdr:from>
    <xdr:to>
      <xdr:col>10</xdr:col>
      <xdr:colOff>165100</xdr:colOff>
      <xdr:row>77</xdr:row>
      <xdr:rowOff>44875</xdr:rowOff>
    </xdr:to>
    <xdr:sp macro="" textlink="">
      <xdr:nvSpPr>
        <xdr:cNvPr id="187" name="フローチャート: 判断 186"/>
        <xdr:cNvSpPr/>
      </xdr:nvSpPr>
      <xdr:spPr>
        <a:xfrm>
          <a:off x="1968500" y="1314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36002</xdr:rowOff>
    </xdr:from>
    <xdr:ext cx="599010" cy="259045"/>
    <xdr:sp macro="" textlink="">
      <xdr:nvSpPr>
        <xdr:cNvPr id="188" name="テキスト ボックス 187"/>
        <xdr:cNvSpPr txBox="1"/>
      </xdr:nvSpPr>
      <xdr:spPr>
        <a:xfrm>
          <a:off x="1719795" y="13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132468</xdr:rowOff>
    </xdr:from>
    <xdr:to>
      <xdr:col>6</xdr:col>
      <xdr:colOff>38100</xdr:colOff>
      <xdr:row>77</xdr:row>
      <xdr:rowOff>62618</xdr:rowOff>
    </xdr:to>
    <xdr:sp macro="" textlink="">
      <xdr:nvSpPr>
        <xdr:cNvPr id="189" name="フローチャート: 判断 188"/>
        <xdr:cNvSpPr/>
      </xdr:nvSpPr>
      <xdr:spPr>
        <a:xfrm>
          <a:off x="1079500" y="131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53745</xdr:rowOff>
    </xdr:from>
    <xdr:ext cx="599010" cy="259045"/>
    <xdr:sp macro="" textlink="">
      <xdr:nvSpPr>
        <xdr:cNvPr id="190" name="テキスト ボックス 189"/>
        <xdr:cNvSpPr txBox="1"/>
      </xdr:nvSpPr>
      <xdr:spPr>
        <a:xfrm>
          <a:off x="830795" y="13255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81040</xdr:rowOff>
    </xdr:from>
    <xdr:to>
      <xdr:col>24</xdr:col>
      <xdr:colOff>114300</xdr:colOff>
      <xdr:row>76</xdr:row>
      <xdr:rowOff>11190</xdr:rowOff>
    </xdr:to>
    <xdr:sp macro="" textlink="">
      <xdr:nvSpPr>
        <xdr:cNvPr id="196" name="楕円 195"/>
        <xdr:cNvSpPr/>
      </xdr:nvSpPr>
      <xdr:spPr>
        <a:xfrm>
          <a:off x="4584700" y="12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103917</xdr:rowOff>
    </xdr:from>
    <xdr:ext cx="599010" cy="259045"/>
    <xdr:sp macro="" textlink="">
      <xdr:nvSpPr>
        <xdr:cNvPr id="197" name="民生費該当値テキスト"/>
        <xdr:cNvSpPr txBox="1"/>
      </xdr:nvSpPr>
      <xdr:spPr>
        <a:xfrm>
          <a:off x="4686300" y="1279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131480</xdr:rowOff>
    </xdr:from>
    <xdr:to>
      <xdr:col>20</xdr:col>
      <xdr:colOff>38100</xdr:colOff>
      <xdr:row>76</xdr:row>
      <xdr:rowOff>61630</xdr:rowOff>
    </xdr:to>
    <xdr:sp macro="" textlink="">
      <xdr:nvSpPr>
        <xdr:cNvPr id="198" name="楕円 197"/>
        <xdr:cNvSpPr/>
      </xdr:nvSpPr>
      <xdr:spPr>
        <a:xfrm>
          <a:off x="3746500" y="1299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78157</xdr:rowOff>
    </xdr:from>
    <xdr:ext cx="599010" cy="259045"/>
    <xdr:sp macro="" textlink="">
      <xdr:nvSpPr>
        <xdr:cNvPr id="199" name="テキスト ボックス 198"/>
        <xdr:cNvSpPr txBox="1"/>
      </xdr:nvSpPr>
      <xdr:spPr>
        <a:xfrm>
          <a:off x="3497795" y="12765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125685</xdr:rowOff>
    </xdr:from>
    <xdr:to>
      <xdr:col>15</xdr:col>
      <xdr:colOff>101600</xdr:colOff>
      <xdr:row>76</xdr:row>
      <xdr:rowOff>55835</xdr:rowOff>
    </xdr:to>
    <xdr:sp macro="" textlink="">
      <xdr:nvSpPr>
        <xdr:cNvPr id="200" name="楕円 199"/>
        <xdr:cNvSpPr/>
      </xdr:nvSpPr>
      <xdr:spPr>
        <a:xfrm>
          <a:off x="2857500" y="1298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72362</xdr:rowOff>
    </xdr:from>
    <xdr:ext cx="599010" cy="259045"/>
    <xdr:sp macro="" textlink="">
      <xdr:nvSpPr>
        <xdr:cNvPr id="201" name="テキスト ボックス 200"/>
        <xdr:cNvSpPr txBox="1"/>
      </xdr:nvSpPr>
      <xdr:spPr>
        <a:xfrm>
          <a:off x="2608795" y="1275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65435</xdr:rowOff>
    </xdr:from>
    <xdr:to>
      <xdr:col>10</xdr:col>
      <xdr:colOff>165100</xdr:colOff>
      <xdr:row>76</xdr:row>
      <xdr:rowOff>167035</xdr:rowOff>
    </xdr:to>
    <xdr:sp macro="" textlink="">
      <xdr:nvSpPr>
        <xdr:cNvPr id="202" name="楕円 201"/>
        <xdr:cNvSpPr/>
      </xdr:nvSpPr>
      <xdr:spPr>
        <a:xfrm>
          <a:off x="1968500" y="1309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12111</xdr:rowOff>
    </xdr:from>
    <xdr:ext cx="599010" cy="259045"/>
    <xdr:sp macro="" textlink="">
      <xdr:nvSpPr>
        <xdr:cNvPr id="203" name="テキスト ボックス 202"/>
        <xdr:cNvSpPr txBox="1"/>
      </xdr:nvSpPr>
      <xdr:spPr>
        <a:xfrm>
          <a:off x="1719795" y="12870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86892</xdr:rowOff>
    </xdr:from>
    <xdr:to>
      <xdr:col>6</xdr:col>
      <xdr:colOff>38100</xdr:colOff>
      <xdr:row>77</xdr:row>
      <xdr:rowOff>17042</xdr:rowOff>
    </xdr:to>
    <xdr:sp macro="" textlink="">
      <xdr:nvSpPr>
        <xdr:cNvPr id="204" name="楕円 203"/>
        <xdr:cNvSpPr/>
      </xdr:nvSpPr>
      <xdr:spPr>
        <a:xfrm>
          <a:off x="1079500" y="1311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33569</xdr:rowOff>
    </xdr:from>
    <xdr:ext cx="599010" cy="259045"/>
    <xdr:sp macro="" textlink="">
      <xdr:nvSpPr>
        <xdr:cNvPr id="205" name="テキスト ボックス 204"/>
        <xdr:cNvSpPr txBox="1"/>
      </xdr:nvSpPr>
      <xdr:spPr>
        <a:xfrm>
          <a:off x="830795" y="12892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129231</xdr:rowOff>
    </xdr:from>
    <xdr:to>
      <xdr:col>24</xdr:col>
      <xdr:colOff>62865</xdr:colOff>
      <xdr:row>98</xdr:row>
      <xdr:rowOff>13109</xdr:rowOff>
    </xdr:to>
    <xdr:cxnSp macro="">
      <xdr:nvCxnSpPr>
        <xdr:cNvPr id="229" name="直線コネクタ 228"/>
        <xdr:cNvCxnSpPr/>
      </xdr:nvCxnSpPr>
      <xdr:spPr>
        <a:xfrm flipV="1">
          <a:off x="4633595" y="15388281"/>
          <a:ext cx="1270" cy="14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16936</xdr:rowOff>
    </xdr:from>
    <xdr:ext cx="534377" cy="259045"/>
    <xdr:sp macro="" textlink="">
      <xdr:nvSpPr>
        <xdr:cNvPr id="230" name="衛生費最小値テキスト"/>
        <xdr:cNvSpPr txBox="1"/>
      </xdr:nvSpPr>
      <xdr:spPr>
        <a:xfrm>
          <a:off x="4686300" y="1681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13109</xdr:rowOff>
    </xdr:from>
    <xdr:to>
      <xdr:col>24</xdr:col>
      <xdr:colOff>152400</xdr:colOff>
      <xdr:row>98</xdr:row>
      <xdr:rowOff>13109</xdr:rowOff>
    </xdr:to>
    <xdr:cxnSp macro="">
      <xdr:nvCxnSpPr>
        <xdr:cNvPr id="231" name="直線コネクタ 230"/>
        <xdr:cNvCxnSpPr/>
      </xdr:nvCxnSpPr>
      <xdr:spPr>
        <a:xfrm>
          <a:off x="4546600" y="16815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75908</xdr:rowOff>
    </xdr:from>
    <xdr:ext cx="599010" cy="259045"/>
    <xdr:sp macro="" textlink="">
      <xdr:nvSpPr>
        <xdr:cNvPr id="232" name="衛生費最大値テキスト"/>
        <xdr:cNvSpPr txBox="1"/>
      </xdr:nvSpPr>
      <xdr:spPr>
        <a:xfrm>
          <a:off x="4686300" y="1516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213,874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129231</xdr:rowOff>
    </xdr:from>
    <xdr:to>
      <xdr:col>24</xdr:col>
      <xdr:colOff>152400</xdr:colOff>
      <xdr:row>89</xdr:row>
      <xdr:rowOff>129231</xdr:rowOff>
    </xdr:to>
    <xdr:cxnSp macro="">
      <xdr:nvCxnSpPr>
        <xdr:cNvPr id="233" name="直線コネクタ 232"/>
        <xdr:cNvCxnSpPr/>
      </xdr:nvCxnSpPr>
      <xdr:spPr>
        <a:xfrm>
          <a:off x="4546600" y="1538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9269</xdr:rowOff>
    </xdr:from>
    <xdr:to>
      <xdr:col>24</xdr:col>
      <xdr:colOff>63500</xdr:colOff>
      <xdr:row>95</xdr:row>
      <xdr:rowOff>81042</xdr:rowOff>
    </xdr:to>
    <xdr:cxnSp macro="">
      <xdr:nvCxnSpPr>
        <xdr:cNvPr id="234" name="直線コネクタ 233"/>
        <xdr:cNvCxnSpPr/>
      </xdr:nvCxnSpPr>
      <xdr:spPr>
        <a:xfrm flipV="1">
          <a:off x="3797300" y="16297019"/>
          <a:ext cx="838200" cy="7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28647</xdr:rowOff>
    </xdr:from>
    <xdr:ext cx="534377" cy="259045"/>
    <xdr:sp macro="" textlink="">
      <xdr:nvSpPr>
        <xdr:cNvPr id="235" name="衛生費平均値テキスト"/>
        <xdr:cNvSpPr txBox="1"/>
      </xdr:nvSpPr>
      <xdr:spPr>
        <a:xfrm>
          <a:off x="4686300" y="16487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50220</xdr:rowOff>
    </xdr:from>
    <xdr:to>
      <xdr:col>24</xdr:col>
      <xdr:colOff>114300</xdr:colOff>
      <xdr:row>96</xdr:row>
      <xdr:rowOff>151820</xdr:rowOff>
    </xdr:to>
    <xdr:sp macro="" textlink="">
      <xdr:nvSpPr>
        <xdr:cNvPr id="236" name="フローチャート: 判断 235"/>
        <xdr:cNvSpPr/>
      </xdr:nvSpPr>
      <xdr:spPr>
        <a:xfrm>
          <a:off x="4584700" y="165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69109</xdr:rowOff>
    </xdr:from>
    <xdr:to>
      <xdr:col>19</xdr:col>
      <xdr:colOff>177800</xdr:colOff>
      <xdr:row>95</xdr:row>
      <xdr:rowOff>81042</xdr:rowOff>
    </xdr:to>
    <xdr:cxnSp macro="">
      <xdr:nvCxnSpPr>
        <xdr:cNvPr id="237" name="直線コネクタ 236"/>
        <xdr:cNvCxnSpPr/>
      </xdr:nvCxnSpPr>
      <xdr:spPr>
        <a:xfrm>
          <a:off x="2908300" y="16356859"/>
          <a:ext cx="8890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24923</xdr:rowOff>
    </xdr:from>
    <xdr:to>
      <xdr:col>20</xdr:col>
      <xdr:colOff>38100</xdr:colOff>
      <xdr:row>96</xdr:row>
      <xdr:rowOff>126523</xdr:rowOff>
    </xdr:to>
    <xdr:sp macro="" textlink="">
      <xdr:nvSpPr>
        <xdr:cNvPr id="238" name="フローチャート: 判断 237"/>
        <xdr:cNvSpPr/>
      </xdr:nvSpPr>
      <xdr:spPr>
        <a:xfrm>
          <a:off x="3746500" y="1648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117650</xdr:rowOff>
    </xdr:from>
    <xdr:ext cx="534377" cy="259045"/>
    <xdr:sp macro="" textlink="">
      <xdr:nvSpPr>
        <xdr:cNvPr id="239" name="テキスト ボックス 238"/>
        <xdr:cNvSpPr txBox="1"/>
      </xdr:nvSpPr>
      <xdr:spPr>
        <a:xfrm>
          <a:off x="3530111" y="1657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51628</xdr:rowOff>
    </xdr:from>
    <xdr:to>
      <xdr:col>15</xdr:col>
      <xdr:colOff>50800</xdr:colOff>
      <xdr:row>95</xdr:row>
      <xdr:rowOff>69109</xdr:rowOff>
    </xdr:to>
    <xdr:cxnSp macro="">
      <xdr:nvCxnSpPr>
        <xdr:cNvPr id="240" name="直線コネクタ 239"/>
        <xdr:cNvCxnSpPr/>
      </xdr:nvCxnSpPr>
      <xdr:spPr>
        <a:xfrm>
          <a:off x="2019300" y="16339378"/>
          <a:ext cx="889000" cy="1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18492</xdr:rowOff>
    </xdr:from>
    <xdr:to>
      <xdr:col>15</xdr:col>
      <xdr:colOff>101600</xdr:colOff>
      <xdr:row>96</xdr:row>
      <xdr:rowOff>120092</xdr:rowOff>
    </xdr:to>
    <xdr:sp macro="" textlink="">
      <xdr:nvSpPr>
        <xdr:cNvPr id="241" name="フローチャート: 判断 240"/>
        <xdr:cNvSpPr/>
      </xdr:nvSpPr>
      <xdr:spPr>
        <a:xfrm>
          <a:off x="28575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111219</xdr:rowOff>
    </xdr:from>
    <xdr:ext cx="534377" cy="259045"/>
    <xdr:sp macro="" textlink="">
      <xdr:nvSpPr>
        <xdr:cNvPr id="242" name="テキスト ボックス 241"/>
        <xdr:cNvSpPr txBox="1"/>
      </xdr:nvSpPr>
      <xdr:spPr>
        <a:xfrm>
          <a:off x="2641111" y="1657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51628</xdr:rowOff>
    </xdr:from>
    <xdr:to>
      <xdr:col>10</xdr:col>
      <xdr:colOff>114300</xdr:colOff>
      <xdr:row>95</xdr:row>
      <xdr:rowOff>145231</xdr:rowOff>
    </xdr:to>
    <xdr:cxnSp macro="">
      <xdr:nvCxnSpPr>
        <xdr:cNvPr id="243" name="直線コネクタ 242"/>
        <xdr:cNvCxnSpPr/>
      </xdr:nvCxnSpPr>
      <xdr:spPr>
        <a:xfrm flipV="1">
          <a:off x="1130300" y="16339378"/>
          <a:ext cx="889000" cy="9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28511</xdr:rowOff>
    </xdr:from>
    <xdr:to>
      <xdr:col>10</xdr:col>
      <xdr:colOff>165100</xdr:colOff>
      <xdr:row>96</xdr:row>
      <xdr:rowOff>130111</xdr:rowOff>
    </xdr:to>
    <xdr:sp macro="" textlink="">
      <xdr:nvSpPr>
        <xdr:cNvPr id="244" name="フローチャート: 判断 243"/>
        <xdr:cNvSpPr/>
      </xdr:nvSpPr>
      <xdr:spPr>
        <a:xfrm>
          <a:off x="19685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121238</xdr:rowOff>
    </xdr:from>
    <xdr:ext cx="534377" cy="259045"/>
    <xdr:sp macro="" textlink="">
      <xdr:nvSpPr>
        <xdr:cNvPr id="245" name="テキスト ボックス 244"/>
        <xdr:cNvSpPr txBox="1"/>
      </xdr:nvSpPr>
      <xdr:spPr>
        <a:xfrm>
          <a:off x="1752111" y="1658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89381</xdr:rowOff>
    </xdr:from>
    <xdr:to>
      <xdr:col>6</xdr:col>
      <xdr:colOff>38100</xdr:colOff>
      <xdr:row>97</xdr:row>
      <xdr:rowOff>19531</xdr:rowOff>
    </xdr:to>
    <xdr:sp macro="" textlink="">
      <xdr:nvSpPr>
        <xdr:cNvPr id="246" name="フローチャート: 判断 245"/>
        <xdr:cNvSpPr/>
      </xdr:nvSpPr>
      <xdr:spPr>
        <a:xfrm>
          <a:off x="1079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10658</xdr:rowOff>
    </xdr:from>
    <xdr:ext cx="534377" cy="259045"/>
    <xdr:sp macro="" textlink="">
      <xdr:nvSpPr>
        <xdr:cNvPr id="247" name="テキスト ボックス 246"/>
        <xdr:cNvSpPr txBox="1"/>
      </xdr:nvSpPr>
      <xdr:spPr>
        <a:xfrm>
          <a:off x="863111" y="1664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129919</xdr:rowOff>
    </xdr:from>
    <xdr:to>
      <xdr:col>24</xdr:col>
      <xdr:colOff>114300</xdr:colOff>
      <xdr:row>95</xdr:row>
      <xdr:rowOff>60069</xdr:rowOff>
    </xdr:to>
    <xdr:sp macro="" textlink="">
      <xdr:nvSpPr>
        <xdr:cNvPr id="253" name="楕円 252"/>
        <xdr:cNvSpPr/>
      </xdr:nvSpPr>
      <xdr:spPr>
        <a:xfrm>
          <a:off x="4584700" y="1624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152796</xdr:rowOff>
    </xdr:from>
    <xdr:ext cx="534377" cy="259045"/>
    <xdr:sp macro="" textlink="">
      <xdr:nvSpPr>
        <xdr:cNvPr id="254" name="衛生費該当値テキスト"/>
        <xdr:cNvSpPr txBox="1"/>
      </xdr:nvSpPr>
      <xdr:spPr>
        <a:xfrm>
          <a:off x="4686300" y="1609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30242</xdr:rowOff>
    </xdr:from>
    <xdr:to>
      <xdr:col>20</xdr:col>
      <xdr:colOff>38100</xdr:colOff>
      <xdr:row>95</xdr:row>
      <xdr:rowOff>131842</xdr:rowOff>
    </xdr:to>
    <xdr:sp macro="" textlink="">
      <xdr:nvSpPr>
        <xdr:cNvPr id="255" name="楕円 254"/>
        <xdr:cNvSpPr/>
      </xdr:nvSpPr>
      <xdr:spPr>
        <a:xfrm>
          <a:off x="3746500" y="1631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148369</xdr:rowOff>
    </xdr:from>
    <xdr:ext cx="534377" cy="259045"/>
    <xdr:sp macro="" textlink="">
      <xdr:nvSpPr>
        <xdr:cNvPr id="256" name="テキスト ボックス 255"/>
        <xdr:cNvSpPr txBox="1"/>
      </xdr:nvSpPr>
      <xdr:spPr>
        <a:xfrm>
          <a:off x="3530111" y="1609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18309</xdr:rowOff>
    </xdr:from>
    <xdr:to>
      <xdr:col>15</xdr:col>
      <xdr:colOff>101600</xdr:colOff>
      <xdr:row>95</xdr:row>
      <xdr:rowOff>119909</xdr:rowOff>
    </xdr:to>
    <xdr:sp macro="" textlink="">
      <xdr:nvSpPr>
        <xdr:cNvPr id="257" name="楕円 256"/>
        <xdr:cNvSpPr/>
      </xdr:nvSpPr>
      <xdr:spPr>
        <a:xfrm>
          <a:off x="2857500" y="1630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136436</xdr:rowOff>
    </xdr:from>
    <xdr:ext cx="534377" cy="259045"/>
    <xdr:sp macro="" textlink="">
      <xdr:nvSpPr>
        <xdr:cNvPr id="258" name="テキスト ボックス 257"/>
        <xdr:cNvSpPr txBox="1"/>
      </xdr:nvSpPr>
      <xdr:spPr>
        <a:xfrm>
          <a:off x="2641111" y="1608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828</xdr:rowOff>
    </xdr:from>
    <xdr:to>
      <xdr:col>10</xdr:col>
      <xdr:colOff>165100</xdr:colOff>
      <xdr:row>95</xdr:row>
      <xdr:rowOff>102428</xdr:rowOff>
    </xdr:to>
    <xdr:sp macro="" textlink="">
      <xdr:nvSpPr>
        <xdr:cNvPr id="259" name="楕円 258"/>
        <xdr:cNvSpPr/>
      </xdr:nvSpPr>
      <xdr:spPr>
        <a:xfrm>
          <a:off x="1968500" y="1628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118955</xdr:rowOff>
    </xdr:from>
    <xdr:ext cx="534377" cy="259045"/>
    <xdr:sp macro="" textlink="">
      <xdr:nvSpPr>
        <xdr:cNvPr id="260" name="テキスト ボックス 259"/>
        <xdr:cNvSpPr txBox="1"/>
      </xdr:nvSpPr>
      <xdr:spPr>
        <a:xfrm>
          <a:off x="1752111" y="1606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94431</xdr:rowOff>
    </xdr:from>
    <xdr:to>
      <xdr:col>6</xdr:col>
      <xdr:colOff>38100</xdr:colOff>
      <xdr:row>96</xdr:row>
      <xdr:rowOff>24581</xdr:rowOff>
    </xdr:to>
    <xdr:sp macro="" textlink="">
      <xdr:nvSpPr>
        <xdr:cNvPr id="261" name="楕円 260"/>
        <xdr:cNvSpPr/>
      </xdr:nvSpPr>
      <xdr:spPr>
        <a:xfrm>
          <a:off x="1079500" y="1638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41108</xdr:rowOff>
    </xdr:from>
    <xdr:ext cx="534377" cy="259045"/>
    <xdr:sp macro="" textlink="">
      <xdr:nvSpPr>
        <xdr:cNvPr id="262" name="テキスト ボックス 261"/>
        <xdr:cNvSpPr txBox="1"/>
      </xdr:nvSpPr>
      <xdr:spPr>
        <a:xfrm>
          <a:off x="863111" y="1615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146101</xdr:rowOff>
    </xdr:from>
    <xdr:to>
      <xdr:col>54</xdr:col>
      <xdr:colOff>189865</xdr:colOff>
      <xdr:row>38</xdr:row>
      <xdr:rowOff>139700</xdr:rowOff>
    </xdr:to>
    <xdr:cxnSp macro="">
      <xdr:nvCxnSpPr>
        <xdr:cNvPr id="284" name="直線コネクタ 283"/>
        <xdr:cNvCxnSpPr/>
      </xdr:nvCxnSpPr>
      <xdr:spPr>
        <a:xfrm flipV="1">
          <a:off x="10475595" y="5461051"/>
          <a:ext cx="1270" cy="11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92778</xdr:rowOff>
    </xdr:from>
    <xdr:ext cx="469744" cy="259045"/>
    <xdr:sp macro="" textlink="">
      <xdr:nvSpPr>
        <xdr:cNvPr id="287" name="労働費最大値テキスト"/>
        <xdr:cNvSpPr txBox="1"/>
      </xdr:nvSpPr>
      <xdr:spPr>
        <a:xfrm>
          <a:off x="10528300" y="523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146101</xdr:rowOff>
    </xdr:from>
    <xdr:to>
      <xdr:col>55</xdr:col>
      <xdr:colOff>88900</xdr:colOff>
      <xdr:row>31</xdr:row>
      <xdr:rowOff>146101</xdr:rowOff>
    </xdr:to>
    <xdr:cxnSp macro="">
      <xdr:nvCxnSpPr>
        <xdr:cNvPr id="288" name="直線コネクタ 287"/>
        <xdr:cNvCxnSpPr/>
      </xdr:nvCxnSpPr>
      <xdr:spPr>
        <a:xfrm>
          <a:off x="10388600" y="54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107924</xdr:rowOff>
    </xdr:from>
    <xdr:to>
      <xdr:col>55</xdr:col>
      <xdr:colOff>0</xdr:colOff>
      <xdr:row>38</xdr:row>
      <xdr:rowOff>110439</xdr:rowOff>
    </xdr:to>
    <xdr:cxnSp macro="">
      <xdr:nvCxnSpPr>
        <xdr:cNvPr id="289" name="直線コネクタ 288"/>
        <xdr:cNvCxnSpPr/>
      </xdr:nvCxnSpPr>
      <xdr:spPr>
        <a:xfrm flipV="1">
          <a:off x="9639300" y="6623024"/>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142867</xdr:rowOff>
    </xdr:from>
    <xdr:ext cx="378565" cy="259045"/>
    <xdr:sp macro="" textlink="">
      <xdr:nvSpPr>
        <xdr:cNvPr id="290" name="労働費平均値テキスト"/>
        <xdr:cNvSpPr txBox="1"/>
      </xdr:nvSpPr>
      <xdr:spPr>
        <a:xfrm>
          <a:off x="10528300" y="63150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119990</xdr:rowOff>
    </xdr:from>
    <xdr:to>
      <xdr:col>55</xdr:col>
      <xdr:colOff>50800</xdr:colOff>
      <xdr:row>38</xdr:row>
      <xdr:rowOff>50140</xdr:rowOff>
    </xdr:to>
    <xdr:sp macro="" textlink="">
      <xdr:nvSpPr>
        <xdr:cNvPr id="291" name="フローチャート: 判断 290"/>
        <xdr:cNvSpPr/>
      </xdr:nvSpPr>
      <xdr:spPr>
        <a:xfrm>
          <a:off x="10426700" y="64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50546</xdr:rowOff>
    </xdr:from>
    <xdr:to>
      <xdr:col>50</xdr:col>
      <xdr:colOff>114300</xdr:colOff>
      <xdr:row>38</xdr:row>
      <xdr:rowOff>110439</xdr:rowOff>
    </xdr:to>
    <xdr:cxnSp macro="">
      <xdr:nvCxnSpPr>
        <xdr:cNvPr id="292" name="直線コネクタ 291"/>
        <xdr:cNvCxnSpPr/>
      </xdr:nvCxnSpPr>
      <xdr:spPr>
        <a:xfrm>
          <a:off x="8750300" y="6565646"/>
          <a:ext cx="8890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115418</xdr:rowOff>
    </xdr:from>
    <xdr:to>
      <xdr:col>50</xdr:col>
      <xdr:colOff>165100</xdr:colOff>
      <xdr:row>38</xdr:row>
      <xdr:rowOff>45568</xdr:rowOff>
    </xdr:to>
    <xdr:sp macro="" textlink="">
      <xdr:nvSpPr>
        <xdr:cNvPr id="293" name="フローチャート: 判断 292"/>
        <xdr:cNvSpPr/>
      </xdr:nvSpPr>
      <xdr:spPr>
        <a:xfrm>
          <a:off x="9588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62095</xdr:rowOff>
    </xdr:from>
    <xdr:ext cx="378565" cy="259045"/>
    <xdr:sp macro="" textlink="">
      <xdr:nvSpPr>
        <xdr:cNvPr id="294" name="テキスト ボックス 293"/>
        <xdr:cNvSpPr txBox="1"/>
      </xdr:nvSpPr>
      <xdr:spPr>
        <a:xfrm>
          <a:off x="9450017" y="6234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49175</xdr:rowOff>
    </xdr:from>
    <xdr:to>
      <xdr:col>45</xdr:col>
      <xdr:colOff>177800</xdr:colOff>
      <xdr:row>38</xdr:row>
      <xdr:rowOff>50546</xdr:rowOff>
    </xdr:to>
    <xdr:cxnSp macro="">
      <xdr:nvCxnSpPr>
        <xdr:cNvPr id="295" name="直線コネクタ 294"/>
        <xdr:cNvCxnSpPr/>
      </xdr:nvCxnSpPr>
      <xdr:spPr>
        <a:xfrm>
          <a:off x="7861300" y="6564275"/>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89129</xdr:rowOff>
    </xdr:from>
    <xdr:to>
      <xdr:col>46</xdr:col>
      <xdr:colOff>38100</xdr:colOff>
      <xdr:row>38</xdr:row>
      <xdr:rowOff>19279</xdr:rowOff>
    </xdr:to>
    <xdr:sp macro="" textlink="">
      <xdr:nvSpPr>
        <xdr:cNvPr id="296" name="フローチャート: 判断 295"/>
        <xdr:cNvSpPr/>
      </xdr:nvSpPr>
      <xdr:spPr>
        <a:xfrm>
          <a:off x="86995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35806</xdr:rowOff>
    </xdr:from>
    <xdr:ext cx="378565" cy="259045"/>
    <xdr:sp macro="" textlink="">
      <xdr:nvSpPr>
        <xdr:cNvPr id="297" name="テキスト ボックス 296"/>
        <xdr:cNvSpPr txBox="1"/>
      </xdr:nvSpPr>
      <xdr:spPr>
        <a:xfrm>
          <a:off x="8561017" y="6208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44145</xdr:rowOff>
    </xdr:from>
    <xdr:to>
      <xdr:col>41</xdr:col>
      <xdr:colOff>50800</xdr:colOff>
      <xdr:row>38</xdr:row>
      <xdr:rowOff>49175</xdr:rowOff>
    </xdr:to>
    <xdr:cxnSp macro="">
      <xdr:nvCxnSpPr>
        <xdr:cNvPr id="298" name="直線コネクタ 297"/>
        <xdr:cNvCxnSpPr/>
      </xdr:nvCxnSpPr>
      <xdr:spPr>
        <a:xfrm>
          <a:off x="6972300" y="6559245"/>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83871</xdr:rowOff>
    </xdr:from>
    <xdr:to>
      <xdr:col>41</xdr:col>
      <xdr:colOff>101600</xdr:colOff>
      <xdr:row>38</xdr:row>
      <xdr:rowOff>14021</xdr:rowOff>
    </xdr:to>
    <xdr:sp macro="" textlink="">
      <xdr:nvSpPr>
        <xdr:cNvPr id="299" name="フローチャート: 判断 298"/>
        <xdr:cNvSpPr/>
      </xdr:nvSpPr>
      <xdr:spPr>
        <a:xfrm>
          <a:off x="7810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30548</xdr:rowOff>
    </xdr:from>
    <xdr:ext cx="378565" cy="259045"/>
    <xdr:sp macro="" textlink="">
      <xdr:nvSpPr>
        <xdr:cNvPr id="300" name="テキスト ボックス 299"/>
        <xdr:cNvSpPr txBox="1"/>
      </xdr:nvSpPr>
      <xdr:spPr>
        <a:xfrm>
          <a:off x="7672017" y="6202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79070</xdr:rowOff>
    </xdr:from>
    <xdr:to>
      <xdr:col>36</xdr:col>
      <xdr:colOff>165100</xdr:colOff>
      <xdr:row>38</xdr:row>
      <xdr:rowOff>9220</xdr:rowOff>
    </xdr:to>
    <xdr:sp macro="" textlink="">
      <xdr:nvSpPr>
        <xdr:cNvPr id="301" name="フローチャート: 判断 300"/>
        <xdr:cNvSpPr/>
      </xdr:nvSpPr>
      <xdr:spPr>
        <a:xfrm>
          <a:off x="6921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25747</xdr:rowOff>
    </xdr:from>
    <xdr:ext cx="378565" cy="259045"/>
    <xdr:sp macro="" textlink="">
      <xdr:nvSpPr>
        <xdr:cNvPr id="302" name="テキスト ボックス 301"/>
        <xdr:cNvSpPr txBox="1"/>
      </xdr:nvSpPr>
      <xdr:spPr>
        <a:xfrm>
          <a:off x="6783017" y="61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57124</xdr:rowOff>
    </xdr:from>
    <xdr:to>
      <xdr:col>55</xdr:col>
      <xdr:colOff>50800</xdr:colOff>
      <xdr:row>38</xdr:row>
      <xdr:rowOff>158724</xdr:rowOff>
    </xdr:to>
    <xdr:sp macro="" textlink="">
      <xdr:nvSpPr>
        <xdr:cNvPr id="308" name="楕円 307"/>
        <xdr:cNvSpPr/>
      </xdr:nvSpPr>
      <xdr:spPr>
        <a:xfrm>
          <a:off x="10426700" y="657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143501</xdr:rowOff>
    </xdr:from>
    <xdr:ext cx="378565" cy="259045"/>
    <xdr:sp macro="" textlink="">
      <xdr:nvSpPr>
        <xdr:cNvPr id="309" name="労働費該当値テキスト"/>
        <xdr:cNvSpPr txBox="1"/>
      </xdr:nvSpPr>
      <xdr:spPr>
        <a:xfrm>
          <a:off x="10528300" y="6487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59639</xdr:rowOff>
    </xdr:from>
    <xdr:to>
      <xdr:col>50</xdr:col>
      <xdr:colOff>165100</xdr:colOff>
      <xdr:row>38</xdr:row>
      <xdr:rowOff>161239</xdr:rowOff>
    </xdr:to>
    <xdr:sp macro="" textlink="">
      <xdr:nvSpPr>
        <xdr:cNvPr id="310" name="楕円 309"/>
        <xdr:cNvSpPr/>
      </xdr:nvSpPr>
      <xdr:spPr>
        <a:xfrm>
          <a:off x="9588500" y="657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152366</xdr:rowOff>
    </xdr:from>
    <xdr:ext cx="378565" cy="259045"/>
    <xdr:sp macro="" textlink="">
      <xdr:nvSpPr>
        <xdr:cNvPr id="311" name="テキスト ボックス 310"/>
        <xdr:cNvSpPr txBox="1"/>
      </xdr:nvSpPr>
      <xdr:spPr>
        <a:xfrm>
          <a:off x="9450017" y="6667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171196</xdr:rowOff>
    </xdr:from>
    <xdr:to>
      <xdr:col>46</xdr:col>
      <xdr:colOff>38100</xdr:colOff>
      <xdr:row>38</xdr:row>
      <xdr:rowOff>101346</xdr:rowOff>
    </xdr:to>
    <xdr:sp macro="" textlink="">
      <xdr:nvSpPr>
        <xdr:cNvPr id="312" name="楕円 311"/>
        <xdr:cNvSpPr/>
      </xdr:nvSpPr>
      <xdr:spPr>
        <a:xfrm>
          <a:off x="8699500" y="65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92473</xdr:rowOff>
    </xdr:from>
    <xdr:ext cx="378565" cy="259045"/>
    <xdr:sp macro="" textlink="">
      <xdr:nvSpPr>
        <xdr:cNvPr id="313" name="テキスト ボックス 312"/>
        <xdr:cNvSpPr txBox="1"/>
      </xdr:nvSpPr>
      <xdr:spPr>
        <a:xfrm>
          <a:off x="8561017" y="6607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169825</xdr:rowOff>
    </xdr:from>
    <xdr:to>
      <xdr:col>41</xdr:col>
      <xdr:colOff>101600</xdr:colOff>
      <xdr:row>38</xdr:row>
      <xdr:rowOff>99975</xdr:rowOff>
    </xdr:to>
    <xdr:sp macro="" textlink="">
      <xdr:nvSpPr>
        <xdr:cNvPr id="314" name="楕円 313"/>
        <xdr:cNvSpPr/>
      </xdr:nvSpPr>
      <xdr:spPr>
        <a:xfrm>
          <a:off x="7810500" y="651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91102</xdr:rowOff>
    </xdr:from>
    <xdr:ext cx="378565" cy="259045"/>
    <xdr:sp macro="" textlink="">
      <xdr:nvSpPr>
        <xdr:cNvPr id="315" name="テキスト ボックス 314"/>
        <xdr:cNvSpPr txBox="1"/>
      </xdr:nvSpPr>
      <xdr:spPr>
        <a:xfrm>
          <a:off x="7672017" y="6606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164795</xdr:rowOff>
    </xdr:from>
    <xdr:to>
      <xdr:col>36</xdr:col>
      <xdr:colOff>165100</xdr:colOff>
      <xdr:row>38</xdr:row>
      <xdr:rowOff>94945</xdr:rowOff>
    </xdr:to>
    <xdr:sp macro="" textlink="">
      <xdr:nvSpPr>
        <xdr:cNvPr id="316" name="楕円 315"/>
        <xdr:cNvSpPr/>
      </xdr:nvSpPr>
      <xdr:spPr>
        <a:xfrm>
          <a:off x="6921500" y="65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86072</xdr:rowOff>
    </xdr:from>
    <xdr:ext cx="378565" cy="259045"/>
    <xdr:sp macro="" textlink="">
      <xdr:nvSpPr>
        <xdr:cNvPr id="317" name="テキスト ボックス 316"/>
        <xdr:cNvSpPr txBox="1"/>
      </xdr:nvSpPr>
      <xdr:spPr>
        <a:xfrm>
          <a:off x="6783017" y="6601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34830</xdr:rowOff>
    </xdr:from>
    <xdr:to>
      <xdr:col>54</xdr:col>
      <xdr:colOff>189865</xdr:colOff>
      <xdr:row>59</xdr:row>
      <xdr:rowOff>13322</xdr:rowOff>
    </xdr:to>
    <xdr:cxnSp macro="">
      <xdr:nvCxnSpPr>
        <xdr:cNvPr id="341" name="直線コネクタ 340"/>
        <xdr:cNvCxnSpPr/>
      </xdr:nvCxnSpPr>
      <xdr:spPr>
        <a:xfrm flipV="1">
          <a:off x="10475595" y="8778780"/>
          <a:ext cx="1270" cy="135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17149</xdr:rowOff>
    </xdr:from>
    <xdr:ext cx="469744" cy="259045"/>
    <xdr:sp macro="" textlink="">
      <xdr:nvSpPr>
        <xdr:cNvPr id="342" name="農林水産業費最小値テキスト"/>
        <xdr:cNvSpPr txBox="1"/>
      </xdr:nvSpPr>
      <xdr:spPr>
        <a:xfrm>
          <a:off x="10528300" y="1013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13322</xdr:rowOff>
    </xdr:from>
    <xdr:to>
      <xdr:col>55</xdr:col>
      <xdr:colOff>88900</xdr:colOff>
      <xdr:row>59</xdr:row>
      <xdr:rowOff>13322</xdr:rowOff>
    </xdr:to>
    <xdr:cxnSp macro="">
      <xdr:nvCxnSpPr>
        <xdr:cNvPr id="343" name="直線コネクタ 342"/>
        <xdr:cNvCxnSpPr/>
      </xdr:nvCxnSpPr>
      <xdr:spPr>
        <a:xfrm>
          <a:off x="10388600" y="101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152957</xdr:rowOff>
    </xdr:from>
    <xdr:ext cx="534377" cy="259045"/>
    <xdr:sp macro="" textlink="">
      <xdr:nvSpPr>
        <xdr:cNvPr id="344" name="農林水産業費最大値テキスト"/>
        <xdr:cNvSpPr txBox="1"/>
      </xdr:nvSpPr>
      <xdr:spPr>
        <a:xfrm>
          <a:off x="10528300" y="855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34830</xdr:rowOff>
    </xdr:from>
    <xdr:to>
      <xdr:col>55</xdr:col>
      <xdr:colOff>88900</xdr:colOff>
      <xdr:row>51</xdr:row>
      <xdr:rowOff>34830</xdr:rowOff>
    </xdr:to>
    <xdr:cxnSp macro="">
      <xdr:nvCxnSpPr>
        <xdr:cNvPr id="345" name="直線コネクタ 344"/>
        <xdr:cNvCxnSpPr/>
      </xdr:nvCxnSpPr>
      <xdr:spPr>
        <a:xfrm>
          <a:off x="10388600" y="877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131166</xdr:rowOff>
    </xdr:from>
    <xdr:to>
      <xdr:col>55</xdr:col>
      <xdr:colOff>0</xdr:colOff>
      <xdr:row>58</xdr:row>
      <xdr:rowOff>2236</xdr:rowOff>
    </xdr:to>
    <xdr:cxnSp macro="">
      <xdr:nvCxnSpPr>
        <xdr:cNvPr id="346" name="直線コネクタ 345"/>
        <xdr:cNvCxnSpPr/>
      </xdr:nvCxnSpPr>
      <xdr:spPr>
        <a:xfrm flipV="1">
          <a:off x="9639300" y="9903816"/>
          <a:ext cx="8382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128617</xdr:rowOff>
    </xdr:from>
    <xdr:ext cx="534377" cy="259045"/>
    <xdr:sp macro="" textlink="">
      <xdr:nvSpPr>
        <xdr:cNvPr id="347" name="農林水産業費平均値テキスト"/>
        <xdr:cNvSpPr txBox="1"/>
      </xdr:nvSpPr>
      <xdr:spPr>
        <a:xfrm>
          <a:off x="10528300" y="9558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105740</xdr:rowOff>
    </xdr:from>
    <xdr:to>
      <xdr:col>55</xdr:col>
      <xdr:colOff>50800</xdr:colOff>
      <xdr:row>57</xdr:row>
      <xdr:rowOff>35890</xdr:rowOff>
    </xdr:to>
    <xdr:sp macro="" textlink="">
      <xdr:nvSpPr>
        <xdr:cNvPr id="348" name="フローチャート: 判断 347"/>
        <xdr:cNvSpPr/>
      </xdr:nvSpPr>
      <xdr:spPr>
        <a:xfrm>
          <a:off x="10426700" y="97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2236</xdr:rowOff>
    </xdr:from>
    <xdr:to>
      <xdr:col>50</xdr:col>
      <xdr:colOff>114300</xdr:colOff>
      <xdr:row>58</xdr:row>
      <xdr:rowOff>20866</xdr:rowOff>
    </xdr:to>
    <xdr:cxnSp macro="">
      <xdr:nvCxnSpPr>
        <xdr:cNvPr id="349" name="直線コネクタ 348"/>
        <xdr:cNvCxnSpPr/>
      </xdr:nvCxnSpPr>
      <xdr:spPr>
        <a:xfrm flipV="1">
          <a:off x="8750300" y="9946336"/>
          <a:ext cx="889000" cy="1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132372</xdr:rowOff>
    </xdr:from>
    <xdr:to>
      <xdr:col>50</xdr:col>
      <xdr:colOff>165100</xdr:colOff>
      <xdr:row>57</xdr:row>
      <xdr:rowOff>62522</xdr:rowOff>
    </xdr:to>
    <xdr:sp macro="" textlink="">
      <xdr:nvSpPr>
        <xdr:cNvPr id="350" name="フローチャート: 判断 349"/>
        <xdr:cNvSpPr/>
      </xdr:nvSpPr>
      <xdr:spPr>
        <a:xfrm>
          <a:off x="95885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79049</xdr:rowOff>
    </xdr:from>
    <xdr:ext cx="534377" cy="259045"/>
    <xdr:sp macro="" textlink="">
      <xdr:nvSpPr>
        <xdr:cNvPr id="351" name="テキスト ボックス 350"/>
        <xdr:cNvSpPr txBox="1"/>
      </xdr:nvSpPr>
      <xdr:spPr>
        <a:xfrm>
          <a:off x="9372111" y="950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4064</xdr:rowOff>
    </xdr:from>
    <xdr:to>
      <xdr:col>45</xdr:col>
      <xdr:colOff>177800</xdr:colOff>
      <xdr:row>58</xdr:row>
      <xdr:rowOff>20866</xdr:rowOff>
    </xdr:to>
    <xdr:cxnSp macro="">
      <xdr:nvCxnSpPr>
        <xdr:cNvPr id="352" name="直線コネクタ 351"/>
        <xdr:cNvCxnSpPr/>
      </xdr:nvCxnSpPr>
      <xdr:spPr>
        <a:xfrm>
          <a:off x="7861300" y="9948164"/>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138087</xdr:rowOff>
    </xdr:from>
    <xdr:to>
      <xdr:col>46</xdr:col>
      <xdr:colOff>38100</xdr:colOff>
      <xdr:row>57</xdr:row>
      <xdr:rowOff>68237</xdr:rowOff>
    </xdr:to>
    <xdr:sp macro="" textlink="">
      <xdr:nvSpPr>
        <xdr:cNvPr id="353" name="フローチャート: 判断 352"/>
        <xdr:cNvSpPr/>
      </xdr:nvSpPr>
      <xdr:spPr>
        <a:xfrm>
          <a:off x="8699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84764</xdr:rowOff>
    </xdr:from>
    <xdr:ext cx="534377" cy="259045"/>
    <xdr:sp macro="" textlink="">
      <xdr:nvSpPr>
        <xdr:cNvPr id="354" name="テキスト ボックス 353"/>
        <xdr:cNvSpPr txBox="1"/>
      </xdr:nvSpPr>
      <xdr:spPr>
        <a:xfrm>
          <a:off x="8483111" y="95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4064</xdr:rowOff>
    </xdr:from>
    <xdr:to>
      <xdr:col>41</xdr:col>
      <xdr:colOff>50800</xdr:colOff>
      <xdr:row>58</xdr:row>
      <xdr:rowOff>25457</xdr:rowOff>
    </xdr:to>
    <xdr:cxnSp macro="">
      <xdr:nvCxnSpPr>
        <xdr:cNvPr id="355" name="直線コネクタ 354"/>
        <xdr:cNvCxnSpPr/>
      </xdr:nvCxnSpPr>
      <xdr:spPr>
        <a:xfrm flipV="1">
          <a:off x="6972300" y="9948164"/>
          <a:ext cx="889000" cy="2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143345</xdr:rowOff>
    </xdr:from>
    <xdr:to>
      <xdr:col>41</xdr:col>
      <xdr:colOff>101600</xdr:colOff>
      <xdr:row>57</xdr:row>
      <xdr:rowOff>73495</xdr:rowOff>
    </xdr:to>
    <xdr:sp macro="" textlink="">
      <xdr:nvSpPr>
        <xdr:cNvPr id="356" name="フローチャート: 判断 355"/>
        <xdr:cNvSpPr/>
      </xdr:nvSpPr>
      <xdr:spPr>
        <a:xfrm>
          <a:off x="7810500" y="974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90022</xdr:rowOff>
    </xdr:from>
    <xdr:ext cx="534377" cy="259045"/>
    <xdr:sp macro="" textlink="">
      <xdr:nvSpPr>
        <xdr:cNvPr id="357" name="テキスト ボックス 356"/>
        <xdr:cNvSpPr txBox="1"/>
      </xdr:nvSpPr>
      <xdr:spPr>
        <a:xfrm>
          <a:off x="7594111" y="951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168643</xdr:rowOff>
    </xdr:from>
    <xdr:to>
      <xdr:col>36</xdr:col>
      <xdr:colOff>165100</xdr:colOff>
      <xdr:row>57</xdr:row>
      <xdr:rowOff>98793</xdr:rowOff>
    </xdr:to>
    <xdr:sp macro="" textlink="">
      <xdr:nvSpPr>
        <xdr:cNvPr id="358" name="フローチャート: 判断 357"/>
        <xdr:cNvSpPr/>
      </xdr:nvSpPr>
      <xdr:spPr>
        <a:xfrm>
          <a:off x="6921500" y="97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115320</xdr:rowOff>
    </xdr:from>
    <xdr:ext cx="534377" cy="259045"/>
    <xdr:sp macro="" textlink="">
      <xdr:nvSpPr>
        <xdr:cNvPr id="359" name="テキスト ボックス 358"/>
        <xdr:cNvSpPr txBox="1"/>
      </xdr:nvSpPr>
      <xdr:spPr>
        <a:xfrm>
          <a:off x="6705111" y="95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80366</xdr:rowOff>
    </xdr:from>
    <xdr:to>
      <xdr:col>55</xdr:col>
      <xdr:colOff>50800</xdr:colOff>
      <xdr:row>58</xdr:row>
      <xdr:rowOff>10516</xdr:rowOff>
    </xdr:to>
    <xdr:sp macro="" textlink="">
      <xdr:nvSpPr>
        <xdr:cNvPr id="365" name="楕円 364"/>
        <xdr:cNvSpPr/>
      </xdr:nvSpPr>
      <xdr:spPr>
        <a:xfrm>
          <a:off x="10426700" y="985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58793</xdr:rowOff>
    </xdr:from>
    <xdr:ext cx="534377" cy="259045"/>
    <xdr:sp macro="" textlink="">
      <xdr:nvSpPr>
        <xdr:cNvPr id="366" name="農林水産業費該当値テキスト"/>
        <xdr:cNvSpPr txBox="1"/>
      </xdr:nvSpPr>
      <xdr:spPr>
        <a:xfrm>
          <a:off x="10528300" y="983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122886</xdr:rowOff>
    </xdr:from>
    <xdr:to>
      <xdr:col>50</xdr:col>
      <xdr:colOff>165100</xdr:colOff>
      <xdr:row>58</xdr:row>
      <xdr:rowOff>53036</xdr:rowOff>
    </xdr:to>
    <xdr:sp macro="" textlink="">
      <xdr:nvSpPr>
        <xdr:cNvPr id="367" name="楕円 366"/>
        <xdr:cNvSpPr/>
      </xdr:nvSpPr>
      <xdr:spPr>
        <a:xfrm>
          <a:off x="9588500" y="989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44163</xdr:rowOff>
    </xdr:from>
    <xdr:ext cx="534377" cy="259045"/>
    <xdr:sp macro="" textlink="">
      <xdr:nvSpPr>
        <xdr:cNvPr id="368" name="テキスト ボックス 367"/>
        <xdr:cNvSpPr txBox="1"/>
      </xdr:nvSpPr>
      <xdr:spPr>
        <a:xfrm>
          <a:off x="9372111" y="998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141516</xdr:rowOff>
    </xdr:from>
    <xdr:to>
      <xdr:col>46</xdr:col>
      <xdr:colOff>38100</xdr:colOff>
      <xdr:row>58</xdr:row>
      <xdr:rowOff>71666</xdr:rowOff>
    </xdr:to>
    <xdr:sp macro="" textlink="">
      <xdr:nvSpPr>
        <xdr:cNvPr id="369" name="楕円 368"/>
        <xdr:cNvSpPr/>
      </xdr:nvSpPr>
      <xdr:spPr>
        <a:xfrm>
          <a:off x="8699500" y="991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62793</xdr:rowOff>
    </xdr:from>
    <xdr:ext cx="534377" cy="259045"/>
    <xdr:sp macro="" textlink="">
      <xdr:nvSpPr>
        <xdr:cNvPr id="370" name="テキスト ボックス 369"/>
        <xdr:cNvSpPr txBox="1"/>
      </xdr:nvSpPr>
      <xdr:spPr>
        <a:xfrm>
          <a:off x="8483111" y="1000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124714</xdr:rowOff>
    </xdr:from>
    <xdr:to>
      <xdr:col>41</xdr:col>
      <xdr:colOff>101600</xdr:colOff>
      <xdr:row>58</xdr:row>
      <xdr:rowOff>54864</xdr:rowOff>
    </xdr:to>
    <xdr:sp macro="" textlink="">
      <xdr:nvSpPr>
        <xdr:cNvPr id="371" name="楕円 370"/>
        <xdr:cNvSpPr/>
      </xdr:nvSpPr>
      <xdr:spPr>
        <a:xfrm>
          <a:off x="7810500" y="989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45991</xdr:rowOff>
    </xdr:from>
    <xdr:ext cx="534377" cy="259045"/>
    <xdr:sp macro="" textlink="">
      <xdr:nvSpPr>
        <xdr:cNvPr id="372" name="テキスト ボックス 371"/>
        <xdr:cNvSpPr txBox="1"/>
      </xdr:nvSpPr>
      <xdr:spPr>
        <a:xfrm>
          <a:off x="7594111" y="999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146107</xdr:rowOff>
    </xdr:from>
    <xdr:to>
      <xdr:col>36</xdr:col>
      <xdr:colOff>165100</xdr:colOff>
      <xdr:row>58</xdr:row>
      <xdr:rowOff>76257</xdr:rowOff>
    </xdr:to>
    <xdr:sp macro="" textlink="">
      <xdr:nvSpPr>
        <xdr:cNvPr id="373" name="楕円 372"/>
        <xdr:cNvSpPr/>
      </xdr:nvSpPr>
      <xdr:spPr>
        <a:xfrm>
          <a:off x="6921500" y="99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67384</xdr:rowOff>
    </xdr:from>
    <xdr:ext cx="469744" cy="259045"/>
    <xdr:sp macro="" textlink="">
      <xdr:nvSpPr>
        <xdr:cNvPr id="374" name="テキスト ボックス 373"/>
        <xdr:cNvSpPr txBox="1"/>
      </xdr:nvSpPr>
      <xdr:spPr>
        <a:xfrm>
          <a:off x="6737428" y="10011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34227</xdr:rowOff>
    </xdr:from>
    <xdr:to>
      <xdr:col>54</xdr:col>
      <xdr:colOff>189865</xdr:colOff>
      <xdr:row>79</xdr:row>
      <xdr:rowOff>21768</xdr:rowOff>
    </xdr:to>
    <xdr:cxnSp macro="">
      <xdr:nvCxnSpPr>
        <xdr:cNvPr id="398" name="直線コネクタ 397"/>
        <xdr:cNvCxnSpPr/>
      </xdr:nvCxnSpPr>
      <xdr:spPr>
        <a:xfrm flipV="1">
          <a:off x="10475595" y="12207177"/>
          <a:ext cx="1270" cy="135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25595</xdr:rowOff>
    </xdr:from>
    <xdr:ext cx="469744" cy="259045"/>
    <xdr:sp macro="" textlink="">
      <xdr:nvSpPr>
        <xdr:cNvPr id="399" name="商工費最小値テキスト"/>
        <xdr:cNvSpPr txBox="1"/>
      </xdr:nvSpPr>
      <xdr:spPr>
        <a:xfrm>
          <a:off x="10528300" y="135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21768</xdr:rowOff>
    </xdr:from>
    <xdr:to>
      <xdr:col>55</xdr:col>
      <xdr:colOff>88900</xdr:colOff>
      <xdr:row>79</xdr:row>
      <xdr:rowOff>21768</xdr:rowOff>
    </xdr:to>
    <xdr:cxnSp macro="">
      <xdr:nvCxnSpPr>
        <xdr:cNvPr id="400" name="直線コネクタ 399"/>
        <xdr:cNvCxnSpPr/>
      </xdr:nvCxnSpPr>
      <xdr:spPr>
        <a:xfrm>
          <a:off x="10388600" y="135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152354</xdr:rowOff>
    </xdr:from>
    <xdr:ext cx="599010" cy="259045"/>
    <xdr:sp macro="" textlink="">
      <xdr:nvSpPr>
        <xdr:cNvPr id="401" name="商工費最大値テキスト"/>
        <xdr:cNvSpPr txBox="1"/>
      </xdr:nvSpPr>
      <xdr:spPr>
        <a:xfrm>
          <a:off x="10528300" y="1198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108,805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34227</xdr:rowOff>
    </xdr:from>
    <xdr:to>
      <xdr:col>55</xdr:col>
      <xdr:colOff>88900</xdr:colOff>
      <xdr:row>71</xdr:row>
      <xdr:rowOff>34227</xdr:rowOff>
    </xdr:to>
    <xdr:cxnSp macro="">
      <xdr:nvCxnSpPr>
        <xdr:cNvPr id="402" name="直線コネクタ 401"/>
        <xdr:cNvCxnSpPr/>
      </xdr:nvCxnSpPr>
      <xdr:spPr>
        <a:xfrm>
          <a:off x="10388600" y="122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23800</xdr:rowOff>
    </xdr:from>
    <xdr:to>
      <xdr:col>55</xdr:col>
      <xdr:colOff>0</xdr:colOff>
      <xdr:row>77</xdr:row>
      <xdr:rowOff>143942</xdr:rowOff>
    </xdr:to>
    <xdr:cxnSp macro="">
      <xdr:nvCxnSpPr>
        <xdr:cNvPr id="403" name="直線コネクタ 402"/>
        <xdr:cNvCxnSpPr/>
      </xdr:nvCxnSpPr>
      <xdr:spPr>
        <a:xfrm>
          <a:off x="9639300" y="13225450"/>
          <a:ext cx="838200" cy="12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94721</xdr:rowOff>
    </xdr:from>
    <xdr:ext cx="534377" cy="259045"/>
    <xdr:sp macro="" textlink="">
      <xdr:nvSpPr>
        <xdr:cNvPr id="404" name="商工費平均値テキスト"/>
        <xdr:cNvSpPr txBox="1"/>
      </xdr:nvSpPr>
      <xdr:spPr>
        <a:xfrm>
          <a:off x="10528300" y="13124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71844</xdr:rowOff>
    </xdr:from>
    <xdr:to>
      <xdr:col>55</xdr:col>
      <xdr:colOff>50800</xdr:colOff>
      <xdr:row>78</xdr:row>
      <xdr:rowOff>1994</xdr:rowOff>
    </xdr:to>
    <xdr:sp macro="" textlink="">
      <xdr:nvSpPr>
        <xdr:cNvPr id="405" name="フローチャート: 判断 404"/>
        <xdr:cNvSpPr/>
      </xdr:nvSpPr>
      <xdr:spPr>
        <a:xfrm>
          <a:off x="10426700" y="1327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23800</xdr:rowOff>
    </xdr:from>
    <xdr:to>
      <xdr:col>50</xdr:col>
      <xdr:colOff>114300</xdr:colOff>
      <xdr:row>77</xdr:row>
      <xdr:rowOff>55918</xdr:rowOff>
    </xdr:to>
    <xdr:cxnSp macro="">
      <xdr:nvCxnSpPr>
        <xdr:cNvPr id="406" name="直線コネクタ 405"/>
        <xdr:cNvCxnSpPr/>
      </xdr:nvCxnSpPr>
      <xdr:spPr>
        <a:xfrm flipV="1">
          <a:off x="8750300" y="13225450"/>
          <a:ext cx="889000" cy="3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23661</xdr:rowOff>
    </xdr:from>
    <xdr:to>
      <xdr:col>50</xdr:col>
      <xdr:colOff>165100</xdr:colOff>
      <xdr:row>77</xdr:row>
      <xdr:rowOff>125261</xdr:rowOff>
    </xdr:to>
    <xdr:sp macro="" textlink="">
      <xdr:nvSpPr>
        <xdr:cNvPr id="407" name="フローチャート: 判断 406"/>
        <xdr:cNvSpPr/>
      </xdr:nvSpPr>
      <xdr:spPr>
        <a:xfrm>
          <a:off x="9588500" y="1322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116388</xdr:rowOff>
    </xdr:from>
    <xdr:ext cx="534377" cy="259045"/>
    <xdr:sp macro="" textlink="">
      <xdr:nvSpPr>
        <xdr:cNvPr id="408" name="テキスト ボックス 407"/>
        <xdr:cNvSpPr txBox="1"/>
      </xdr:nvSpPr>
      <xdr:spPr>
        <a:xfrm>
          <a:off x="9372111" y="1331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55918</xdr:rowOff>
    </xdr:from>
    <xdr:to>
      <xdr:col>45</xdr:col>
      <xdr:colOff>177800</xdr:colOff>
      <xdr:row>78</xdr:row>
      <xdr:rowOff>16751</xdr:rowOff>
    </xdr:to>
    <xdr:cxnSp macro="">
      <xdr:nvCxnSpPr>
        <xdr:cNvPr id="409" name="直線コネクタ 408"/>
        <xdr:cNvCxnSpPr/>
      </xdr:nvCxnSpPr>
      <xdr:spPr>
        <a:xfrm flipV="1">
          <a:off x="7861300" y="13257568"/>
          <a:ext cx="889000" cy="13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56338</xdr:rowOff>
    </xdr:from>
    <xdr:to>
      <xdr:col>46</xdr:col>
      <xdr:colOff>38100</xdr:colOff>
      <xdr:row>77</xdr:row>
      <xdr:rowOff>157938</xdr:rowOff>
    </xdr:to>
    <xdr:sp macro="" textlink="">
      <xdr:nvSpPr>
        <xdr:cNvPr id="410" name="フローチャート: 判断 409"/>
        <xdr:cNvSpPr/>
      </xdr:nvSpPr>
      <xdr:spPr>
        <a:xfrm>
          <a:off x="8699500" y="132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149065</xdr:rowOff>
    </xdr:from>
    <xdr:ext cx="534377" cy="259045"/>
    <xdr:sp macro="" textlink="">
      <xdr:nvSpPr>
        <xdr:cNvPr id="411" name="テキスト ボックス 410"/>
        <xdr:cNvSpPr txBox="1"/>
      </xdr:nvSpPr>
      <xdr:spPr>
        <a:xfrm>
          <a:off x="8483111" y="1335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16751</xdr:rowOff>
    </xdr:from>
    <xdr:to>
      <xdr:col>41</xdr:col>
      <xdr:colOff>50800</xdr:colOff>
      <xdr:row>78</xdr:row>
      <xdr:rowOff>25552</xdr:rowOff>
    </xdr:to>
    <xdr:cxnSp macro="">
      <xdr:nvCxnSpPr>
        <xdr:cNvPr id="412" name="直線コネクタ 411"/>
        <xdr:cNvCxnSpPr/>
      </xdr:nvCxnSpPr>
      <xdr:spPr>
        <a:xfrm flipV="1">
          <a:off x="6972300" y="13389851"/>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135153</xdr:rowOff>
    </xdr:from>
    <xdr:to>
      <xdr:col>41</xdr:col>
      <xdr:colOff>101600</xdr:colOff>
      <xdr:row>77</xdr:row>
      <xdr:rowOff>65303</xdr:rowOff>
    </xdr:to>
    <xdr:sp macro="" textlink="">
      <xdr:nvSpPr>
        <xdr:cNvPr id="413" name="フローチャート: 判断 412"/>
        <xdr:cNvSpPr/>
      </xdr:nvSpPr>
      <xdr:spPr>
        <a:xfrm>
          <a:off x="7810500" y="1316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81831</xdr:rowOff>
    </xdr:from>
    <xdr:ext cx="534377" cy="259045"/>
    <xdr:sp macro="" textlink="">
      <xdr:nvSpPr>
        <xdr:cNvPr id="414" name="テキスト ボックス 413"/>
        <xdr:cNvSpPr txBox="1"/>
      </xdr:nvSpPr>
      <xdr:spPr>
        <a:xfrm>
          <a:off x="7594111" y="1294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90399</xdr:rowOff>
    </xdr:from>
    <xdr:to>
      <xdr:col>36</xdr:col>
      <xdr:colOff>165100</xdr:colOff>
      <xdr:row>78</xdr:row>
      <xdr:rowOff>20549</xdr:rowOff>
    </xdr:to>
    <xdr:sp macro="" textlink="">
      <xdr:nvSpPr>
        <xdr:cNvPr id="415" name="フローチャート: 判断 414"/>
        <xdr:cNvSpPr/>
      </xdr:nvSpPr>
      <xdr:spPr>
        <a:xfrm>
          <a:off x="6921500" y="132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37076</xdr:rowOff>
    </xdr:from>
    <xdr:ext cx="534377" cy="259045"/>
    <xdr:sp macro="" textlink="">
      <xdr:nvSpPr>
        <xdr:cNvPr id="416" name="テキスト ボックス 415"/>
        <xdr:cNvSpPr txBox="1"/>
      </xdr:nvSpPr>
      <xdr:spPr>
        <a:xfrm>
          <a:off x="6705111" y="130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93142</xdr:rowOff>
    </xdr:from>
    <xdr:to>
      <xdr:col>55</xdr:col>
      <xdr:colOff>50800</xdr:colOff>
      <xdr:row>78</xdr:row>
      <xdr:rowOff>23292</xdr:rowOff>
    </xdr:to>
    <xdr:sp macro="" textlink="">
      <xdr:nvSpPr>
        <xdr:cNvPr id="422" name="楕円 421"/>
        <xdr:cNvSpPr/>
      </xdr:nvSpPr>
      <xdr:spPr>
        <a:xfrm>
          <a:off x="10426700" y="1329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71569</xdr:rowOff>
    </xdr:from>
    <xdr:ext cx="534377" cy="259045"/>
    <xdr:sp macro="" textlink="">
      <xdr:nvSpPr>
        <xdr:cNvPr id="423" name="商工費該当値テキスト"/>
        <xdr:cNvSpPr txBox="1"/>
      </xdr:nvSpPr>
      <xdr:spPr>
        <a:xfrm>
          <a:off x="10528300" y="1327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144450</xdr:rowOff>
    </xdr:from>
    <xdr:to>
      <xdr:col>50</xdr:col>
      <xdr:colOff>165100</xdr:colOff>
      <xdr:row>77</xdr:row>
      <xdr:rowOff>74600</xdr:rowOff>
    </xdr:to>
    <xdr:sp macro="" textlink="">
      <xdr:nvSpPr>
        <xdr:cNvPr id="424" name="楕円 423"/>
        <xdr:cNvSpPr/>
      </xdr:nvSpPr>
      <xdr:spPr>
        <a:xfrm>
          <a:off x="9588500" y="131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91127</xdr:rowOff>
    </xdr:from>
    <xdr:ext cx="534377" cy="259045"/>
    <xdr:sp macro="" textlink="">
      <xdr:nvSpPr>
        <xdr:cNvPr id="425" name="テキスト ボックス 424"/>
        <xdr:cNvSpPr txBox="1"/>
      </xdr:nvSpPr>
      <xdr:spPr>
        <a:xfrm>
          <a:off x="9372111" y="1294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5118</xdr:rowOff>
    </xdr:from>
    <xdr:to>
      <xdr:col>46</xdr:col>
      <xdr:colOff>38100</xdr:colOff>
      <xdr:row>77</xdr:row>
      <xdr:rowOff>106718</xdr:rowOff>
    </xdr:to>
    <xdr:sp macro="" textlink="">
      <xdr:nvSpPr>
        <xdr:cNvPr id="426" name="楕円 425"/>
        <xdr:cNvSpPr/>
      </xdr:nvSpPr>
      <xdr:spPr>
        <a:xfrm>
          <a:off x="8699500" y="1320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123245</xdr:rowOff>
    </xdr:from>
    <xdr:ext cx="534377" cy="259045"/>
    <xdr:sp macro="" textlink="">
      <xdr:nvSpPr>
        <xdr:cNvPr id="427" name="テキスト ボックス 426"/>
        <xdr:cNvSpPr txBox="1"/>
      </xdr:nvSpPr>
      <xdr:spPr>
        <a:xfrm>
          <a:off x="8483111" y="1298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137401</xdr:rowOff>
    </xdr:from>
    <xdr:to>
      <xdr:col>41</xdr:col>
      <xdr:colOff>101600</xdr:colOff>
      <xdr:row>78</xdr:row>
      <xdr:rowOff>67551</xdr:rowOff>
    </xdr:to>
    <xdr:sp macro="" textlink="">
      <xdr:nvSpPr>
        <xdr:cNvPr id="428" name="楕円 427"/>
        <xdr:cNvSpPr/>
      </xdr:nvSpPr>
      <xdr:spPr>
        <a:xfrm>
          <a:off x="7810500" y="1333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58678</xdr:rowOff>
    </xdr:from>
    <xdr:ext cx="534377" cy="259045"/>
    <xdr:sp macro="" textlink="">
      <xdr:nvSpPr>
        <xdr:cNvPr id="429" name="テキスト ボックス 428"/>
        <xdr:cNvSpPr txBox="1"/>
      </xdr:nvSpPr>
      <xdr:spPr>
        <a:xfrm>
          <a:off x="7594111" y="1343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146202</xdr:rowOff>
    </xdr:from>
    <xdr:to>
      <xdr:col>36</xdr:col>
      <xdr:colOff>165100</xdr:colOff>
      <xdr:row>78</xdr:row>
      <xdr:rowOff>76352</xdr:rowOff>
    </xdr:to>
    <xdr:sp macro="" textlink="">
      <xdr:nvSpPr>
        <xdr:cNvPr id="430" name="楕円 429"/>
        <xdr:cNvSpPr/>
      </xdr:nvSpPr>
      <xdr:spPr>
        <a:xfrm>
          <a:off x="6921500" y="1334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67479</xdr:rowOff>
    </xdr:from>
    <xdr:ext cx="534377" cy="259045"/>
    <xdr:sp macro="" textlink="">
      <xdr:nvSpPr>
        <xdr:cNvPr id="431" name="テキスト ボックス 430"/>
        <xdr:cNvSpPr txBox="1"/>
      </xdr:nvSpPr>
      <xdr:spPr>
        <a:xfrm>
          <a:off x="6705111" y="1344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57043</xdr:rowOff>
    </xdr:from>
    <xdr:to>
      <xdr:col>54</xdr:col>
      <xdr:colOff>189865</xdr:colOff>
      <xdr:row>98</xdr:row>
      <xdr:rowOff>46655</xdr:rowOff>
    </xdr:to>
    <xdr:cxnSp macro="">
      <xdr:nvCxnSpPr>
        <xdr:cNvPr id="453" name="直線コネクタ 452"/>
        <xdr:cNvCxnSpPr/>
      </xdr:nvCxnSpPr>
      <xdr:spPr>
        <a:xfrm flipV="1">
          <a:off x="10475595" y="15830443"/>
          <a:ext cx="1270" cy="1018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50482</xdr:rowOff>
    </xdr:from>
    <xdr:ext cx="534377" cy="259045"/>
    <xdr:sp macro="" textlink="">
      <xdr:nvSpPr>
        <xdr:cNvPr id="454" name="土木費最小値テキスト"/>
        <xdr:cNvSpPr txBox="1"/>
      </xdr:nvSpPr>
      <xdr:spPr>
        <a:xfrm>
          <a:off x="10528300" y="1685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46655</xdr:rowOff>
    </xdr:from>
    <xdr:to>
      <xdr:col>55</xdr:col>
      <xdr:colOff>88900</xdr:colOff>
      <xdr:row>98</xdr:row>
      <xdr:rowOff>46655</xdr:rowOff>
    </xdr:to>
    <xdr:cxnSp macro="">
      <xdr:nvCxnSpPr>
        <xdr:cNvPr id="455" name="直線コネクタ 454"/>
        <xdr:cNvCxnSpPr/>
      </xdr:nvCxnSpPr>
      <xdr:spPr>
        <a:xfrm>
          <a:off x="10388600" y="168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3720</xdr:rowOff>
    </xdr:from>
    <xdr:ext cx="599010" cy="259045"/>
    <xdr:sp macro="" textlink="">
      <xdr:nvSpPr>
        <xdr:cNvPr id="456" name="土木費最大値テキスト"/>
        <xdr:cNvSpPr txBox="1"/>
      </xdr:nvSpPr>
      <xdr:spPr>
        <a:xfrm>
          <a:off x="10528300" y="1560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243,079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57043</xdr:rowOff>
    </xdr:from>
    <xdr:to>
      <xdr:col>55</xdr:col>
      <xdr:colOff>88900</xdr:colOff>
      <xdr:row>92</xdr:row>
      <xdr:rowOff>57043</xdr:rowOff>
    </xdr:to>
    <xdr:cxnSp macro="">
      <xdr:nvCxnSpPr>
        <xdr:cNvPr id="457" name="直線コネクタ 456"/>
        <xdr:cNvCxnSpPr/>
      </xdr:nvCxnSpPr>
      <xdr:spPr>
        <a:xfrm>
          <a:off x="10388600" y="1583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8790</xdr:rowOff>
    </xdr:from>
    <xdr:to>
      <xdr:col>55</xdr:col>
      <xdr:colOff>0</xdr:colOff>
      <xdr:row>97</xdr:row>
      <xdr:rowOff>132445</xdr:rowOff>
    </xdr:to>
    <xdr:cxnSp macro="">
      <xdr:nvCxnSpPr>
        <xdr:cNvPr id="458" name="直線コネクタ 457"/>
        <xdr:cNvCxnSpPr/>
      </xdr:nvCxnSpPr>
      <xdr:spPr>
        <a:xfrm flipV="1">
          <a:off x="9639300" y="16639440"/>
          <a:ext cx="838200" cy="12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142046</xdr:rowOff>
    </xdr:from>
    <xdr:ext cx="534377" cy="259045"/>
    <xdr:sp macro="" textlink="">
      <xdr:nvSpPr>
        <xdr:cNvPr id="459" name="土木費平均値テキスト"/>
        <xdr:cNvSpPr txBox="1"/>
      </xdr:nvSpPr>
      <xdr:spPr>
        <a:xfrm>
          <a:off x="10528300" y="16601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163619</xdr:rowOff>
    </xdr:from>
    <xdr:to>
      <xdr:col>55</xdr:col>
      <xdr:colOff>50800</xdr:colOff>
      <xdr:row>97</xdr:row>
      <xdr:rowOff>93769</xdr:rowOff>
    </xdr:to>
    <xdr:sp macro="" textlink="">
      <xdr:nvSpPr>
        <xdr:cNvPr id="460" name="フローチャート: 判断 459"/>
        <xdr:cNvSpPr/>
      </xdr:nvSpPr>
      <xdr:spPr>
        <a:xfrm>
          <a:off x="10426700" y="1662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132445</xdr:rowOff>
    </xdr:from>
    <xdr:to>
      <xdr:col>50</xdr:col>
      <xdr:colOff>114300</xdr:colOff>
      <xdr:row>97</xdr:row>
      <xdr:rowOff>157576</xdr:rowOff>
    </xdr:to>
    <xdr:cxnSp macro="">
      <xdr:nvCxnSpPr>
        <xdr:cNvPr id="461" name="直線コネクタ 460"/>
        <xdr:cNvCxnSpPr/>
      </xdr:nvCxnSpPr>
      <xdr:spPr>
        <a:xfrm flipV="1">
          <a:off x="8750300" y="16763095"/>
          <a:ext cx="889000" cy="2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62" name="フローチャート: 判断 461"/>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121248</xdr:rowOff>
    </xdr:from>
    <xdr:ext cx="534377" cy="259045"/>
    <xdr:sp macro="" textlink="">
      <xdr:nvSpPr>
        <xdr:cNvPr id="463" name="テキスト ボックス 462"/>
        <xdr:cNvSpPr txBox="1"/>
      </xdr:nvSpPr>
      <xdr:spPr>
        <a:xfrm>
          <a:off x="9372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157576</xdr:rowOff>
    </xdr:from>
    <xdr:to>
      <xdr:col>45</xdr:col>
      <xdr:colOff>177800</xdr:colOff>
      <xdr:row>98</xdr:row>
      <xdr:rowOff>19109</xdr:rowOff>
    </xdr:to>
    <xdr:cxnSp macro="">
      <xdr:nvCxnSpPr>
        <xdr:cNvPr id="464" name="直線コネクタ 463"/>
        <xdr:cNvCxnSpPr/>
      </xdr:nvCxnSpPr>
      <xdr:spPr>
        <a:xfrm flipV="1">
          <a:off x="7861300" y="16788226"/>
          <a:ext cx="889000" cy="3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15286</xdr:rowOff>
    </xdr:from>
    <xdr:to>
      <xdr:col>46</xdr:col>
      <xdr:colOff>38100</xdr:colOff>
      <xdr:row>97</xdr:row>
      <xdr:rowOff>116886</xdr:rowOff>
    </xdr:to>
    <xdr:sp macro="" textlink="">
      <xdr:nvSpPr>
        <xdr:cNvPr id="465" name="フローチャート: 判断 464"/>
        <xdr:cNvSpPr/>
      </xdr:nvSpPr>
      <xdr:spPr>
        <a:xfrm>
          <a:off x="8699500" y="1664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133413</xdr:rowOff>
    </xdr:from>
    <xdr:ext cx="534377" cy="259045"/>
    <xdr:sp macro="" textlink="">
      <xdr:nvSpPr>
        <xdr:cNvPr id="466" name="テキスト ボックス 465"/>
        <xdr:cNvSpPr txBox="1"/>
      </xdr:nvSpPr>
      <xdr:spPr>
        <a:xfrm>
          <a:off x="8483111" y="1642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19109</xdr:rowOff>
    </xdr:from>
    <xdr:to>
      <xdr:col>41</xdr:col>
      <xdr:colOff>50800</xdr:colOff>
      <xdr:row>98</xdr:row>
      <xdr:rowOff>22209</xdr:rowOff>
    </xdr:to>
    <xdr:cxnSp macro="">
      <xdr:nvCxnSpPr>
        <xdr:cNvPr id="467" name="直線コネクタ 466"/>
        <xdr:cNvCxnSpPr/>
      </xdr:nvCxnSpPr>
      <xdr:spPr>
        <a:xfrm flipV="1">
          <a:off x="6972300" y="16821209"/>
          <a:ext cx="889000" cy="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147540</xdr:rowOff>
    </xdr:from>
    <xdr:to>
      <xdr:col>41</xdr:col>
      <xdr:colOff>101600</xdr:colOff>
      <xdr:row>97</xdr:row>
      <xdr:rowOff>77690</xdr:rowOff>
    </xdr:to>
    <xdr:sp macro="" textlink="">
      <xdr:nvSpPr>
        <xdr:cNvPr id="468" name="フローチャート: 判断 467"/>
        <xdr:cNvSpPr/>
      </xdr:nvSpPr>
      <xdr:spPr>
        <a:xfrm>
          <a:off x="7810500" y="1660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94217</xdr:rowOff>
    </xdr:from>
    <xdr:ext cx="534377" cy="259045"/>
    <xdr:sp macro="" textlink="">
      <xdr:nvSpPr>
        <xdr:cNvPr id="469" name="テキスト ボックス 468"/>
        <xdr:cNvSpPr txBox="1"/>
      </xdr:nvSpPr>
      <xdr:spPr>
        <a:xfrm>
          <a:off x="7594111" y="1638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3088</xdr:rowOff>
    </xdr:from>
    <xdr:to>
      <xdr:col>36</xdr:col>
      <xdr:colOff>165100</xdr:colOff>
      <xdr:row>97</xdr:row>
      <xdr:rowOff>104688</xdr:rowOff>
    </xdr:to>
    <xdr:sp macro="" textlink="">
      <xdr:nvSpPr>
        <xdr:cNvPr id="470" name="フローチャート: 判断 469"/>
        <xdr:cNvSpPr/>
      </xdr:nvSpPr>
      <xdr:spPr>
        <a:xfrm>
          <a:off x="6921500" y="1663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121215</xdr:rowOff>
    </xdr:from>
    <xdr:ext cx="534377" cy="259045"/>
    <xdr:sp macro="" textlink="">
      <xdr:nvSpPr>
        <xdr:cNvPr id="471" name="テキスト ボックス 470"/>
        <xdr:cNvSpPr txBox="1"/>
      </xdr:nvSpPr>
      <xdr:spPr>
        <a:xfrm>
          <a:off x="6705111" y="1640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129440</xdr:rowOff>
    </xdr:from>
    <xdr:to>
      <xdr:col>55</xdr:col>
      <xdr:colOff>50800</xdr:colOff>
      <xdr:row>97</xdr:row>
      <xdr:rowOff>59590</xdr:rowOff>
    </xdr:to>
    <xdr:sp macro="" textlink="">
      <xdr:nvSpPr>
        <xdr:cNvPr id="477" name="楕円 476"/>
        <xdr:cNvSpPr/>
      </xdr:nvSpPr>
      <xdr:spPr>
        <a:xfrm>
          <a:off x="10426700" y="1658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152317</xdr:rowOff>
    </xdr:from>
    <xdr:ext cx="534377" cy="259045"/>
    <xdr:sp macro="" textlink="">
      <xdr:nvSpPr>
        <xdr:cNvPr id="478" name="土木費該当値テキスト"/>
        <xdr:cNvSpPr txBox="1"/>
      </xdr:nvSpPr>
      <xdr:spPr>
        <a:xfrm>
          <a:off x="10528300" y="1644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81645</xdr:rowOff>
    </xdr:from>
    <xdr:to>
      <xdr:col>50</xdr:col>
      <xdr:colOff>165100</xdr:colOff>
      <xdr:row>98</xdr:row>
      <xdr:rowOff>11795</xdr:rowOff>
    </xdr:to>
    <xdr:sp macro="" textlink="">
      <xdr:nvSpPr>
        <xdr:cNvPr id="479" name="楕円 478"/>
        <xdr:cNvSpPr/>
      </xdr:nvSpPr>
      <xdr:spPr>
        <a:xfrm>
          <a:off x="9588500" y="1671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2922</xdr:rowOff>
    </xdr:from>
    <xdr:ext cx="534377" cy="259045"/>
    <xdr:sp macro="" textlink="">
      <xdr:nvSpPr>
        <xdr:cNvPr id="480" name="テキスト ボックス 479"/>
        <xdr:cNvSpPr txBox="1"/>
      </xdr:nvSpPr>
      <xdr:spPr>
        <a:xfrm>
          <a:off x="9372111" y="1680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106776</xdr:rowOff>
    </xdr:from>
    <xdr:to>
      <xdr:col>46</xdr:col>
      <xdr:colOff>38100</xdr:colOff>
      <xdr:row>98</xdr:row>
      <xdr:rowOff>36926</xdr:rowOff>
    </xdr:to>
    <xdr:sp macro="" textlink="">
      <xdr:nvSpPr>
        <xdr:cNvPr id="481" name="楕円 480"/>
        <xdr:cNvSpPr/>
      </xdr:nvSpPr>
      <xdr:spPr>
        <a:xfrm>
          <a:off x="8699500" y="1673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28053</xdr:rowOff>
    </xdr:from>
    <xdr:ext cx="534377" cy="259045"/>
    <xdr:sp macro="" textlink="">
      <xdr:nvSpPr>
        <xdr:cNvPr id="482" name="テキスト ボックス 481"/>
        <xdr:cNvSpPr txBox="1"/>
      </xdr:nvSpPr>
      <xdr:spPr>
        <a:xfrm>
          <a:off x="8483111" y="1683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139759</xdr:rowOff>
    </xdr:from>
    <xdr:to>
      <xdr:col>41</xdr:col>
      <xdr:colOff>101600</xdr:colOff>
      <xdr:row>98</xdr:row>
      <xdr:rowOff>69909</xdr:rowOff>
    </xdr:to>
    <xdr:sp macro="" textlink="">
      <xdr:nvSpPr>
        <xdr:cNvPr id="483" name="楕円 482"/>
        <xdr:cNvSpPr/>
      </xdr:nvSpPr>
      <xdr:spPr>
        <a:xfrm>
          <a:off x="7810500" y="1677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61036</xdr:rowOff>
    </xdr:from>
    <xdr:ext cx="534377" cy="259045"/>
    <xdr:sp macro="" textlink="">
      <xdr:nvSpPr>
        <xdr:cNvPr id="484" name="テキスト ボックス 483"/>
        <xdr:cNvSpPr txBox="1"/>
      </xdr:nvSpPr>
      <xdr:spPr>
        <a:xfrm>
          <a:off x="7594111" y="1686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142859</xdr:rowOff>
    </xdr:from>
    <xdr:to>
      <xdr:col>36</xdr:col>
      <xdr:colOff>165100</xdr:colOff>
      <xdr:row>98</xdr:row>
      <xdr:rowOff>73009</xdr:rowOff>
    </xdr:to>
    <xdr:sp macro="" textlink="">
      <xdr:nvSpPr>
        <xdr:cNvPr id="485" name="楕円 484"/>
        <xdr:cNvSpPr/>
      </xdr:nvSpPr>
      <xdr:spPr>
        <a:xfrm>
          <a:off x="6921500" y="1677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64136</xdr:rowOff>
    </xdr:from>
    <xdr:ext cx="534377" cy="259045"/>
    <xdr:sp macro="" textlink="">
      <xdr:nvSpPr>
        <xdr:cNvPr id="486" name="テキスト ボックス 485"/>
        <xdr:cNvSpPr txBox="1"/>
      </xdr:nvSpPr>
      <xdr:spPr>
        <a:xfrm>
          <a:off x="6705111" y="1686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85046</xdr:rowOff>
    </xdr:from>
    <xdr:to>
      <xdr:col>85</xdr:col>
      <xdr:colOff>126364</xdr:colOff>
      <xdr:row>37</xdr:row>
      <xdr:rowOff>142158</xdr:rowOff>
    </xdr:to>
    <xdr:cxnSp macro="">
      <xdr:nvCxnSpPr>
        <xdr:cNvPr id="510" name="直線コネクタ 509"/>
        <xdr:cNvCxnSpPr/>
      </xdr:nvCxnSpPr>
      <xdr:spPr>
        <a:xfrm flipV="1">
          <a:off x="16317595" y="5399996"/>
          <a:ext cx="1269" cy="1085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145984</xdr:rowOff>
    </xdr:from>
    <xdr:ext cx="534377" cy="259045"/>
    <xdr:sp macro="" textlink="">
      <xdr:nvSpPr>
        <xdr:cNvPr id="511" name="消防費最小値テキスト"/>
        <xdr:cNvSpPr txBox="1"/>
      </xdr:nvSpPr>
      <xdr:spPr>
        <a:xfrm>
          <a:off x="16370300" y="648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142158</xdr:rowOff>
    </xdr:from>
    <xdr:to>
      <xdr:col>86</xdr:col>
      <xdr:colOff>25400</xdr:colOff>
      <xdr:row>37</xdr:row>
      <xdr:rowOff>142158</xdr:rowOff>
    </xdr:to>
    <xdr:cxnSp macro="">
      <xdr:nvCxnSpPr>
        <xdr:cNvPr id="512" name="直線コネクタ 511"/>
        <xdr:cNvCxnSpPr/>
      </xdr:nvCxnSpPr>
      <xdr:spPr>
        <a:xfrm>
          <a:off x="16230600" y="648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31723</xdr:rowOff>
    </xdr:from>
    <xdr:ext cx="534377" cy="259045"/>
    <xdr:sp macro="" textlink="">
      <xdr:nvSpPr>
        <xdr:cNvPr id="513" name="消防費最大値テキスト"/>
        <xdr:cNvSpPr txBox="1"/>
      </xdr:nvSpPr>
      <xdr:spPr>
        <a:xfrm>
          <a:off x="16370300" y="51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85046</xdr:rowOff>
    </xdr:from>
    <xdr:to>
      <xdr:col>86</xdr:col>
      <xdr:colOff>25400</xdr:colOff>
      <xdr:row>31</xdr:row>
      <xdr:rowOff>85046</xdr:rowOff>
    </xdr:to>
    <xdr:cxnSp macro="">
      <xdr:nvCxnSpPr>
        <xdr:cNvPr id="514" name="直線コネクタ 513"/>
        <xdr:cNvCxnSpPr/>
      </xdr:nvCxnSpPr>
      <xdr:spPr>
        <a:xfrm>
          <a:off x="16230600" y="539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100514</xdr:rowOff>
    </xdr:from>
    <xdr:to>
      <xdr:col>85</xdr:col>
      <xdr:colOff>127000</xdr:colOff>
      <xdr:row>36</xdr:row>
      <xdr:rowOff>116306</xdr:rowOff>
    </xdr:to>
    <xdr:cxnSp macro="">
      <xdr:nvCxnSpPr>
        <xdr:cNvPr id="515" name="直線コネクタ 514"/>
        <xdr:cNvCxnSpPr/>
      </xdr:nvCxnSpPr>
      <xdr:spPr>
        <a:xfrm>
          <a:off x="15481300" y="6272714"/>
          <a:ext cx="838200" cy="1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61656</xdr:rowOff>
    </xdr:from>
    <xdr:ext cx="534377" cy="259045"/>
    <xdr:sp macro="" textlink="">
      <xdr:nvSpPr>
        <xdr:cNvPr id="516" name="消防費平均値テキスト"/>
        <xdr:cNvSpPr txBox="1"/>
      </xdr:nvSpPr>
      <xdr:spPr>
        <a:xfrm>
          <a:off x="16370300" y="6062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38779</xdr:rowOff>
    </xdr:from>
    <xdr:to>
      <xdr:col>85</xdr:col>
      <xdr:colOff>177800</xdr:colOff>
      <xdr:row>36</xdr:row>
      <xdr:rowOff>140379</xdr:rowOff>
    </xdr:to>
    <xdr:sp macro="" textlink="">
      <xdr:nvSpPr>
        <xdr:cNvPr id="517" name="フローチャート: 判断 516"/>
        <xdr:cNvSpPr/>
      </xdr:nvSpPr>
      <xdr:spPr>
        <a:xfrm>
          <a:off x="16268700" y="62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100514</xdr:rowOff>
    </xdr:from>
    <xdr:to>
      <xdr:col>81</xdr:col>
      <xdr:colOff>50800</xdr:colOff>
      <xdr:row>36</xdr:row>
      <xdr:rowOff>145453</xdr:rowOff>
    </xdr:to>
    <xdr:cxnSp macro="">
      <xdr:nvCxnSpPr>
        <xdr:cNvPr id="518" name="直線コネクタ 517"/>
        <xdr:cNvCxnSpPr/>
      </xdr:nvCxnSpPr>
      <xdr:spPr>
        <a:xfrm flipV="1">
          <a:off x="14592300" y="6272714"/>
          <a:ext cx="889000" cy="4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62459</xdr:rowOff>
    </xdr:from>
    <xdr:to>
      <xdr:col>81</xdr:col>
      <xdr:colOff>101600</xdr:colOff>
      <xdr:row>36</xdr:row>
      <xdr:rowOff>164059</xdr:rowOff>
    </xdr:to>
    <xdr:sp macro="" textlink="">
      <xdr:nvSpPr>
        <xdr:cNvPr id="519" name="フローチャート: 判断 518"/>
        <xdr:cNvSpPr/>
      </xdr:nvSpPr>
      <xdr:spPr>
        <a:xfrm>
          <a:off x="154305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155186</xdr:rowOff>
    </xdr:from>
    <xdr:ext cx="534377" cy="259045"/>
    <xdr:sp macro="" textlink="">
      <xdr:nvSpPr>
        <xdr:cNvPr id="520" name="テキスト ボックス 519"/>
        <xdr:cNvSpPr txBox="1"/>
      </xdr:nvSpPr>
      <xdr:spPr>
        <a:xfrm>
          <a:off x="15214111" y="63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145453</xdr:rowOff>
    </xdr:from>
    <xdr:to>
      <xdr:col>76</xdr:col>
      <xdr:colOff>114300</xdr:colOff>
      <xdr:row>37</xdr:row>
      <xdr:rowOff>1569</xdr:rowOff>
    </xdr:to>
    <xdr:cxnSp macro="">
      <xdr:nvCxnSpPr>
        <xdr:cNvPr id="521" name="直線コネクタ 520"/>
        <xdr:cNvCxnSpPr/>
      </xdr:nvCxnSpPr>
      <xdr:spPr>
        <a:xfrm flipV="1">
          <a:off x="13703300" y="6317653"/>
          <a:ext cx="889000" cy="2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68936</xdr:rowOff>
    </xdr:from>
    <xdr:to>
      <xdr:col>76</xdr:col>
      <xdr:colOff>165100</xdr:colOff>
      <xdr:row>36</xdr:row>
      <xdr:rowOff>170536</xdr:rowOff>
    </xdr:to>
    <xdr:sp macro="" textlink="">
      <xdr:nvSpPr>
        <xdr:cNvPr id="522" name="フローチャート: 判断 521"/>
        <xdr:cNvSpPr/>
      </xdr:nvSpPr>
      <xdr:spPr>
        <a:xfrm>
          <a:off x="14541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15613</xdr:rowOff>
    </xdr:from>
    <xdr:ext cx="534377" cy="259045"/>
    <xdr:sp macro="" textlink="">
      <xdr:nvSpPr>
        <xdr:cNvPr id="523" name="テキスト ボックス 522"/>
        <xdr:cNvSpPr txBox="1"/>
      </xdr:nvSpPr>
      <xdr:spPr>
        <a:xfrm>
          <a:off x="14325111" y="601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167703</xdr:rowOff>
    </xdr:from>
    <xdr:to>
      <xdr:col>71</xdr:col>
      <xdr:colOff>177800</xdr:colOff>
      <xdr:row>37</xdr:row>
      <xdr:rowOff>1569</xdr:rowOff>
    </xdr:to>
    <xdr:cxnSp macro="">
      <xdr:nvCxnSpPr>
        <xdr:cNvPr id="524" name="直線コネクタ 523"/>
        <xdr:cNvCxnSpPr/>
      </xdr:nvCxnSpPr>
      <xdr:spPr>
        <a:xfrm>
          <a:off x="12814300" y="6339903"/>
          <a:ext cx="889000" cy="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32779</xdr:rowOff>
    </xdr:from>
    <xdr:to>
      <xdr:col>72</xdr:col>
      <xdr:colOff>38100</xdr:colOff>
      <xdr:row>36</xdr:row>
      <xdr:rowOff>134379</xdr:rowOff>
    </xdr:to>
    <xdr:sp macro="" textlink="">
      <xdr:nvSpPr>
        <xdr:cNvPr id="525" name="フローチャート: 判断 524"/>
        <xdr:cNvSpPr/>
      </xdr:nvSpPr>
      <xdr:spPr>
        <a:xfrm>
          <a:off x="13652500" y="620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150906</xdr:rowOff>
    </xdr:from>
    <xdr:ext cx="534377" cy="259045"/>
    <xdr:sp macro="" textlink="">
      <xdr:nvSpPr>
        <xdr:cNvPr id="526" name="テキスト ボックス 525"/>
        <xdr:cNvSpPr txBox="1"/>
      </xdr:nvSpPr>
      <xdr:spPr>
        <a:xfrm>
          <a:off x="13436111" y="598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70688</xdr:rowOff>
    </xdr:from>
    <xdr:to>
      <xdr:col>67</xdr:col>
      <xdr:colOff>101600</xdr:colOff>
      <xdr:row>37</xdr:row>
      <xdr:rowOff>838</xdr:rowOff>
    </xdr:to>
    <xdr:sp macro="" textlink="">
      <xdr:nvSpPr>
        <xdr:cNvPr id="527" name="フローチャート: 判断 526"/>
        <xdr:cNvSpPr/>
      </xdr:nvSpPr>
      <xdr:spPr>
        <a:xfrm>
          <a:off x="12763500" y="624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17365</xdr:rowOff>
    </xdr:from>
    <xdr:ext cx="534377" cy="259045"/>
    <xdr:sp macro="" textlink="">
      <xdr:nvSpPr>
        <xdr:cNvPr id="528" name="テキスト ボックス 527"/>
        <xdr:cNvSpPr txBox="1"/>
      </xdr:nvSpPr>
      <xdr:spPr>
        <a:xfrm>
          <a:off x="12547111" y="601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65506</xdr:rowOff>
    </xdr:from>
    <xdr:to>
      <xdr:col>85</xdr:col>
      <xdr:colOff>177800</xdr:colOff>
      <xdr:row>36</xdr:row>
      <xdr:rowOff>167106</xdr:rowOff>
    </xdr:to>
    <xdr:sp macro="" textlink="">
      <xdr:nvSpPr>
        <xdr:cNvPr id="534" name="楕円 533"/>
        <xdr:cNvSpPr/>
      </xdr:nvSpPr>
      <xdr:spPr>
        <a:xfrm>
          <a:off x="16268700" y="62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43933</xdr:rowOff>
    </xdr:from>
    <xdr:ext cx="534377" cy="259045"/>
    <xdr:sp macro="" textlink="">
      <xdr:nvSpPr>
        <xdr:cNvPr id="535" name="消防費該当値テキスト"/>
        <xdr:cNvSpPr txBox="1"/>
      </xdr:nvSpPr>
      <xdr:spPr>
        <a:xfrm>
          <a:off x="16370300" y="621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49714</xdr:rowOff>
    </xdr:from>
    <xdr:to>
      <xdr:col>81</xdr:col>
      <xdr:colOff>101600</xdr:colOff>
      <xdr:row>36</xdr:row>
      <xdr:rowOff>151314</xdr:rowOff>
    </xdr:to>
    <xdr:sp macro="" textlink="">
      <xdr:nvSpPr>
        <xdr:cNvPr id="536" name="楕円 535"/>
        <xdr:cNvSpPr/>
      </xdr:nvSpPr>
      <xdr:spPr>
        <a:xfrm>
          <a:off x="15430500" y="622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167841</xdr:rowOff>
    </xdr:from>
    <xdr:ext cx="534377" cy="259045"/>
    <xdr:sp macro="" textlink="">
      <xdr:nvSpPr>
        <xdr:cNvPr id="537" name="テキスト ボックス 536"/>
        <xdr:cNvSpPr txBox="1"/>
      </xdr:nvSpPr>
      <xdr:spPr>
        <a:xfrm>
          <a:off x="15214111" y="599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94653</xdr:rowOff>
    </xdr:from>
    <xdr:to>
      <xdr:col>76</xdr:col>
      <xdr:colOff>165100</xdr:colOff>
      <xdr:row>37</xdr:row>
      <xdr:rowOff>24803</xdr:rowOff>
    </xdr:to>
    <xdr:sp macro="" textlink="">
      <xdr:nvSpPr>
        <xdr:cNvPr id="538" name="楕円 537"/>
        <xdr:cNvSpPr/>
      </xdr:nvSpPr>
      <xdr:spPr>
        <a:xfrm>
          <a:off x="14541500" y="626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15930</xdr:rowOff>
    </xdr:from>
    <xdr:ext cx="534377" cy="259045"/>
    <xdr:sp macro="" textlink="">
      <xdr:nvSpPr>
        <xdr:cNvPr id="539" name="テキスト ボックス 538"/>
        <xdr:cNvSpPr txBox="1"/>
      </xdr:nvSpPr>
      <xdr:spPr>
        <a:xfrm>
          <a:off x="14325111" y="63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122219</xdr:rowOff>
    </xdr:from>
    <xdr:to>
      <xdr:col>72</xdr:col>
      <xdr:colOff>38100</xdr:colOff>
      <xdr:row>37</xdr:row>
      <xdr:rowOff>52369</xdr:rowOff>
    </xdr:to>
    <xdr:sp macro="" textlink="">
      <xdr:nvSpPr>
        <xdr:cNvPr id="540" name="楕円 539"/>
        <xdr:cNvSpPr/>
      </xdr:nvSpPr>
      <xdr:spPr>
        <a:xfrm>
          <a:off x="13652500" y="629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43496</xdr:rowOff>
    </xdr:from>
    <xdr:ext cx="534377" cy="259045"/>
    <xdr:sp macro="" textlink="">
      <xdr:nvSpPr>
        <xdr:cNvPr id="541" name="テキスト ボックス 540"/>
        <xdr:cNvSpPr txBox="1"/>
      </xdr:nvSpPr>
      <xdr:spPr>
        <a:xfrm>
          <a:off x="13436111" y="638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116903</xdr:rowOff>
    </xdr:from>
    <xdr:to>
      <xdr:col>67</xdr:col>
      <xdr:colOff>101600</xdr:colOff>
      <xdr:row>37</xdr:row>
      <xdr:rowOff>47053</xdr:rowOff>
    </xdr:to>
    <xdr:sp macro="" textlink="">
      <xdr:nvSpPr>
        <xdr:cNvPr id="542" name="楕円 541"/>
        <xdr:cNvSpPr/>
      </xdr:nvSpPr>
      <xdr:spPr>
        <a:xfrm>
          <a:off x="12763500" y="628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38180</xdr:rowOff>
    </xdr:from>
    <xdr:ext cx="534377" cy="259045"/>
    <xdr:sp macro="" textlink="">
      <xdr:nvSpPr>
        <xdr:cNvPr id="543" name="テキスト ボックス 542"/>
        <xdr:cNvSpPr txBox="1"/>
      </xdr:nvSpPr>
      <xdr:spPr>
        <a:xfrm>
          <a:off x="12547111" y="638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84699</xdr:rowOff>
    </xdr:from>
    <xdr:to>
      <xdr:col>85</xdr:col>
      <xdr:colOff>126364</xdr:colOff>
      <xdr:row>57</xdr:row>
      <xdr:rowOff>150924</xdr:rowOff>
    </xdr:to>
    <xdr:cxnSp macro="">
      <xdr:nvCxnSpPr>
        <xdr:cNvPr id="567" name="直線コネクタ 566"/>
        <xdr:cNvCxnSpPr/>
      </xdr:nvCxnSpPr>
      <xdr:spPr>
        <a:xfrm flipV="1">
          <a:off x="16317595" y="8657199"/>
          <a:ext cx="1269" cy="126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154751</xdr:rowOff>
    </xdr:from>
    <xdr:ext cx="534377" cy="259045"/>
    <xdr:sp macro="" textlink="">
      <xdr:nvSpPr>
        <xdr:cNvPr id="568" name="教育費最小値テキスト"/>
        <xdr:cNvSpPr txBox="1"/>
      </xdr:nvSpPr>
      <xdr:spPr>
        <a:xfrm>
          <a:off x="16370300" y="992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150924</xdr:rowOff>
    </xdr:from>
    <xdr:to>
      <xdr:col>86</xdr:col>
      <xdr:colOff>25400</xdr:colOff>
      <xdr:row>57</xdr:row>
      <xdr:rowOff>150924</xdr:rowOff>
    </xdr:to>
    <xdr:cxnSp macro="">
      <xdr:nvCxnSpPr>
        <xdr:cNvPr id="569" name="直線コネクタ 568"/>
        <xdr:cNvCxnSpPr/>
      </xdr:nvCxnSpPr>
      <xdr:spPr>
        <a:xfrm>
          <a:off x="16230600" y="992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31376</xdr:rowOff>
    </xdr:from>
    <xdr:ext cx="599010" cy="259045"/>
    <xdr:sp macro="" textlink="">
      <xdr:nvSpPr>
        <xdr:cNvPr id="570" name="教育費最大値テキスト"/>
        <xdr:cNvSpPr txBox="1"/>
      </xdr:nvSpPr>
      <xdr:spPr>
        <a:xfrm>
          <a:off x="16370300" y="843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84699</xdr:rowOff>
    </xdr:from>
    <xdr:to>
      <xdr:col>86</xdr:col>
      <xdr:colOff>25400</xdr:colOff>
      <xdr:row>50</xdr:row>
      <xdr:rowOff>84699</xdr:rowOff>
    </xdr:to>
    <xdr:cxnSp macro="">
      <xdr:nvCxnSpPr>
        <xdr:cNvPr id="571" name="直線コネクタ 570"/>
        <xdr:cNvCxnSpPr/>
      </xdr:nvCxnSpPr>
      <xdr:spPr>
        <a:xfrm>
          <a:off x="16230600" y="8657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117107</xdr:rowOff>
    </xdr:from>
    <xdr:to>
      <xdr:col>85</xdr:col>
      <xdr:colOff>127000</xdr:colOff>
      <xdr:row>57</xdr:row>
      <xdr:rowOff>11737</xdr:rowOff>
    </xdr:to>
    <xdr:cxnSp macro="">
      <xdr:nvCxnSpPr>
        <xdr:cNvPr id="572" name="直線コネクタ 571"/>
        <xdr:cNvCxnSpPr/>
      </xdr:nvCxnSpPr>
      <xdr:spPr>
        <a:xfrm flipV="1">
          <a:off x="15481300" y="9718307"/>
          <a:ext cx="838200" cy="6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59412</xdr:rowOff>
    </xdr:from>
    <xdr:ext cx="534377" cy="259045"/>
    <xdr:sp macro="" textlink="">
      <xdr:nvSpPr>
        <xdr:cNvPr id="573" name="教育費平均値テキスト"/>
        <xdr:cNvSpPr txBox="1"/>
      </xdr:nvSpPr>
      <xdr:spPr>
        <a:xfrm>
          <a:off x="16370300" y="948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36535</xdr:rowOff>
    </xdr:from>
    <xdr:to>
      <xdr:col>85</xdr:col>
      <xdr:colOff>177800</xdr:colOff>
      <xdr:row>56</xdr:row>
      <xdr:rowOff>138135</xdr:rowOff>
    </xdr:to>
    <xdr:sp macro="" textlink="">
      <xdr:nvSpPr>
        <xdr:cNvPr id="574" name="フローチャート: 判断 573"/>
        <xdr:cNvSpPr/>
      </xdr:nvSpPr>
      <xdr:spPr>
        <a:xfrm>
          <a:off x="16268700" y="963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643</xdr:rowOff>
    </xdr:from>
    <xdr:to>
      <xdr:col>81</xdr:col>
      <xdr:colOff>50800</xdr:colOff>
      <xdr:row>57</xdr:row>
      <xdr:rowOff>11737</xdr:rowOff>
    </xdr:to>
    <xdr:cxnSp macro="">
      <xdr:nvCxnSpPr>
        <xdr:cNvPr id="575" name="直線コネクタ 574"/>
        <xdr:cNvCxnSpPr/>
      </xdr:nvCxnSpPr>
      <xdr:spPr>
        <a:xfrm>
          <a:off x="14592300" y="8916043"/>
          <a:ext cx="889000" cy="86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3511</xdr:rowOff>
    </xdr:from>
    <xdr:to>
      <xdr:col>81</xdr:col>
      <xdr:colOff>101600</xdr:colOff>
      <xdr:row>56</xdr:row>
      <xdr:rowOff>105111</xdr:rowOff>
    </xdr:to>
    <xdr:sp macro="" textlink="">
      <xdr:nvSpPr>
        <xdr:cNvPr id="576" name="フローチャート: 判断 575"/>
        <xdr:cNvSpPr/>
      </xdr:nvSpPr>
      <xdr:spPr>
        <a:xfrm>
          <a:off x="15430500" y="96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121638</xdr:rowOff>
    </xdr:from>
    <xdr:ext cx="534377" cy="259045"/>
    <xdr:sp macro="" textlink="">
      <xdr:nvSpPr>
        <xdr:cNvPr id="577" name="テキスト ボックス 576"/>
        <xdr:cNvSpPr txBox="1"/>
      </xdr:nvSpPr>
      <xdr:spPr>
        <a:xfrm>
          <a:off x="15214111" y="937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643</xdr:rowOff>
    </xdr:from>
    <xdr:to>
      <xdr:col>76</xdr:col>
      <xdr:colOff>114300</xdr:colOff>
      <xdr:row>53</xdr:row>
      <xdr:rowOff>151252</xdr:rowOff>
    </xdr:to>
    <xdr:cxnSp macro="">
      <xdr:nvCxnSpPr>
        <xdr:cNvPr id="578" name="直線コネクタ 577"/>
        <xdr:cNvCxnSpPr/>
      </xdr:nvCxnSpPr>
      <xdr:spPr>
        <a:xfrm flipV="1">
          <a:off x="13703300" y="8916043"/>
          <a:ext cx="889000" cy="3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31285</xdr:rowOff>
    </xdr:from>
    <xdr:to>
      <xdr:col>76</xdr:col>
      <xdr:colOff>165100</xdr:colOff>
      <xdr:row>56</xdr:row>
      <xdr:rowOff>132885</xdr:rowOff>
    </xdr:to>
    <xdr:sp macro="" textlink="">
      <xdr:nvSpPr>
        <xdr:cNvPr id="579" name="フローチャート: 判断 578"/>
        <xdr:cNvSpPr/>
      </xdr:nvSpPr>
      <xdr:spPr>
        <a:xfrm>
          <a:off x="14541500" y="96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124012</xdr:rowOff>
    </xdr:from>
    <xdr:ext cx="534377" cy="259045"/>
    <xdr:sp macro="" textlink="">
      <xdr:nvSpPr>
        <xdr:cNvPr id="580" name="テキスト ボックス 579"/>
        <xdr:cNvSpPr txBox="1"/>
      </xdr:nvSpPr>
      <xdr:spPr>
        <a:xfrm>
          <a:off x="14325111" y="972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151252</xdr:rowOff>
    </xdr:from>
    <xdr:to>
      <xdr:col>71</xdr:col>
      <xdr:colOff>177800</xdr:colOff>
      <xdr:row>56</xdr:row>
      <xdr:rowOff>61298</xdr:rowOff>
    </xdr:to>
    <xdr:cxnSp macro="">
      <xdr:nvCxnSpPr>
        <xdr:cNvPr id="581" name="直線コネクタ 580"/>
        <xdr:cNvCxnSpPr/>
      </xdr:nvCxnSpPr>
      <xdr:spPr>
        <a:xfrm flipV="1">
          <a:off x="12814300" y="9238102"/>
          <a:ext cx="889000" cy="42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26416</xdr:rowOff>
    </xdr:from>
    <xdr:to>
      <xdr:col>72</xdr:col>
      <xdr:colOff>38100</xdr:colOff>
      <xdr:row>56</xdr:row>
      <xdr:rowOff>128016</xdr:rowOff>
    </xdr:to>
    <xdr:sp macro="" textlink="">
      <xdr:nvSpPr>
        <xdr:cNvPr id="582" name="フローチャート: 判断 581"/>
        <xdr:cNvSpPr/>
      </xdr:nvSpPr>
      <xdr:spPr>
        <a:xfrm>
          <a:off x="13652500" y="96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119143</xdr:rowOff>
    </xdr:from>
    <xdr:ext cx="534377" cy="259045"/>
    <xdr:sp macro="" textlink="">
      <xdr:nvSpPr>
        <xdr:cNvPr id="583" name="テキスト ボックス 582"/>
        <xdr:cNvSpPr txBox="1"/>
      </xdr:nvSpPr>
      <xdr:spPr>
        <a:xfrm>
          <a:off x="13436111" y="972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71221</xdr:rowOff>
    </xdr:from>
    <xdr:to>
      <xdr:col>67</xdr:col>
      <xdr:colOff>101600</xdr:colOff>
      <xdr:row>57</xdr:row>
      <xdr:rowOff>1371</xdr:rowOff>
    </xdr:to>
    <xdr:sp macro="" textlink="">
      <xdr:nvSpPr>
        <xdr:cNvPr id="584" name="フローチャート: 判断 583"/>
        <xdr:cNvSpPr/>
      </xdr:nvSpPr>
      <xdr:spPr>
        <a:xfrm>
          <a:off x="12763500" y="967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163948</xdr:rowOff>
    </xdr:from>
    <xdr:ext cx="534377" cy="259045"/>
    <xdr:sp macro="" textlink="">
      <xdr:nvSpPr>
        <xdr:cNvPr id="585" name="テキスト ボックス 584"/>
        <xdr:cNvSpPr txBox="1"/>
      </xdr:nvSpPr>
      <xdr:spPr>
        <a:xfrm>
          <a:off x="12547111" y="976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66307</xdr:rowOff>
    </xdr:from>
    <xdr:to>
      <xdr:col>85</xdr:col>
      <xdr:colOff>177800</xdr:colOff>
      <xdr:row>56</xdr:row>
      <xdr:rowOff>167907</xdr:rowOff>
    </xdr:to>
    <xdr:sp macro="" textlink="">
      <xdr:nvSpPr>
        <xdr:cNvPr id="591" name="楕円 590"/>
        <xdr:cNvSpPr/>
      </xdr:nvSpPr>
      <xdr:spPr>
        <a:xfrm>
          <a:off x="16268700" y="966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44734</xdr:rowOff>
    </xdr:from>
    <xdr:ext cx="534377" cy="259045"/>
    <xdr:sp macro="" textlink="">
      <xdr:nvSpPr>
        <xdr:cNvPr id="592" name="教育費該当値テキスト"/>
        <xdr:cNvSpPr txBox="1"/>
      </xdr:nvSpPr>
      <xdr:spPr>
        <a:xfrm>
          <a:off x="16370300" y="964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132387</xdr:rowOff>
    </xdr:from>
    <xdr:to>
      <xdr:col>81</xdr:col>
      <xdr:colOff>101600</xdr:colOff>
      <xdr:row>57</xdr:row>
      <xdr:rowOff>62537</xdr:rowOff>
    </xdr:to>
    <xdr:sp macro="" textlink="">
      <xdr:nvSpPr>
        <xdr:cNvPr id="593" name="楕円 592"/>
        <xdr:cNvSpPr/>
      </xdr:nvSpPr>
      <xdr:spPr>
        <a:xfrm>
          <a:off x="15430500" y="973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53664</xdr:rowOff>
    </xdr:from>
    <xdr:ext cx="534377" cy="259045"/>
    <xdr:sp macro="" textlink="">
      <xdr:nvSpPr>
        <xdr:cNvPr id="594" name="テキスト ボックス 593"/>
        <xdr:cNvSpPr txBox="1"/>
      </xdr:nvSpPr>
      <xdr:spPr>
        <a:xfrm>
          <a:off x="15214111" y="982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121293</xdr:rowOff>
    </xdr:from>
    <xdr:to>
      <xdr:col>76</xdr:col>
      <xdr:colOff>165100</xdr:colOff>
      <xdr:row>52</xdr:row>
      <xdr:rowOff>51443</xdr:rowOff>
    </xdr:to>
    <xdr:sp macro="" textlink="">
      <xdr:nvSpPr>
        <xdr:cNvPr id="595" name="楕円 594"/>
        <xdr:cNvSpPr/>
      </xdr:nvSpPr>
      <xdr:spPr>
        <a:xfrm>
          <a:off x="14541500" y="886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67970</xdr:rowOff>
    </xdr:from>
    <xdr:ext cx="599010" cy="259045"/>
    <xdr:sp macro="" textlink="">
      <xdr:nvSpPr>
        <xdr:cNvPr id="596" name="テキスト ボックス 595"/>
        <xdr:cNvSpPr txBox="1"/>
      </xdr:nvSpPr>
      <xdr:spPr>
        <a:xfrm>
          <a:off x="14292795" y="8640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100452</xdr:rowOff>
    </xdr:from>
    <xdr:to>
      <xdr:col>72</xdr:col>
      <xdr:colOff>38100</xdr:colOff>
      <xdr:row>54</xdr:row>
      <xdr:rowOff>30602</xdr:rowOff>
    </xdr:to>
    <xdr:sp macro="" textlink="">
      <xdr:nvSpPr>
        <xdr:cNvPr id="597" name="楕円 596"/>
        <xdr:cNvSpPr/>
      </xdr:nvSpPr>
      <xdr:spPr>
        <a:xfrm>
          <a:off x="13652500" y="918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47129</xdr:rowOff>
    </xdr:from>
    <xdr:ext cx="599010" cy="259045"/>
    <xdr:sp macro="" textlink="">
      <xdr:nvSpPr>
        <xdr:cNvPr id="598" name="テキスト ボックス 597"/>
        <xdr:cNvSpPr txBox="1"/>
      </xdr:nvSpPr>
      <xdr:spPr>
        <a:xfrm>
          <a:off x="13403795" y="896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10498</xdr:rowOff>
    </xdr:from>
    <xdr:to>
      <xdr:col>67</xdr:col>
      <xdr:colOff>101600</xdr:colOff>
      <xdr:row>56</xdr:row>
      <xdr:rowOff>112098</xdr:rowOff>
    </xdr:to>
    <xdr:sp macro="" textlink="">
      <xdr:nvSpPr>
        <xdr:cNvPr id="599" name="楕円 598"/>
        <xdr:cNvSpPr/>
      </xdr:nvSpPr>
      <xdr:spPr>
        <a:xfrm>
          <a:off x="12763500" y="96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128625</xdr:rowOff>
    </xdr:from>
    <xdr:ext cx="534377" cy="259045"/>
    <xdr:sp macro="" textlink="">
      <xdr:nvSpPr>
        <xdr:cNvPr id="600" name="テキスト ボックス 599"/>
        <xdr:cNvSpPr txBox="1"/>
      </xdr:nvSpPr>
      <xdr:spPr>
        <a:xfrm>
          <a:off x="12547111" y="938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55652</xdr:rowOff>
    </xdr:from>
    <xdr:to>
      <xdr:col>85</xdr:col>
      <xdr:colOff>126364</xdr:colOff>
      <xdr:row>79</xdr:row>
      <xdr:rowOff>44450</xdr:rowOff>
    </xdr:to>
    <xdr:cxnSp macro="">
      <xdr:nvCxnSpPr>
        <xdr:cNvPr id="624" name="直線コネクタ 623"/>
        <xdr:cNvCxnSpPr/>
      </xdr:nvCxnSpPr>
      <xdr:spPr>
        <a:xfrm flipV="1">
          <a:off x="16317595" y="12057152"/>
          <a:ext cx="1269" cy="1531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2329</xdr:rowOff>
    </xdr:from>
    <xdr:ext cx="534377" cy="259045"/>
    <xdr:sp macro="" textlink="">
      <xdr:nvSpPr>
        <xdr:cNvPr id="627" name="災害復旧費最大値テキスト"/>
        <xdr:cNvSpPr txBox="1"/>
      </xdr:nvSpPr>
      <xdr:spPr>
        <a:xfrm>
          <a:off x="16370300" y="1183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55652</xdr:rowOff>
    </xdr:from>
    <xdr:to>
      <xdr:col>86</xdr:col>
      <xdr:colOff>25400</xdr:colOff>
      <xdr:row>70</xdr:row>
      <xdr:rowOff>55652</xdr:rowOff>
    </xdr:to>
    <xdr:cxnSp macro="">
      <xdr:nvCxnSpPr>
        <xdr:cNvPr id="628" name="直線コネクタ 627"/>
        <xdr:cNvCxnSpPr/>
      </xdr:nvCxnSpPr>
      <xdr:spPr>
        <a:xfrm>
          <a:off x="16230600" y="1205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148501</xdr:rowOff>
    </xdr:from>
    <xdr:to>
      <xdr:col>85</xdr:col>
      <xdr:colOff>127000</xdr:colOff>
      <xdr:row>79</xdr:row>
      <xdr:rowOff>23457</xdr:rowOff>
    </xdr:to>
    <xdr:cxnSp macro="">
      <xdr:nvCxnSpPr>
        <xdr:cNvPr id="629" name="直線コネクタ 628"/>
        <xdr:cNvCxnSpPr/>
      </xdr:nvCxnSpPr>
      <xdr:spPr>
        <a:xfrm flipV="1">
          <a:off x="15481300" y="13350151"/>
          <a:ext cx="838200" cy="2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162349</xdr:rowOff>
    </xdr:from>
    <xdr:ext cx="469744" cy="259045"/>
    <xdr:sp macro="" textlink="">
      <xdr:nvSpPr>
        <xdr:cNvPr id="630" name="災害復旧費平均値テキスト"/>
        <xdr:cNvSpPr txBox="1"/>
      </xdr:nvSpPr>
      <xdr:spPr>
        <a:xfrm>
          <a:off x="16370300" y="13363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12472</xdr:rowOff>
    </xdr:from>
    <xdr:to>
      <xdr:col>85</xdr:col>
      <xdr:colOff>177800</xdr:colOff>
      <xdr:row>78</xdr:row>
      <xdr:rowOff>114072</xdr:rowOff>
    </xdr:to>
    <xdr:sp macro="" textlink="">
      <xdr:nvSpPr>
        <xdr:cNvPr id="631" name="フローチャート: 判断 630"/>
        <xdr:cNvSpPr/>
      </xdr:nvSpPr>
      <xdr:spPr>
        <a:xfrm>
          <a:off x="162687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23457</xdr:rowOff>
    </xdr:from>
    <xdr:to>
      <xdr:col>81</xdr:col>
      <xdr:colOff>50800</xdr:colOff>
      <xdr:row>79</xdr:row>
      <xdr:rowOff>44450</xdr:rowOff>
    </xdr:to>
    <xdr:cxnSp macro="">
      <xdr:nvCxnSpPr>
        <xdr:cNvPr id="632" name="直線コネクタ 631"/>
        <xdr:cNvCxnSpPr/>
      </xdr:nvCxnSpPr>
      <xdr:spPr>
        <a:xfrm flipV="1">
          <a:off x="14592300" y="13568007"/>
          <a:ext cx="889000" cy="2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113170</xdr:rowOff>
    </xdr:from>
    <xdr:to>
      <xdr:col>81</xdr:col>
      <xdr:colOff>101600</xdr:colOff>
      <xdr:row>78</xdr:row>
      <xdr:rowOff>43320</xdr:rowOff>
    </xdr:to>
    <xdr:sp macro="" textlink="">
      <xdr:nvSpPr>
        <xdr:cNvPr id="633" name="フローチャート: 判断 632"/>
        <xdr:cNvSpPr/>
      </xdr:nvSpPr>
      <xdr:spPr>
        <a:xfrm>
          <a:off x="15430500" y="13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59847</xdr:rowOff>
    </xdr:from>
    <xdr:ext cx="469744" cy="259045"/>
    <xdr:sp macro="" textlink="">
      <xdr:nvSpPr>
        <xdr:cNvPr id="634" name="テキスト ボックス 633"/>
        <xdr:cNvSpPr txBox="1"/>
      </xdr:nvSpPr>
      <xdr:spPr>
        <a:xfrm>
          <a:off x="15246428" y="130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90284</xdr:rowOff>
    </xdr:from>
    <xdr:to>
      <xdr:col>76</xdr:col>
      <xdr:colOff>114300</xdr:colOff>
      <xdr:row>79</xdr:row>
      <xdr:rowOff>44450</xdr:rowOff>
    </xdr:to>
    <xdr:cxnSp macro="">
      <xdr:nvCxnSpPr>
        <xdr:cNvPr id="635" name="直線コネクタ 634"/>
        <xdr:cNvCxnSpPr/>
      </xdr:nvCxnSpPr>
      <xdr:spPr>
        <a:xfrm>
          <a:off x="13703300" y="13463384"/>
          <a:ext cx="889000" cy="12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40132</xdr:rowOff>
    </xdr:from>
    <xdr:to>
      <xdr:col>76</xdr:col>
      <xdr:colOff>165100</xdr:colOff>
      <xdr:row>77</xdr:row>
      <xdr:rowOff>141732</xdr:rowOff>
    </xdr:to>
    <xdr:sp macro="" textlink="">
      <xdr:nvSpPr>
        <xdr:cNvPr id="636" name="フローチャート: 判断 635"/>
        <xdr:cNvSpPr/>
      </xdr:nvSpPr>
      <xdr:spPr>
        <a:xfrm>
          <a:off x="14541500" y="1324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158259</xdr:rowOff>
    </xdr:from>
    <xdr:ext cx="469744" cy="259045"/>
    <xdr:sp macro="" textlink="">
      <xdr:nvSpPr>
        <xdr:cNvPr id="637" name="テキスト ボックス 636"/>
        <xdr:cNvSpPr txBox="1"/>
      </xdr:nvSpPr>
      <xdr:spPr>
        <a:xfrm>
          <a:off x="14357428" y="1301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10579</xdr:rowOff>
    </xdr:from>
    <xdr:to>
      <xdr:col>71</xdr:col>
      <xdr:colOff>177800</xdr:colOff>
      <xdr:row>78</xdr:row>
      <xdr:rowOff>90284</xdr:rowOff>
    </xdr:to>
    <xdr:cxnSp macro="">
      <xdr:nvCxnSpPr>
        <xdr:cNvPr id="638" name="直線コネクタ 637"/>
        <xdr:cNvCxnSpPr/>
      </xdr:nvCxnSpPr>
      <xdr:spPr>
        <a:xfrm>
          <a:off x="12814300" y="13383679"/>
          <a:ext cx="889000" cy="7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151040</xdr:rowOff>
    </xdr:from>
    <xdr:to>
      <xdr:col>72</xdr:col>
      <xdr:colOff>38100</xdr:colOff>
      <xdr:row>76</xdr:row>
      <xdr:rowOff>81190</xdr:rowOff>
    </xdr:to>
    <xdr:sp macro="" textlink="">
      <xdr:nvSpPr>
        <xdr:cNvPr id="639" name="フローチャート: 判断 638"/>
        <xdr:cNvSpPr/>
      </xdr:nvSpPr>
      <xdr:spPr>
        <a:xfrm>
          <a:off x="13652500" y="1300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97718</xdr:rowOff>
    </xdr:from>
    <xdr:ext cx="534377" cy="259045"/>
    <xdr:sp macro="" textlink="">
      <xdr:nvSpPr>
        <xdr:cNvPr id="640" name="テキスト ボックス 639"/>
        <xdr:cNvSpPr txBox="1"/>
      </xdr:nvSpPr>
      <xdr:spPr>
        <a:xfrm>
          <a:off x="13436111" y="1278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33046</xdr:rowOff>
    </xdr:from>
    <xdr:to>
      <xdr:col>67</xdr:col>
      <xdr:colOff>101600</xdr:colOff>
      <xdr:row>77</xdr:row>
      <xdr:rowOff>134646</xdr:rowOff>
    </xdr:to>
    <xdr:sp macro="" textlink="">
      <xdr:nvSpPr>
        <xdr:cNvPr id="641" name="フローチャート: 判断 640"/>
        <xdr:cNvSpPr/>
      </xdr:nvSpPr>
      <xdr:spPr>
        <a:xfrm>
          <a:off x="12763500" y="1323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151173</xdr:rowOff>
    </xdr:from>
    <xdr:ext cx="469744" cy="259045"/>
    <xdr:sp macro="" textlink="">
      <xdr:nvSpPr>
        <xdr:cNvPr id="642" name="テキスト ボックス 641"/>
        <xdr:cNvSpPr txBox="1"/>
      </xdr:nvSpPr>
      <xdr:spPr>
        <a:xfrm>
          <a:off x="12579428" y="1300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97701</xdr:rowOff>
    </xdr:from>
    <xdr:to>
      <xdr:col>85</xdr:col>
      <xdr:colOff>177800</xdr:colOff>
      <xdr:row>78</xdr:row>
      <xdr:rowOff>27851</xdr:rowOff>
    </xdr:to>
    <xdr:sp macro="" textlink="">
      <xdr:nvSpPr>
        <xdr:cNvPr id="648" name="楕円 647"/>
        <xdr:cNvSpPr/>
      </xdr:nvSpPr>
      <xdr:spPr>
        <a:xfrm>
          <a:off x="16268700" y="1329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120578</xdr:rowOff>
    </xdr:from>
    <xdr:ext cx="469744" cy="259045"/>
    <xdr:sp macro="" textlink="">
      <xdr:nvSpPr>
        <xdr:cNvPr id="649" name="災害復旧費該当値テキスト"/>
        <xdr:cNvSpPr txBox="1"/>
      </xdr:nvSpPr>
      <xdr:spPr>
        <a:xfrm>
          <a:off x="16370300" y="1315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144107</xdr:rowOff>
    </xdr:from>
    <xdr:to>
      <xdr:col>81</xdr:col>
      <xdr:colOff>101600</xdr:colOff>
      <xdr:row>79</xdr:row>
      <xdr:rowOff>74257</xdr:rowOff>
    </xdr:to>
    <xdr:sp macro="" textlink="">
      <xdr:nvSpPr>
        <xdr:cNvPr id="650" name="楕円 649"/>
        <xdr:cNvSpPr/>
      </xdr:nvSpPr>
      <xdr:spPr>
        <a:xfrm>
          <a:off x="15430500" y="1351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65384</xdr:rowOff>
    </xdr:from>
    <xdr:ext cx="378565" cy="259045"/>
    <xdr:sp macro="" textlink="">
      <xdr:nvSpPr>
        <xdr:cNvPr id="651" name="テキスト ボックス 650"/>
        <xdr:cNvSpPr txBox="1"/>
      </xdr:nvSpPr>
      <xdr:spPr>
        <a:xfrm>
          <a:off x="15292017" y="13609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39484</xdr:rowOff>
    </xdr:from>
    <xdr:to>
      <xdr:col>72</xdr:col>
      <xdr:colOff>38100</xdr:colOff>
      <xdr:row>78</xdr:row>
      <xdr:rowOff>141084</xdr:rowOff>
    </xdr:to>
    <xdr:sp macro="" textlink="">
      <xdr:nvSpPr>
        <xdr:cNvPr id="654" name="楕円 653"/>
        <xdr:cNvSpPr/>
      </xdr:nvSpPr>
      <xdr:spPr>
        <a:xfrm>
          <a:off x="13652500" y="1341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132211</xdr:rowOff>
    </xdr:from>
    <xdr:ext cx="469744" cy="259045"/>
    <xdr:sp macro="" textlink="">
      <xdr:nvSpPr>
        <xdr:cNvPr id="655" name="テキスト ボックス 654"/>
        <xdr:cNvSpPr txBox="1"/>
      </xdr:nvSpPr>
      <xdr:spPr>
        <a:xfrm>
          <a:off x="13468428" y="1350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131229</xdr:rowOff>
    </xdr:from>
    <xdr:to>
      <xdr:col>67</xdr:col>
      <xdr:colOff>101600</xdr:colOff>
      <xdr:row>78</xdr:row>
      <xdr:rowOff>61379</xdr:rowOff>
    </xdr:to>
    <xdr:sp macro="" textlink="">
      <xdr:nvSpPr>
        <xdr:cNvPr id="656" name="楕円 655"/>
        <xdr:cNvSpPr/>
      </xdr:nvSpPr>
      <xdr:spPr>
        <a:xfrm>
          <a:off x="12763500" y="1333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52506</xdr:rowOff>
    </xdr:from>
    <xdr:ext cx="469744" cy="259045"/>
    <xdr:sp macro="" textlink="">
      <xdr:nvSpPr>
        <xdr:cNvPr id="657" name="テキスト ボックス 656"/>
        <xdr:cNvSpPr txBox="1"/>
      </xdr:nvSpPr>
      <xdr:spPr>
        <a:xfrm>
          <a:off x="12579428" y="13425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0" name="テキスト ボックス 669"/>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29998</xdr:rowOff>
    </xdr:from>
    <xdr:to>
      <xdr:col>85</xdr:col>
      <xdr:colOff>126364</xdr:colOff>
      <xdr:row>99</xdr:row>
      <xdr:rowOff>99237</xdr:rowOff>
    </xdr:to>
    <xdr:cxnSp macro="">
      <xdr:nvCxnSpPr>
        <xdr:cNvPr id="682" name="直線コネクタ 681"/>
        <xdr:cNvCxnSpPr/>
      </xdr:nvCxnSpPr>
      <xdr:spPr>
        <a:xfrm flipV="1">
          <a:off x="16317595" y="15460498"/>
          <a:ext cx="1269" cy="161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103064</xdr:rowOff>
    </xdr:from>
    <xdr:ext cx="534377" cy="259045"/>
    <xdr:sp macro="" textlink="">
      <xdr:nvSpPr>
        <xdr:cNvPr id="683" name="公債費最小値テキスト"/>
        <xdr:cNvSpPr txBox="1"/>
      </xdr:nvSpPr>
      <xdr:spPr>
        <a:xfrm>
          <a:off x="16370300" y="1707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99237</xdr:rowOff>
    </xdr:from>
    <xdr:to>
      <xdr:col>86</xdr:col>
      <xdr:colOff>25400</xdr:colOff>
      <xdr:row>99</xdr:row>
      <xdr:rowOff>99237</xdr:rowOff>
    </xdr:to>
    <xdr:cxnSp macro="">
      <xdr:nvCxnSpPr>
        <xdr:cNvPr id="684" name="直線コネクタ 683"/>
        <xdr:cNvCxnSpPr/>
      </xdr:nvCxnSpPr>
      <xdr:spPr>
        <a:xfrm>
          <a:off x="16230600" y="17072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148125</xdr:rowOff>
    </xdr:from>
    <xdr:ext cx="599010" cy="259045"/>
    <xdr:sp macro="" textlink="">
      <xdr:nvSpPr>
        <xdr:cNvPr id="685" name="公債費最大値テキスト"/>
        <xdr:cNvSpPr txBox="1"/>
      </xdr:nvSpPr>
      <xdr:spPr>
        <a:xfrm>
          <a:off x="16370300" y="1523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29998</xdr:rowOff>
    </xdr:from>
    <xdr:to>
      <xdr:col>86</xdr:col>
      <xdr:colOff>25400</xdr:colOff>
      <xdr:row>90</xdr:row>
      <xdr:rowOff>29998</xdr:rowOff>
    </xdr:to>
    <xdr:cxnSp macro="">
      <xdr:nvCxnSpPr>
        <xdr:cNvPr id="686" name="直線コネクタ 685"/>
        <xdr:cNvCxnSpPr/>
      </xdr:nvCxnSpPr>
      <xdr:spPr>
        <a:xfrm>
          <a:off x="16230600" y="1546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7671</xdr:rowOff>
    </xdr:from>
    <xdr:to>
      <xdr:col>85</xdr:col>
      <xdr:colOff>127000</xdr:colOff>
      <xdr:row>94</xdr:row>
      <xdr:rowOff>73774</xdr:rowOff>
    </xdr:to>
    <xdr:cxnSp macro="">
      <xdr:nvCxnSpPr>
        <xdr:cNvPr id="687" name="直線コネクタ 686"/>
        <xdr:cNvCxnSpPr/>
      </xdr:nvCxnSpPr>
      <xdr:spPr>
        <a:xfrm>
          <a:off x="15481300" y="15952521"/>
          <a:ext cx="838200" cy="23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79736</xdr:rowOff>
    </xdr:from>
    <xdr:ext cx="534377" cy="259045"/>
    <xdr:sp macro="" textlink="">
      <xdr:nvSpPr>
        <xdr:cNvPr id="688" name="公債費平均値テキスト"/>
        <xdr:cNvSpPr txBox="1"/>
      </xdr:nvSpPr>
      <xdr:spPr>
        <a:xfrm>
          <a:off x="16370300" y="16538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101309</xdr:rowOff>
    </xdr:from>
    <xdr:to>
      <xdr:col>85</xdr:col>
      <xdr:colOff>177800</xdr:colOff>
      <xdr:row>97</xdr:row>
      <xdr:rowOff>31459</xdr:rowOff>
    </xdr:to>
    <xdr:sp macro="" textlink="">
      <xdr:nvSpPr>
        <xdr:cNvPr id="689" name="フローチャート: 判断 688"/>
        <xdr:cNvSpPr/>
      </xdr:nvSpPr>
      <xdr:spPr>
        <a:xfrm>
          <a:off x="16268700" y="1656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7671</xdr:rowOff>
    </xdr:from>
    <xdr:to>
      <xdr:col>81</xdr:col>
      <xdr:colOff>50800</xdr:colOff>
      <xdr:row>93</xdr:row>
      <xdr:rowOff>79324</xdr:rowOff>
    </xdr:to>
    <xdr:cxnSp macro="">
      <xdr:nvCxnSpPr>
        <xdr:cNvPr id="690" name="直線コネクタ 689"/>
        <xdr:cNvCxnSpPr/>
      </xdr:nvCxnSpPr>
      <xdr:spPr>
        <a:xfrm flipV="1">
          <a:off x="14592300" y="15952521"/>
          <a:ext cx="889000" cy="7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138010</xdr:rowOff>
    </xdr:from>
    <xdr:to>
      <xdr:col>81</xdr:col>
      <xdr:colOff>101600</xdr:colOff>
      <xdr:row>97</xdr:row>
      <xdr:rowOff>68160</xdr:rowOff>
    </xdr:to>
    <xdr:sp macro="" textlink="">
      <xdr:nvSpPr>
        <xdr:cNvPr id="691" name="フローチャート: 判断 690"/>
        <xdr:cNvSpPr/>
      </xdr:nvSpPr>
      <xdr:spPr>
        <a:xfrm>
          <a:off x="15430500" y="165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59287</xdr:rowOff>
    </xdr:from>
    <xdr:ext cx="534377" cy="259045"/>
    <xdr:sp macro="" textlink="">
      <xdr:nvSpPr>
        <xdr:cNvPr id="692" name="テキスト ボックス 691"/>
        <xdr:cNvSpPr txBox="1"/>
      </xdr:nvSpPr>
      <xdr:spPr>
        <a:xfrm>
          <a:off x="15214111" y="1668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79324</xdr:rowOff>
    </xdr:from>
    <xdr:to>
      <xdr:col>76</xdr:col>
      <xdr:colOff>114300</xdr:colOff>
      <xdr:row>95</xdr:row>
      <xdr:rowOff>26022</xdr:rowOff>
    </xdr:to>
    <xdr:cxnSp macro="">
      <xdr:nvCxnSpPr>
        <xdr:cNvPr id="693" name="直線コネクタ 692"/>
        <xdr:cNvCxnSpPr/>
      </xdr:nvCxnSpPr>
      <xdr:spPr>
        <a:xfrm flipV="1">
          <a:off x="13703300" y="16024174"/>
          <a:ext cx="889000" cy="28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149937</xdr:rowOff>
    </xdr:from>
    <xdr:to>
      <xdr:col>76</xdr:col>
      <xdr:colOff>165100</xdr:colOff>
      <xdr:row>97</xdr:row>
      <xdr:rowOff>80087</xdr:rowOff>
    </xdr:to>
    <xdr:sp macro="" textlink="">
      <xdr:nvSpPr>
        <xdr:cNvPr id="694" name="フローチャート: 判断 693"/>
        <xdr:cNvSpPr/>
      </xdr:nvSpPr>
      <xdr:spPr>
        <a:xfrm>
          <a:off x="145415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71214</xdr:rowOff>
    </xdr:from>
    <xdr:ext cx="534377" cy="259045"/>
    <xdr:sp macro="" textlink="">
      <xdr:nvSpPr>
        <xdr:cNvPr id="695" name="テキスト ボックス 694"/>
        <xdr:cNvSpPr txBox="1"/>
      </xdr:nvSpPr>
      <xdr:spPr>
        <a:xfrm>
          <a:off x="14325111" y="1670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26022</xdr:rowOff>
    </xdr:from>
    <xdr:to>
      <xdr:col>71</xdr:col>
      <xdr:colOff>177800</xdr:colOff>
      <xdr:row>95</xdr:row>
      <xdr:rowOff>54178</xdr:rowOff>
    </xdr:to>
    <xdr:cxnSp macro="">
      <xdr:nvCxnSpPr>
        <xdr:cNvPr id="696" name="直線コネクタ 695"/>
        <xdr:cNvCxnSpPr/>
      </xdr:nvCxnSpPr>
      <xdr:spPr>
        <a:xfrm flipV="1">
          <a:off x="12814300" y="16313772"/>
          <a:ext cx="889000" cy="2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121958</xdr:rowOff>
    </xdr:from>
    <xdr:to>
      <xdr:col>72</xdr:col>
      <xdr:colOff>38100</xdr:colOff>
      <xdr:row>97</xdr:row>
      <xdr:rowOff>52108</xdr:rowOff>
    </xdr:to>
    <xdr:sp macro="" textlink="">
      <xdr:nvSpPr>
        <xdr:cNvPr id="697" name="フローチャート: 判断 696"/>
        <xdr:cNvSpPr/>
      </xdr:nvSpPr>
      <xdr:spPr>
        <a:xfrm>
          <a:off x="13652500" y="165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43235</xdr:rowOff>
    </xdr:from>
    <xdr:ext cx="534377" cy="259045"/>
    <xdr:sp macro="" textlink="">
      <xdr:nvSpPr>
        <xdr:cNvPr id="698" name="テキスト ボックス 697"/>
        <xdr:cNvSpPr txBox="1"/>
      </xdr:nvSpPr>
      <xdr:spPr>
        <a:xfrm>
          <a:off x="13436111" y="1667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114275</xdr:rowOff>
    </xdr:from>
    <xdr:to>
      <xdr:col>67</xdr:col>
      <xdr:colOff>101600</xdr:colOff>
      <xdr:row>97</xdr:row>
      <xdr:rowOff>44425</xdr:rowOff>
    </xdr:to>
    <xdr:sp macro="" textlink="">
      <xdr:nvSpPr>
        <xdr:cNvPr id="699" name="フローチャート: 判断 698"/>
        <xdr:cNvSpPr/>
      </xdr:nvSpPr>
      <xdr:spPr>
        <a:xfrm>
          <a:off x="12763500" y="1657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35552</xdr:rowOff>
    </xdr:from>
    <xdr:ext cx="534377" cy="259045"/>
    <xdr:sp macro="" textlink="">
      <xdr:nvSpPr>
        <xdr:cNvPr id="700" name="テキスト ボックス 699"/>
        <xdr:cNvSpPr txBox="1"/>
      </xdr:nvSpPr>
      <xdr:spPr>
        <a:xfrm>
          <a:off x="12547111" y="166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22974</xdr:rowOff>
    </xdr:from>
    <xdr:to>
      <xdr:col>85</xdr:col>
      <xdr:colOff>177800</xdr:colOff>
      <xdr:row>94</xdr:row>
      <xdr:rowOff>124574</xdr:rowOff>
    </xdr:to>
    <xdr:sp macro="" textlink="">
      <xdr:nvSpPr>
        <xdr:cNvPr id="706" name="楕円 705"/>
        <xdr:cNvSpPr/>
      </xdr:nvSpPr>
      <xdr:spPr>
        <a:xfrm>
          <a:off x="16268700" y="1613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45851</xdr:rowOff>
    </xdr:from>
    <xdr:ext cx="534377" cy="259045"/>
    <xdr:sp macro="" textlink="">
      <xdr:nvSpPr>
        <xdr:cNvPr id="707" name="公債費該当値テキスト"/>
        <xdr:cNvSpPr txBox="1"/>
      </xdr:nvSpPr>
      <xdr:spPr>
        <a:xfrm>
          <a:off x="16370300" y="1599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128321</xdr:rowOff>
    </xdr:from>
    <xdr:to>
      <xdr:col>81</xdr:col>
      <xdr:colOff>101600</xdr:colOff>
      <xdr:row>93</xdr:row>
      <xdr:rowOff>58471</xdr:rowOff>
    </xdr:to>
    <xdr:sp macro="" textlink="">
      <xdr:nvSpPr>
        <xdr:cNvPr id="708" name="楕円 707"/>
        <xdr:cNvSpPr/>
      </xdr:nvSpPr>
      <xdr:spPr>
        <a:xfrm>
          <a:off x="15430500" y="1590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74998</xdr:rowOff>
    </xdr:from>
    <xdr:ext cx="599010" cy="259045"/>
    <xdr:sp macro="" textlink="">
      <xdr:nvSpPr>
        <xdr:cNvPr id="709" name="テキスト ボックス 708"/>
        <xdr:cNvSpPr txBox="1"/>
      </xdr:nvSpPr>
      <xdr:spPr>
        <a:xfrm>
          <a:off x="15181795" y="15676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28524</xdr:rowOff>
    </xdr:from>
    <xdr:to>
      <xdr:col>76</xdr:col>
      <xdr:colOff>165100</xdr:colOff>
      <xdr:row>93</xdr:row>
      <xdr:rowOff>130124</xdr:rowOff>
    </xdr:to>
    <xdr:sp macro="" textlink="">
      <xdr:nvSpPr>
        <xdr:cNvPr id="710" name="楕円 709"/>
        <xdr:cNvSpPr/>
      </xdr:nvSpPr>
      <xdr:spPr>
        <a:xfrm>
          <a:off x="14541500" y="1597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146651</xdr:rowOff>
    </xdr:from>
    <xdr:ext cx="599010" cy="259045"/>
    <xdr:sp macro="" textlink="">
      <xdr:nvSpPr>
        <xdr:cNvPr id="711" name="テキスト ボックス 710"/>
        <xdr:cNvSpPr txBox="1"/>
      </xdr:nvSpPr>
      <xdr:spPr>
        <a:xfrm>
          <a:off x="14292795" y="1574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146672</xdr:rowOff>
    </xdr:from>
    <xdr:to>
      <xdr:col>72</xdr:col>
      <xdr:colOff>38100</xdr:colOff>
      <xdr:row>95</xdr:row>
      <xdr:rowOff>76822</xdr:rowOff>
    </xdr:to>
    <xdr:sp macro="" textlink="">
      <xdr:nvSpPr>
        <xdr:cNvPr id="712" name="楕円 711"/>
        <xdr:cNvSpPr/>
      </xdr:nvSpPr>
      <xdr:spPr>
        <a:xfrm>
          <a:off x="13652500" y="1626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93349</xdr:rowOff>
    </xdr:from>
    <xdr:ext cx="534377" cy="259045"/>
    <xdr:sp macro="" textlink="">
      <xdr:nvSpPr>
        <xdr:cNvPr id="713" name="テキスト ボックス 712"/>
        <xdr:cNvSpPr txBox="1"/>
      </xdr:nvSpPr>
      <xdr:spPr>
        <a:xfrm>
          <a:off x="13436111" y="160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3378</xdr:rowOff>
    </xdr:from>
    <xdr:to>
      <xdr:col>67</xdr:col>
      <xdr:colOff>101600</xdr:colOff>
      <xdr:row>95</xdr:row>
      <xdr:rowOff>104978</xdr:rowOff>
    </xdr:to>
    <xdr:sp macro="" textlink="">
      <xdr:nvSpPr>
        <xdr:cNvPr id="714" name="楕円 713"/>
        <xdr:cNvSpPr/>
      </xdr:nvSpPr>
      <xdr:spPr>
        <a:xfrm>
          <a:off x="12763500" y="1629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121505</xdr:rowOff>
    </xdr:from>
    <xdr:ext cx="534377" cy="259045"/>
    <xdr:sp macro="" textlink="">
      <xdr:nvSpPr>
        <xdr:cNvPr id="715" name="テキスト ボックス 714"/>
        <xdr:cNvSpPr txBox="1"/>
      </xdr:nvSpPr>
      <xdr:spPr>
        <a:xfrm>
          <a:off x="12547111" y="1606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88036</xdr:rowOff>
    </xdr:from>
    <xdr:to>
      <xdr:col>116</xdr:col>
      <xdr:colOff>62864</xdr:colOff>
      <xdr:row>38</xdr:row>
      <xdr:rowOff>139700</xdr:rowOff>
    </xdr:to>
    <xdr:cxnSp macro="">
      <xdr:nvCxnSpPr>
        <xdr:cNvPr id="737" name="直線コネクタ 736"/>
        <xdr:cNvCxnSpPr/>
      </xdr:nvCxnSpPr>
      <xdr:spPr>
        <a:xfrm flipV="1">
          <a:off x="22159595" y="5574436"/>
          <a:ext cx="1269" cy="1080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9618</xdr:rowOff>
    </xdr:from>
    <xdr:ext cx="249299" cy="259045"/>
    <xdr:sp macro="" textlink="">
      <xdr:nvSpPr>
        <xdr:cNvPr id="738" name="諸支出金最小値テキスト"/>
        <xdr:cNvSpPr txBox="1"/>
      </xdr:nvSpPr>
      <xdr:spPr>
        <a:xfrm>
          <a:off x="22212300" y="6696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34713</xdr:rowOff>
    </xdr:from>
    <xdr:ext cx="469744" cy="259045"/>
    <xdr:sp macro="" textlink="">
      <xdr:nvSpPr>
        <xdr:cNvPr id="740" name="諸支出金最大値テキスト"/>
        <xdr:cNvSpPr txBox="1"/>
      </xdr:nvSpPr>
      <xdr:spPr>
        <a:xfrm>
          <a:off x="22212300" y="534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88036</xdr:rowOff>
    </xdr:from>
    <xdr:to>
      <xdr:col>116</xdr:col>
      <xdr:colOff>152400</xdr:colOff>
      <xdr:row>32</xdr:row>
      <xdr:rowOff>88036</xdr:rowOff>
    </xdr:to>
    <xdr:cxnSp macro="">
      <xdr:nvCxnSpPr>
        <xdr:cNvPr id="741" name="直線コネクタ 740"/>
        <xdr:cNvCxnSpPr/>
      </xdr:nvCxnSpPr>
      <xdr:spPr>
        <a:xfrm>
          <a:off x="22072600" y="557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98518</xdr:rowOff>
    </xdr:from>
    <xdr:ext cx="313932" cy="259045"/>
    <xdr:sp macro="" textlink="">
      <xdr:nvSpPr>
        <xdr:cNvPr id="743" name="諸支出金平均値テキスト"/>
        <xdr:cNvSpPr txBox="1"/>
      </xdr:nvSpPr>
      <xdr:spPr>
        <a:xfrm>
          <a:off x="22212300" y="64421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75641</xdr:rowOff>
    </xdr:from>
    <xdr:to>
      <xdr:col>116</xdr:col>
      <xdr:colOff>114300</xdr:colOff>
      <xdr:row>39</xdr:row>
      <xdr:rowOff>5791</xdr:rowOff>
    </xdr:to>
    <xdr:sp macro="" textlink="">
      <xdr:nvSpPr>
        <xdr:cNvPr id="744" name="フローチャート: 判断 743"/>
        <xdr:cNvSpPr/>
      </xdr:nvSpPr>
      <xdr:spPr>
        <a:xfrm>
          <a:off x="22110700" y="659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70155</xdr:rowOff>
    </xdr:from>
    <xdr:to>
      <xdr:col>112</xdr:col>
      <xdr:colOff>38100</xdr:colOff>
      <xdr:row>39</xdr:row>
      <xdr:rowOff>305</xdr:rowOff>
    </xdr:to>
    <xdr:sp macro="" textlink="">
      <xdr:nvSpPr>
        <xdr:cNvPr id="746" name="フローチャート: 判断 745"/>
        <xdr:cNvSpPr/>
      </xdr:nvSpPr>
      <xdr:spPr>
        <a:xfrm>
          <a:off x="212725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16832</xdr:rowOff>
    </xdr:from>
    <xdr:ext cx="313932" cy="259045"/>
    <xdr:sp macro="" textlink="">
      <xdr:nvSpPr>
        <xdr:cNvPr id="747" name="テキスト ボックス 746"/>
        <xdr:cNvSpPr txBox="1"/>
      </xdr:nvSpPr>
      <xdr:spPr>
        <a:xfrm>
          <a:off x="21166333" y="636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64212</xdr:rowOff>
    </xdr:from>
    <xdr:to>
      <xdr:col>107</xdr:col>
      <xdr:colOff>101600</xdr:colOff>
      <xdr:row>38</xdr:row>
      <xdr:rowOff>165812</xdr:rowOff>
    </xdr:to>
    <xdr:sp macro="" textlink="">
      <xdr:nvSpPr>
        <xdr:cNvPr id="749" name="フローチャート: 判断 748"/>
        <xdr:cNvSpPr/>
      </xdr:nvSpPr>
      <xdr:spPr>
        <a:xfrm>
          <a:off x="20383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10888</xdr:rowOff>
    </xdr:from>
    <xdr:ext cx="313932" cy="259045"/>
    <xdr:sp macro="" textlink="">
      <xdr:nvSpPr>
        <xdr:cNvPr id="750" name="テキスト ボックス 749"/>
        <xdr:cNvSpPr txBox="1"/>
      </xdr:nvSpPr>
      <xdr:spPr>
        <a:xfrm>
          <a:off x="20277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66040</xdr:rowOff>
    </xdr:from>
    <xdr:to>
      <xdr:col>102</xdr:col>
      <xdr:colOff>165100</xdr:colOff>
      <xdr:row>38</xdr:row>
      <xdr:rowOff>167640</xdr:rowOff>
    </xdr:to>
    <xdr:sp macro="" textlink="">
      <xdr:nvSpPr>
        <xdr:cNvPr id="752" name="フローチャート: 判断 751"/>
        <xdr:cNvSpPr/>
      </xdr:nvSpPr>
      <xdr:spPr>
        <a:xfrm>
          <a:off x="19494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12717</xdr:rowOff>
    </xdr:from>
    <xdr:ext cx="313932" cy="259045"/>
    <xdr:sp macro="" textlink="">
      <xdr:nvSpPr>
        <xdr:cNvPr id="753" name="テキスト ボックス 752"/>
        <xdr:cNvSpPr txBox="1"/>
      </xdr:nvSpPr>
      <xdr:spPr>
        <a:xfrm>
          <a:off x="19388333" y="63563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57353</xdr:rowOff>
    </xdr:from>
    <xdr:to>
      <xdr:col>98</xdr:col>
      <xdr:colOff>38100</xdr:colOff>
      <xdr:row>38</xdr:row>
      <xdr:rowOff>158953</xdr:rowOff>
    </xdr:to>
    <xdr:sp macro="" textlink="">
      <xdr:nvSpPr>
        <xdr:cNvPr id="754" name="フローチャート: 判断 753"/>
        <xdr:cNvSpPr/>
      </xdr:nvSpPr>
      <xdr:spPr>
        <a:xfrm>
          <a:off x="186055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4030</xdr:rowOff>
    </xdr:from>
    <xdr:ext cx="313932" cy="259045"/>
    <xdr:sp macro="" textlink="">
      <xdr:nvSpPr>
        <xdr:cNvPr id="755" name="テキスト ボックス 754"/>
        <xdr:cNvSpPr txBox="1"/>
      </xdr:nvSpPr>
      <xdr:spPr>
        <a:xfrm>
          <a:off x="18499333" y="63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54068</xdr:rowOff>
    </xdr:from>
    <xdr:ext cx="249299" cy="259045"/>
    <xdr:sp macro="" textlink="">
      <xdr:nvSpPr>
        <xdr:cNvPr id="762" name="諸支出金該当値テキスト"/>
        <xdr:cNvSpPr txBox="1"/>
      </xdr:nvSpPr>
      <xdr:spPr>
        <a:xfrm>
          <a:off x="22212300" y="6569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住民一人当たりの額は、類似団体、県平均と比べて高くなっている。これは、土地開発公社解散に伴う第三セクター等改革推進債、新庁舎建設や新宮市文化複合施設建設などで借入れた過疎対策事業債や合併特例債等の元利償還が要因と考えられるが、本年度は、退職手当債の繰上償還を行い、今後の公債費抑制を図った。</a:t>
          </a:r>
        </a:p>
        <a:p>
          <a:r>
            <a:rPr kumimoji="1" lang="ja-JP" altLang="en-US" sz="1300">
              <a:latin typeface="ＭＳ Ｐゴシック" panose="020B0600070205080204" pitchFamily="50" charset="-128"/>
              <a:ea typeface="ＭＳ Ｐゴシック" panose="020B0600070205080204" pitchFamily="50" charset="-128"/>
            </a:rPr>
            <a:t>　公債費以外では、総務費で、三輪崎庁舎整備事業の皆減や繰上償還の財源となる減債基金積立金で減となったこと等から減となった。教育費では、佐藤春夫記念館移転事業の増等により増加している。衛生費は、簡易水道事業会計補助金や医療センター事業会計補助金が増加となったこと等から増となり、農林水産業費では林道上地平瀬線整備事業が増となったこと等から増となった。商工費では、新宮市地域応援商品券交付事業が皆減となったこと等から減となった。民生費は、新宮市住民税非課税世帯等支援給付金給付事業や新宮市低所得世帯等支援給付金給付事業が皆増となったこと等から増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和歌山県新宮市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大型事業に伴う公債費の増加、人口減少等を見据えた余剰金の優先的な積立を行っており、本年度は２００百万円を積み立て、前年度に比べ１．８４増となった。今後についても、収支見込みによる適切な事業計画を立て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和歌山県新宮市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宮市医療センター病院事業会計については、本年度は、医業収益で６階病棟の一時的な再開により、入院収益で増収となるも、患者数の減は避けられず、外来収益が減収となった。医業外収益では、国・県からのコロナ対策の各種補助金の皆減等により大幅な減収となった。医業費用では、国の燃料費高騰への激変緩和措置により、光熱水費が減となったものの、給与費や薬品等の材料費の大幅増等により増加となったことなどから、前年度比２．３９ポイント減少した。</a:t>
          </a:r>
        </a:p>
        <a:p>
          <a:r>
            <a:rPr kumimoji="1" lang="ja-JP" altLang="en-US" sz="1400">
              <a:latin typeface="ＭＳ ゴシック" pitchFamily="49" charset="-128"/>
              <a:ea typeface="ＭＳ ゴシック" pitchFamily="49" charset="-128"/>
            </a:rPr>
            <a:t>　一般会計は千穂王子ヶ浜線整備事業や敷屋大橋補修工事の増等により投資的経費が増となる一方で、地方税や地方交付税、地方消費税交付金の増などにより黒字となっている。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ついては、給水収益は、給水人口の減少や節水機器の普及により減少しており、今後も給水人口の減少や節水意識の侵透による使用水量の減少が予想されることから、財政の健全化を維持しながら、事業計画の見直しや事業の優先付けなどを行い、安全で安心な安定した経営を維持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和歌山県新宮市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償還利子については、高利率の起債の償還完了により減となった一方、償還開始となる地方債の償還総額が償還終了となった地方債の償還総額を下回ったことや、高利率の起債の繰上償還等により、元利償還金が減となった。今後も公債費は高水準での推移が見込まれることから、事業の優先順位付け等絞り込みを徹底し、国費等の財源確保を第一に、財政措置の有利な地方債を活用し、高利率の起債の繰上償還を実施するなど、実質公債費比率の増加を抑制す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満期一括償還地方債の償還財源としての積立なし。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和歌山県新宮市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年度は過疎対策事業債や合併特例事業債など計１，５８８百万円を発行し、元金償還額が２，４４６百万円であったことから、一般会計等に係る地方債残高が８５８百万円減少し、２０，９０６百万円になった。充当可能財源のうち基金については、財政調整基金や減債基金に積立を行ったことなどから増となり、基準財政需要額算入見込額についても、地方債残高の減と比較し、過疎対策事業債など普通交付税の算入率が高い有利な地方債を活用していることから、減少幅は小幅となった。</a:t>
          </a:r>
        </a:p>
        <a:p>
          <a:r>
            <a:rPr kumimoji="1" lang="ja-JP" altLang="en-US" sz="1400">
              <a:latin typeface="ＭＳ ゴシック" pitchFamily="49" charset="-128"/>
              <a:ea typeface="ＭＳ ゴシック" pitchFamily="49" charset="-128"/>
            </a:rPr>
            <a:t>　今後も地方債残高が増加する見込みであるため、事業の絞り込みを徹底し、国費等の財源確保を第一に、地方債を活用する際は、財政措置の有利な地方債を活用するなど、将来負担比率の増加を抑制する。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和歌山県新宮市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基金全体では、減債基金や退職手当基金等の取り崩しを行う一方で、財政調整基金や減債基金等への積立を行ったことなどにより、全体で７６９百万円の増となった。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今後も、各基金の目的に応じた積立、取崩を行っていく。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合併市町村振興基金　　：旧市町の連帯強化、地域振興等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　　　　　：退職手当の財源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長寿社会福祉基金　　　：長寿、福祉社会の実現</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熊野川関連施設整備基金：新宮市の文化、スポーツ施設整備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蜂伏団地共同汚水処理施設基金：蜂伏汚水処理施設の健全運営</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丹鶴城址整備基金　　　：丹鶴城址の整備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文化複合施設整備基金　：文化複合施設整備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新型コロナウイルス感染症対策基金：新型コロナウイルス対策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新宮市熊野川町区域まちおこし基金：新宮市熊野川町区域の活力あるまちづくり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新宮市まち・ひと・しごと創生寄附活用事業（企業版ふるさと納税）基金：まち・ひと・しごと創生寄附活用事業</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年度は熊野川関連施設整備基金で１３０百万円、新型コロナウイルス感染症対策基金で７６１百万円の積立を行ったほか、中山間ふるさと水と土保全基金で２０百万円の取崩、長寿社会福祉基金で１８百万円の取崩、退職手当基金で７０百万円の取崩を行うとともに１７０百万円の積立を行うなど、それぞれの基金で目的に応じた積立・取崩を行った結果、その他特定目的基金は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今後も、特定目的基金については、それぞれの目的に応じた積立、取崩を行っていく。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平成２４年度以降は庁舎建設や文化複合施設整備などの大型事業に伴う公債費の増加、人口減少等を見据えた余剰金の優先的な積立を行っており、本年度は２００万円の積立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今後についても、災害への備えや事業の実施を踏まえ、収支見込みによる適切な積立を行っていく。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大型事業に伴う公債費の増加を見据え、その財源を確保するため、積立を行っており、本年度退職手当債の繰上償還の財源として２４０百万円を取り崩し、電源開発協力金等を財源に６４０百万円の積立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今後についても、大型事業に伴う起債の償還開始に備え、収支見込みによる適切な積立を行っていく。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20951346</v>
      </c>
      <c r="BO4" s="371"/>
      <c r="BP4" s="371"/>
      <c r="BQ4" s="371"/>
      <c r="BR4" s="371"/>
      <c r="BS4" s="371"/>
      <c r="BT4" s="371"/>
      <c r="BU4" s="372"/>
      <c r="BV4" s="370">
        <v>20632797</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13.4</v>
      </c>
      <c r="CU4" s="377"/>
      <c r="CV4" s="377"/>
      <c r="CW4" s="377"/>
      <c r="CX4" s="377"/>
      <c r="CY4" s="377"/>
      <c r="CZ4" s="377"/>
      <c r="DA4" s="378"/>
      <c r="DB4" s="376">
        <v>15.7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19552215</v>
      </c>
      <c r="BO5" s="408"/>
      <c r="BP5" s="408"/>
      <c r="BQ5" s="408"/>
      <c r="BR5" s="408"/>
      <c r="BS5" s="408"/>
      <c r="BT5" s="408"/>
      <c r="BU5" s="409"/>
      <c r="BV5" s="407">
        <v>19060712</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97.4</v>
      </c>
      <c r="CU5" s="405"/>
      <c r="CV5" s="405"/>
      <c r="CW5" s="405"/>
      <c r="CX5" s="405"/>
      <c r="CY5" s="405"/>
      <c r="CZ5" s="405"/>
      <c r="DA5" s="406"/>
      <c r="DB5" s="404">
        <v>95.1</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1399131</v>
      </c>
      <c r="BO6" s="408"/>
      <c r="BP6" s="408"/>
      <c r="BQ6" s="408"/>
      <c r="BR6" s="408"/>
      <c r="BS6" s="408"/>
      <c r="BT6" s="408"/>
      <c r="BU6" s="409"/>
      <c r="BV6" s="407">
        <v>1572085</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98</v>
      </c>
      <c r="CU6" s="445"/>
      <c r="CV6" s="445"/>
      <c r="CW6" s="445"/>
      <c r="CX6" s="445"/>
      <c r="CY6" s="445"/>
      <c r="CZ6" s="445"/>
      <c r="DA6" s="446"/>
      <c r="DB6" s="444">
        <v>96.2</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73505</v>
      </c>
      <c r="BO7" s="408"/>
      <c r="BP7" s="408"/>
      <c r="BQ7" s="408"/>
      <c r="BR7" s="408"/>
      <c r="BS7" s="408"/>
      <c r="BT7" s="408"/>
      <c r="BU7" s="409"/>
      <c r="BV7" s="407">
        <v>33884</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9887152</v>
      </c>
      <c r="CU7" s="408"/>
      <c r="CV7" s="408"/>
      <c r="CW7" s="408"/>
      <c r="CX7" s="408"/>
      <c r="CY7" s="408"/>
      <c r="CZ7" s="408"/>
      <c r="DA7" s="409"/>
      <c r="DB7" s="407">
        <v>9824033</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1325626</v>
      </c>
      <c r="BO8" s="408"/>
      <c r="BP8" s="408"/>
      <c r="BQ8" s="408"/>
      <c r="BR8" s="408"/>
      <c r="BS8" s="408"/>
      <c r="BT8" s="408"/>
      <c r="BU8" s="409"/>
      <c r="BV8" s="407">
        <v>1538201</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0.36</v>
      </c>
      <c r="CU8" s="448"/>
      <c r="CV8" s="448"/>
      <c r="CW8" s="448"/>
      <c r="CX8" s="448"/>
      <c r="CY8" s="448"/>
      <c r="CZ8" s="448"/>
      <c r="DA8" s="449"/>
      <c r="DB8" s="447">
        <v>0.36</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27171</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-212575</v>
      </c>
      <c r="BO9" s="408"/>
      <c r="BP9" s="408"/>
      <c r="BQ9" s="408"/>
      <c r="BR9" s="408"/>
      <c r="BS9" s="408"/>
      <c r="BT9" s="408"/>
      <c r="BU9" s="409"/>
      <c r="BV9" s="407">
        <v>15230</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16.899999999999999</v>
      </c>
      <c r="CU9" s="405"/>
      <c r="CV9" s="405"/>
      <c r="CW9" s="405"/>
      <c r="CX9" s="405"/>
      <c r="CY9" s="405"/>
      <c r="CZ9" s="405"/>
      <c r="DA9" s="406"/>
      <c r="DB9" s="404">
        <v>20.6</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29331</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104</v>
      </c>
      <c r="AV10" s="440"/>
      <c r="AW10" s="440"/>
      <c r="AX10" s="440"/>
      <c r="AY10" s="441" t="s">
        <v>115</v>
      </c>
      <c r="AZ10" s="442"/>
      <c r="BA10" s="442"/>
      <c r="BB10" s="442"/>
      <c r="BC10" s="442"/>
      <c r="BD10" s="442"/>
      <c r="BE10" s="442"/>
      <c r="BF10" s="442"/>
      <c r="BG10" s="442"/>
      <c r="BH10" s="442"/>
      <c r="BI10" s="442"/>
      <c r="BJ10" s="442"/>
      <c r="BK10" s="442"/>
      <c r="BL10" s="442"/>
      <c r="BM10" s="443"/>
      <c r="BN10" s="407">
        <v>200000</v>
      </c>
      <c r="BO10" s="408"/>
      <c r="BP10" s="408"/>
      <c r="BQ10" s="408"/>
      <c r="BR10" s="408"/>
      <c r="BS10" s="408"/>
      <c r="BT10" s="408"/>
      <c r="BU10" s="409"/>
      <c r="BV10" s="407">
        <v>200000</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104</v>
      </c>
      <c r="AV11" s="440"/>
      <c r="AW11" s="440"/>
      <c r="AX11" s="440"/>
      <c r="AY11" s="441" t="s">
        <v>120</v>
      </c>
      <c r="AZ11" s="442"/>
      <c r="BA11" s="442"/>
      <c r="BB11" s="442"/>
      <c r="BC11" s="442"/>
      <c r="BD11" s="442"/>
      <c r="BE11" s="442"/>
      <c r="BF11" s="442"/>
      <c r="BG11" s="442"/>
      <c r="BH11" s="442"/>
      <c r="BI11" s="442"/>
      <c r="BJ11" s="442"/>
      <c r="BK11" s="442"/>
      <c r="BL11" s="442"/>
      <c r="BM11" s="443"/>
      <c r="BN11" s="407">
        <v>240346</v>
      </c>
      <c r="BO11" s="408"/>
      <c r="BP11" s="408"/>
      <c r="BQ11" s="408"/>
      <c r="BR11" s="408"/>
      <c r="BS11" s="408"/>
      <c r="BT11" s="408"/>
      <c r="BU11" s="409"/>
      <c r="BV11" s="407">
        <v>722426</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26333</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104</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26117</v>
      </c>
      <c r="S13" s="492"/>
      <c r="T13" s="492"/>
      <c r="U13" s="492"/>
      <c r="V13" s="493"/>
      <c r="W13" s="423" t="s">
        <v>131</v>
      </c>
      <c r="X13" s="424"/>
      <c r="Y13" s="424"/>
      <c r="Z13" s="424"/>
      <c r="AA13" s="424"/>
      <c r="AB13" s="414"/>
      <c r="AC13" s="458">
        <v>251</v>
      </c>
      <c r="AD13" s="459"/>
      <c r="AE13" s="459"/>
      <c r="AF13" s="459"/>
      <c r="AG13" s="501"/>
      <c r="AH13" s="458">
        <v>252</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227771</v>
      </c>
      <c r="BO13" s="408"/>
      <c r="BP13" s="408"/>
      <c r="BQ13" s="408"/>
      <c r="BR13" s="408"/>
      <c r="BS13" s="408"/>
      <c r="BT13" s="408"/>
      <c r="BU13" s="409"/>
      <c r="BV13" s="407">
        <v>937656</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11.8</v>
      </c>
      <c r="CU13" s="405"/>
      <c r="CV13" s="405"/>
      <c r="CW13" s="405"/>
      <c r="CX13" s="405"/>
      <c r="CY13" s="405"/>
      <c r="CZ13" s="405"/>
      <c r="DA13" s="406"/>
      <c r="DB13" s="404">
        <v>12.5</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26924</v>
      </c>
      <c r="S14" s="492"/>
      <c r="T14" s="492"/>
      <c r="U14" s="492"/>
      <c r="V14" s="493"/>
      <c r="W14" s="397"/>
      <c r="X14" s="398"/>
      <c r="Y14" s="398"/>
      <c r="Z14" s="398"/>
      <c r="AA14" s="398"/>
      <c r="AB14" s="387"/>
      <c r="AC14" s="494">
        <v>2.2000000000000002</v>
      </c>
      <c r="AD14" s="495"/>
      <c r="AE14" s="495"/>
      <c r="AF14" s="495"/>
      <c r="AG14" s="496"/>
      <c r="AH14" s="494">
        <v>2.1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26708</v>
      </c>
      <c r="S15" s="492"/>
      <c r="T15" s="492"/>
      <c r="U15" s="492"/>
      <c r="V15" s="493"/>
      <c r="W15" s="423" t="s">
        <v>137</v>
      </c>
      <c r="X15" s="424"/>
      <c r="Y15" s="424"/>
      <c r="Z15" s="424"/>
      <c r="AA15" s="424"/>
      <c r="AB15" s="414"/>
      <c r="AC15" s="458">
        <v>1797</v>
      </c>
      <c r="AD15" s="459"/>
      <c r="AE15" s="459"/>
      <c r="AF15" s="459"/>
      <c r="AG15" s="501"/>
      <c r="AH15" s="458">
        <v>2023</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3299359</v>
      </c>
      <c r="BO15" s="371"/>
      <c r="BP15" s="371"/>
      <c r="BQ15" s="371"/>
      <c r="BR15" s="371"/>
      <c r="BS15" s="371"/>
      <c r="BT15" s="371"/>
      <c r="BU15" s="372"/>
      <c r="BV15" s="370">
        <v>3194548</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15.8</v>
      </c>
      <c r="AD16" s="495"/>
      <c r="AE16" s="495"/>
      <c r="AF16" s="495"/>
      <c r="AG16" s="496"/>
      <c r="AH16" s="494">
        <v>16.7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8972727</v>
      </c>
      <c r="BO16" s="408"/>
      <c r="BP16" s="408"/>
      <c r="BQ16" s="408"/>
      <c r="BR16" s="408"/>
      <c r="BS16" s="408"/>
      <c r="BT16" s="408"/>
      <c r="BU16" s="409"/>
      <c r="BV16" s="407">
        <v>8870210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141</v>
      </c>
      <c r="S17" s="514"/>
      <c r="T17" s="514"/>
      <c r="U17" s="514"/>
      <c r="V17" s="515"/>
      <c r="W17" s="423" t="s">
        <v>144</v>
      </c>
      <c r="X17" s="424"/>
      <c r="Y17" s="424"/>
      <c r="Z17" s="424"/>
      <c r="AA17" s="424"/>
      <c r="AB17" s="414"/>
      <c r="AC17" s="458">
        <v>9321</v>
      </c>
      <c r="AD17" s="459"/>
      <c r="AE17" s="459"/>
      <c r="AF17" s="459"/>
      <c r="AG17" s="501"/>
      <c r="AH17" s="458">
        <v>9845</v>
      </c>
      <c r="AI17" s="459"/>
      <c r="AJ17" s="459"/>
      <c r="AK17" s="459"/>
      <c r="AL17" s="460"/>
      <c r="AM17" s="436"/>
      <c r="AN17" s="437"/>
      <c r="AO17" s="437"/>
      <c r="AP17" s="437"/>
      <c r="AQ17" s="437"/>
      <c r="AR17" s="437"/>
      <c r="AS17" s="437"/>
      <c r="AT17" s="438"/>
      <c r="AU17" s="439"/>
      <c r="AV17" s="440"/>
      <c r="AW17" s="440"/>
      <c r="AX17" s="440"/>
      <c r="AY17" s="441" t="s">
        <v>145</v>
      </c>
      <c r="AZ17" s="442"/>
      <c r="BA17" s="442"/>
      <c r="BB17" s="442"/>
      <c r="BC17" s="442"/>
      <c r="BD17" s="442"/>
      <c r="BE17" s="442"/>
      <c r="BF17" s="442"/>
      <c r="BG17" s="442"/>
      <c r="BH17" s="442"/>
      <c r="BI17" s="442"/>
      <c r="BJ17" s="442"/>
      <c r="BK17" s="442"/>
      <c r="BL17" s="442"/>
      <c r="BM17" s="443"/>
      <c r="BN17" s="407">
        <v>4160557</v>
      </c>
      <c r="BO17" s="408"/>
      <c r="BP17" s="408"/>
      <c r="BQ17" s="408"/>
      <c r="BR17" s="408"/>
      <c r="BS17" s="408"/>
      <c r="BT17" s="408"/>
      <c r="BU17" s="409"/>
      <c r="BV17" s="407">
        <v>4028261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146</v>
      </c>
      <c r="C18" s="450"/>
      <c r="D18" s="450"/>
      <c r="E18" s="530"/>
      <c r="F18" s="530"/>
      <c r="G18" s="530"/>
      <c r="H18" s="530"/>
      <c r="I18" s="530"/>
      <c r="J18" s="530"/>
      <c r="K18" s="530"/>
      <c r="L18" s="531">
        <v>255.23</v>
      </c>
      <c r="M18" s="531"/>
      <c r="N18" s="531"/>
      <c r="O18" s="531"/>
      <c r="P18" s="531"/>
      <c r="Q18" s="531"/>
      <c r="R18" s="532"/>
      <c r="S18" s="532"/>
      <c r="T18" s="532"/>
      <c r="U18" s="532"/>
      <c r="V18" s="533"/>
      <c r="W18" s="425"/>
      <c r="X18" s="426"/>
      <c r="Y18" s="426"/>
      <c r="Z18" s="426"/>
      <c r="AA18" s="426"/>
      <c r="AB18" s="417"/>
      <c r="AC18" s="534">
        <v>82</v>
      </c>
      <c r="AD18" s="535"/>
      <c r="AE18" s="535"/>
      <c r="AF18" s="535"/>
      <c r="AG18" s="536"/>
      <c r="AH18" s="534">
        <v>81.2</v>
      </c>
      <c r="AI18" s="535"/>
      <c r="AJ18" s="535"/>
      <c r="AK18" s="535"/>
      <c r="AL18" s="537"/>
      <c r="AM18" s="436"/>
      <c r="AN18" s="437"/>
      <c r="AO18" s="437"/>
      <c r="AP18" s="437"/>
      <c r="AQ18" s="437"/>
      <c r="AR18" s="437"/>
      <c r="AS18" s="437"/>
      <c r="AT18" s="438"/>
      <c r="AU18" s="439"/>
      <c r="AV18" s="440"/>
      <c r="AW18" s="440"/>
      <c r="AX18" s="440"/>
      <c r="AY18" s="441" t="s">
        <v>147</v>
      </c>
      <c r="AZ18" s="442"/>
      <c r="BA18" s="442"/>
      <c r="BB18" s="442"/>
      <c r="BC18" s="442"/>
      <c r="BD18" s="442"/>
      <c r="BE18" s="442"/>
      <c r="BF18" s="442"/>
      <c r="BG18" s="442"/>
      <c r="BH18" s="442"/>
      <c r="BI18" s="442"/>
      <c r="BJ18" s="442"/>
      <c r="BK18" s="442"/>
      <c r="BL18" s="442"/>
      <c r="BM18" s="443"/>
      <c r="BN18" s="407">
        <v>9778677</v>
      </c>
      <c r="BO18" s="408"/>
      <c r="BP18" s="408"/>
      <c r="BQ18" s="408"/>
      <c r="BR18" s="408"/>
      <c r="BS18" s="408"/>
      <c r="BT18" s="408"/>
      <c r="BU18" s="409"/>
      <c r="BV18" s="407">
        <v>9543454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148</v>
      </c>
      <c r="C19" s="450"/>
      <c r="D19" s="450"/>
      <c r="E19" s="530"/>
      <c r="F19" s="530"/>
      <c r="G19" s="530"/>
      <c r="H19" s="530"/>
      <c r="I19" s="530"/>
      <c r="J19" s="530"/>
      <c r="K19" s="530"/>
      <c r="L19" s="538">
        <v>106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149</v>
      </c>
      <c r="AZ19" s="442"/>
      <c r="BA19" s="442"/>
      <c r="BB19" s="442"/>
      <c r="BC19" s="442"/>
      <c r="BD19" s="442"/>
      <c r="BE19" s="442"/>
      <c r="BF19" s="442"/>
      <c r="BG19" s="442"/>
      <c r="BH19" s="442"/>
      <c r="BI19" s="442"/>
      <c r="BJ19" s="442"/>
      <c r="BK19" s="442"/>
      <c r="BL19" s="442"/>
      <c r="BM19" s="443"/>
      <c r="BN19" s="407">
        <v>14637361</v>
      </c>
      <c r="BO19" s="408"/>
      <c r="BP19" s="408"/>
      <c r="BQ19" s="408"/>
      <c r="BR19" s="408"/>
      <c r="BS19" s="408"/>
      <c r="BT19" s="408"/>
      <c r="BU19" s="409"/>
      <c r="BV19" s="407">
        <v>14599812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150</v>
      </c>
      <c r="C20" s="450"/>
      <c r="D20" s="450"/>
      <c r="E20" s="530"/>
      <c r="F20" s="530"/>
      <c r="G20" s="530"/>
      <c r="H20" s="530"/>
      <c r="I20" s="530"/>
      <c r="J20" s="530"/>
      <c r="K20" s="530"/>
      <c r="L20" s="538">
        <v>13123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152</v>
      </c>
      <c r="C22" s="551"/>
      <c r="D22" s="552"/>
      <c r="E22" s="419" t="s">
        <v>1</v>
      </c>
      <c r="F22" s="424"/>
      <c r="G22" s="424"/>
      <c r="H22" s="424"/>
      <c r="I22" s="424"/>
      <c r="J22" s="424"/>
      <c r="K22" s="414"/>
      <c r="L22" s="419" t="s">
        <v>153</v>
      </c>
      <c r="M22" s="424"/>
      <c r="N22" s="424"/>
      <c r="O22" s="424"/>
      <c r="P22" s="414"/>
      <c r="Q22" s="582" t="s">
        <v>154</v>
      </c>
      <c r="R22" s="583"/>
      <c r="S22" s="583"/>
      <c r="T22" s="583"/>
      <c r="U22" s="583"/>
      <c r="V22" s="584"/>
      <c r="W22" s="550" t="s">
        <v>155</v>
      </c>
      <c r="X22" s="551"/>
      <c r="Y22" s="552"/>
      <c r="Z22" s="419" t="s">
        <v>1</v>
      </c>
      <c r="AA22" s="424"/>
      <c r="AB22" s="424"/>
      <c r="AC22" s="424"/>
      <c r="AD22" s="424"/>
      <c r="AE22" s="424"/>
      <c r="AF22" s="424"/>
      <c r="AG22" s="414"/>
      <c r="AH22" s="588" t="s">
        <v>156</v>
      </c>
      <c r="AI22" s="424"/>
      <c r="AJ22" s="424"/>
      <c r="AK22" s="424"/>
      <c r="AL22" s="414"/>
      <c r="AM22" s="588" t="s">
        <v>157</v>
      </c>
      <c r="AN22" s="589"/>
      <c r="AO22" s="589"/>
      <c r="AP22" s="589"/>
      <c r="AQ22" s="589"/>
      <c r="AR22" s="590"/>
      <c r="AS22" s="582" t="s">
        <v>154</v>
      </c>
      <c r="AT22" s="583"/>
      <c r="AU22" s="583"/>
      <c r="AV22" s="583"/>
      <c r="AW22" s="583"/>
      <c r="AX22" s="594"/>
      <c r="AY22" s="367" t="s">
        <v>158</v>
      </c>
      <c r="AZ22" s="368"/>
      <c r="BA22" s="368"/>
      <c r="BB22" s="368"/>
      <c r="BC22" s="368"/>
      <c r="BD22" s="368"/>
      <c r="BE22" s="368"/>
      <c r="BF22" s="368"/>
      <c r="BG22" s="368"/>
      <c r="BH22" s="368"/>
      <c r="BI22" s="368"/>
      <c r="BJ22" s="368"/>
      <c r="BK22" s="368"/>
      <c r="BL22" s="368"/>
      <c r="BM22" s="369"/>
      <c r="BN22" s="370">
        <v>20905962</v>
      </c>
      <c r="BO22" s="371"/>
      <c r="BP22" s="371"/>
      <c r="BQ22" s="371"/>
      <c r="BR22" s="371"/>
      <c r="BS22" s="371"/>
      <c r="BT22" s="371"/>
      <c r="BU22" s="372"/>
      <c r="BV22" s="370">
        <v>21763700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159</v>
      </c>
      <c r="AZ23" s="442"/>
      <c r="BA23" s="442"/>
      <c r="BB23" s="442"/>
      <c r="BC23" s="442"/>
      <c r="BD23" s="442"/>
      <c r="BE23" s="442"/>
      <c r="BF23" s="442"/>
      <c r="BG23" s="442"/>
      <c r="BH23" s="442"/>
      <c r="BI23" s="442"/>
      <c r="BJ23" s="442"/>
      <c r="BK23" s="442"/>
      <c r="BL23" s="442"/>
      <c r="BM23" s="443"/>
      <c r="BN23" s="407">
        <v>19459494</v>
      </c>
      <c r="BO23" s="408"/>
      <c r="BP23" s="408"/>
      <c r="BQ23" s="408"/>
      <c r="BR23" s="408"/>
      <c r="BS23" s="408"/>
      <c r="BT23" s="408"/>
      <c r="BU23" s="409"/>
      <c r="BV23" s="407">
        <v>19947928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160</v>
      </c>
      <c r="F24" s="437"/>
      <c r="G24" s="437"/>
      <c r="H24" s="437"/>
      <c r="I24" s="437"/>
      <c r="J24" s="437"/>
      <c r="K24" s="438"/>
      <c r="L24" s="458">
        <v>1</v>
      </c>
      <c r="M24" s="459"/>
      <c r="N24" s="459"/>
      <c r="O24" s="459"/>
      <c r="P24" s="501"/>
      <c r="Q24" s="458">
        <v>7000</v>
      </c>
      <c r="R24" s="459"/>
      <c r="S24" s="459"/>
      <c r="T24" s="459"/>
      <c r="U24" s="459"/>
      <c r="V24" s="501"/>
      <c r="W24" s="553"/>
      <c r="X24" s="554"/>
      <c r="Y24" s="555"/>
      <c r="Z24" s="457" t="s">
        <v>161</v>
      </c>
      <c r="AA24" s="437"/>
      <c r="AB24" s="437"/>
      <c r="AC24" s="437"/>
      <c r="AD24" s="437"/>
      <c r="AE24" s="437"/>
      <c r="AF24" s="437"/>
      <c r="AG24" s="438"/>
      <c r="AH24" s="458">
        <v>298</v>
      </c>
      <c r="AI24" s="459"/>
      <c r="AJ24" s="459"/>
      <c r="AK24" s="459"/>
      <c r="AL24" s="501"/>
      <c r="AM24" s="458">
        <v>890424</v>
      </c>
      <c r="AN24" s="459"/>
      <c r="AO24" s="459"/>
      <c r="AP24" s="459"/>
      <c r="AQ24" s="459"/>
      <c r="AR24" s="501"/>
      <c r="AS24" s="458">
        <v>2988</v>
      </c>
      <c r="AT24" s="459"/>
      <c r="AU24" s="459"/>
      <c r="AV24" s="459"/>
      <c r="AW24" s="459"/>
      <c r="AX24" s="460"/>
      <c r="AY24" s="523" t="s">
        <v>162</v>
      </c>
      <c r="AZ24" s="524"/>
      <c r="BA24" s="524"/>
      <c r="BB24" s="524"/>
      <c r="BC24" s="524"/>
      <c r="BD24" s="524"/>
      <c r="BE24" s="524"/>
      <c r="BF24" s="524"/>
      <c r="BG24" s="524"/>
      <c r="BH24" s="524"/>
      <c r="BI24" s="524"/>
      <c r="BJ24" s="524"/>
      <c r="BK24" s="524"/>
      <c r="BL24" s="524"/>
      <c r="BM24" s="525"/>
      <c r="BN24" s="407">
        <v>16097644</v>
      </c>
      <c r="BO24" s="408"/>
      <c r="BP24" s="408"/>
      <c r="BQ24" s="408"/>
      <c r="BR24" s="408"/>
      <c r="BS24" s="408"/>
      <c r="BT24" s="408"/>
      <c r="BU24" s="409"/>
      <c r="BV24" s="407">
        <v>16490622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163</v>
      </c>
      <c r="F25" s="437"/>
      <c r="G25" s="437"/>
      <c r="H25" s="437"/>
      <c r="I25" s="437"/>
      <c r="J25" s="437"/>
      <c r="K25" s="438"/>
      <c r="L25" s="458">
        <v>1</v>
      </c>
      <c r="M25" s="459"/>
      <c r="N25" s="459"/>
      <c r="O25" s="459"/>
      <c r="P25" s="501"/>
      <c r="Q25" s="458">
        <v>5940</v>
      </c>
      <c r="R25" s="459"/>
      <c r="S25" s="459"/>
      <c r="T25" s="459"/>
      <c r="U25" s="459"/>
      <c r="V25" s="501"/>
      <c r="W25" s="553"/>
      <c r="X25" s="554"/>
      <c r="Y25" s="555"/>
      <c r="Z25" s="457" t="s">
        <v>164</v>
      </c>
      <c r="AA25" s="437"/>
      <c r="AB25" s="437"/>
      <c r="AC25" s="437"/>
      <c r="AD25" s="437"/>
      <c r="AE25" s="437"/>
      <c r="AF25" s="437"/>
      <c r="AG25" s="438"/>
      <c r="AH25" s="458">
        <v>56</v>
      </c>
      <c r="AI25" s="459"/>
      <c r="AJ25" s="459"/>
      <c r="AK25" s="459"/>
      <c r="AL25" s="501"/>
      <c r="AM25" s="458">
        <v>173880</v>
      </c>
      <c r="AN25" s="459"/>
      <c r="AO25" s="459"/>
      <c r="AP25" s="459"/>
      <c r="AQ25" s="459"/>
      <c r="AR25" s="501"/>
      <c r="AS25" s="458">
        <v>3105</v>
      </c>
      <c r="AT25" s="459"/>
      <c r="AU25" s="459"/>
      <c r="AV25" s="459"/>
      <c r="AW25" s="459"/>
      <c r="AX25" s="460"/>
      <c r="AY25" s="367" t="s">
        <v>165</v>
      </c>
      <c r="AZ25" s="368"/>
      <c r="BA25" s="368"/>
      <c r="BB25" s="368"/>
      <c r="BC25" s="368"/>
      <c r="BD25" s="368"/>
      <c r="BE25" s="368"/>
      <c r="BF25" s="368"/>
      <c r="BG25" s="368"/>
      <c r="BH25" s="368"/>
      <c r="BI25" s="368"/>
      <c r="BJ25" s="368"/>
      <c r="BK25" s="368"/>
      <c r="BL25" s="368"/>
      <c r="BM25" s="369"/>
      <c r="BN25" s="370">
        <v>554694</v>
      </c>
      <c r="BO25" s="371"/>
      <c r="BP25" s="371"/>
      <c r="BQ25" s="371"/>
      <c r="BR25" s="371"/>
      <c r="BS25" s="371"/>
      <c r="BT25" s="371"/>
      <c r="BU25" s="372"/>
      <c r="BV25" s="370">
        <v>782348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166</v>
      </c>
      <c r="F26" s="437"/>
      <c r="G26" s="437"/>
      <c r="H26" s="437"/>
      <c r="I26" s="437"/>
      <c r="J26" s="437"/>
      <c r="K26" s="438"/>
      <c r="L26" s="458">
        <v>1</v>
      </c>
      <c r="M26" s="459"/>
      <c r="N26" s="459"/>
      <c r="O26" s="459"/>
      <c r="P26" s="501"/>
      <c r="Q26" s="458">
        <v>5350</v>
      </c>
      <c r="R26" s="459"/>
      <c r="S26" s="459"/>
      <c r="T26" s="459"/>
      <c r="U26" s="459"/>
      <c r="V26" s="501"/>
      <c r="W26" s="553"/>
      <c r="X26" s="554"/>
      <c r="Y26" s="555"/>
      <c r="Z26" s="457" t="s">
        <v>167</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168</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169</v>
      </c>
      <c r="F27" s="437"/>
      <c r="G27" s="437"/>
      <c r="H27" s="437"/>
      <c r="I27" s="437"/>
      <c r="J27" s="437"/>
      <c r="K27" s="438"/>
      <c r="L27" s="458">
        <v>1</v>
      </c>
      <c r="M27" s="459"/>
      <c r="N27" s="459"/>
      <c r="O27" s="459"/>
      <c r="P27" s="501"/>
      <c r="Q27" s="458">
        <v>4070</v>
      </c>
      <c r="R27" s="459"/>
      <c r="S27" s="459"/>
      <c r="T27" s="459"/>
      <c r="U27" s="459"/>
      <c r="V27" s="501"/>
      <c r="W27" s="553"/>
      <c r="X27" s="554"/>
      <c r="Y27" s="555"/>
      <c r="Z27" s="457" t="s">
        <v>170</v>
      </c>
      <c r="AA27" s="437"/>
      <c r="AB27" s="437"/>
      <c r="AC27" s="437"/>
      <c r="AD27" s="437"/>
      <c r="AE27" s="437"/>
      <c r="AF27" s="437"/>
      <c r="AG27" s="438"/>
      <c r="AH27" s="458">
        <v>6</v>
      </c>
      <c r="AI27" s="459"/>
      <c r="AJ27" s="459"/>
      <c r="AK27" s="459"/>
      <c r="AL27" s="501"/>
      <c r="AM27" s="458">
        <v>15090</v>
      </c>
      <c r="AN27" s="459"/>
      <c r="AO27" s="459"/>
      <c r="AP27" s="459"/>
      <c r="AQ27" s="459"/>
      <c r="AR27" s="501"/>
      <c r="AS27" s="458">
        <v>2515</v>
      </c>
      <c r="AT27" s="459"/>
      <c r="AU27" s="459"/>
      <c r="AV27" s="459"/>
      <c r="AW27" s="459"/>
      <c r="AX27" s="460"/>
      <c r="AY27" s="502" t="s">
        <v>171</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172</v>
      </c>
      <c r="F28" s="437"/>
      <c r="G28" s="437"/>
      <c r="H28" s="437"/>
      <c r="I28" s="437"/>
      <c r="J28" s="437"/>
      <c r="K28" s="438"/>
      <c r="L28" s="458">
        <v>1</v>
      </c>
      <c r="M28" s="459"/>
      <c r="N28" s="459"/>
      <c r="O28" s="459"/>
      <c r="P28" s="501"/>
      <c r="Q28" s="458">
        <v>3740</v>
      </c>
      <c r="R28" s="459"/>
      <c r="S28" s="459"/>
      <c r="T28" s="459"/>
      <c r="U28" s="459"/>
      <c r="V28" s="501"/>
      <c r="W28" s="553"/>
      <c r="X28" s="554"/>
      <c r="Y28" s="555"/>
      <c r="Z28" s="457" t="s">
        <v>173</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174</v>
      </c>
      <c r="AZ28" s="562"/>
      <c r="BA28" s="562"/>
      <c r="BB28" s="563"/>
      <c r="BC28" s="367" t="s">
        <v>46</v>
      </c>
      <c r="BD28" s="368"/>
      <c r="BE28" s="368"/>
      <c r="BF28" s="368"/>
      <c r="BG28" s="368"/>
      <c r="BH28" s="368"/>
      <c r="BI28" s="368"/>
      <c r="BJ28" s="368"/>
      <c r="BK28" s="368"/>
      <c r="BL28" s="368"/>
      <c r="BM28" s="369"/>
      <c r="BN28" s="370">
        <v>3000000</v>
      </c>
      <c r="BO28" s="371"/>
      <c r="BP28" s="371"/>
      <c r="BQ28" s="371"/>
      <c r="BR28" s="371"/>
      <c r="BS28" s="371"/>
      <c r="BT28" s="371"/>
      <c r="BU28" s="372"/>
      <c r="BV28" s="370">
        <v>2800000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175</v>
      </c>
      <c r="F29" s="437"/>
      <c r="G29" s="437"/>
      <c r="H29" s="437"/>
      <c r="I29" s="437"/>
      <c r="J29" s="437"/>
      <c r="K29" s="438"/>
      <c r="L29" s="458">
        <v>13</v>
      </c>
      <c r="M29" s="459"/>
      <c r="N29" s="459"/>
      <c r="O29" s="459"/>
      <c r="P29" s="501"/>
      <c r="Q29" s="458">
        <v>3520</v>
      </c>
      <c r="R29" s="459"/>
      <c r="S29" s="459"/>
      <c r="T29" s="459"/>
      <c r="U29" s="459"/>
      <c r="V29" s="501"/>
      <c r="W29" s="556"/>
      <c r="X29" s="557"/>
      <c r="Y29" s="558"/>
      <c r="Z29" s="457" t="s">
        <v>176</v>
      </c>
      <c r="AA29" s="437"/>
      <c r="AB29" s="437"/>
      <c r="AC29" s="437"/>
      <c r="AD29" s="437"/>
      <c r="AE29" s="437"/>
      <c r="AF29" s="437"/>
      <c r="AG29" s="438"/>
      <c r="AH29" s="458">
        <v>304</v>
      </c>
      <c r="AI29" s="459"/>
      <c r="AJ29" s="459"/>
      <c r="AK29" s="459"/>
      <c r="AL29" s="501"/>
      <c r="AM29" s="458">
        <v>905514</v>
      </c>
      <c r="AN29" s="459"/>
      <c r="AO29" s="459"/>
      <c r="AP29" s="459"/>
      <c r="AQ29" s="459"/>
      <c r="AR29" s="501"/>
      <c r="AS29" s="458">
        <v>2979</v>
      </c>
      <c r="AT29" s="459"/>
      <c r="AU29" s="459"/>
      <c r="AV29" s="459"/>
      <c r="AW29" s="459"/>
      <c r="AX29" s="460"/>
      <c r="AY29" s="564"/>
      <c r="AZ29" s="565"/>
      <c r="BA29" s="565"/>
      <c r="BB29" s="566"/>
      <c r="BC29" s="441" t="s">
        <v>177</v>
      </c>
      <c r="BD29" s="442"/>
      <c r="BE29" s="442"/>
      <c r="BF29" s="442"/>
      <c r="BG29" s="442"/>
      <c r="BH29" s="442"/>
      <c r="BI29" s="442"/>
      <c r="BJ29" s="442"/>
      <c r="BK29" s="442"/>
      <c r="BL29" s="442"/>
      <c r="BM29" s="443"/>
      <c r="BN29" s="407">
        <v>3450000</v>
      </c>
      <c r="BO29" s="408"/>
      <c r="BP29" s="408"/>
      <c r="BQ29" s="408"/>
      <c r="BR29" s="408"/>
      <c r="BS29" s="408"/>
      <c r="BT29" s="408"/>
      <c r="BU29" s="409"/>
      <c r="BV29" s="407">
        <v>3050000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178</v>
      </c>
      <c r="X30" s="575"/>
      <c r="Y30" s="575"/>
      <c r="Z30" s="575"/>
      <c r="AA30" s="575"/>
      <c r="AB30" s="575"/>
      <c r="AC30" s="575"/>
      <c r="AD30" s="575"/>
      <c r="AE30" s="575"/>
      <c r="AF30" s="575"/>
      <c r="AG30" s="576"/>
      <c r="AH30" s="534">
        <v>97.2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3801374</v>
      </c>
      <c r="BO30" s="527"/>
      <c r="BP30" s="527"/>
      <c r="BQ30" s="527"/>
      <c r="BR30" s="527"/>
      <c r="BS30" s="527"/>
      <c r="BT30" s="527"/>
      <c r="BU30" s="528"/>
      <c r="BV30" s="526">
        <v>3632059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179</v>
      </c>
      <c r="D32" s="570"/>
      <c r="E32" s="570"/>
      <c r="F32" s="570"/>
      <c r="G32" s="570"/>
      <c r="H32" s="570"/>
      <c r="I32" s="570"/>
      <c r="J32" s="570"/>
      <c r="K32" s="570"/>
      <c r="L32" s="570"/>
      <c r="M32" s="570"/>
      <c r="N32" s="570"/>
      <c r="O32" s="570"/>
      <c r="P32" s="570"/>
      <c r="Q32" s="570"/>
      <c r="R32" s="570"/>
      <c r="S32" s="570"/>
      <c r="U32" s="411" t="s">
        <v>180</v>
      </c>
      <c r="V32" s="411"/>
      <c r="W32" s="411"/>
      <c r="X32" s="411"/>
      <c r="Y32" s="411"/>
      <c r="Z32" s="411"/>
      <c r="AA32" s="411"/>
      <c r="AB32" s="411"/>
      <c r="AC32" s="411"/>
      <c r="AD32" s="411"/>
      <c r="AE32" s="411"/>
      <c r="AF32" s="411"/>
      <c r="AG32" s="411"/>
      <c r="AH32" s="411"/>
      <c r="AI32" s="411"/>
      <c r="AJ32" s="411"/>
      <c r="AK32" s="411"/>
      <c r="AM32" s="411" t="s">
        <v>181</v>
      </c>
      <c r="AN32" s="411"/>
      <c r="AO32" s="411"/>
      <c r="AP32" s="411"/>
      <c r="AQ32" s="411"/>
      <c r="AR32" s="411"/>
      <c r="AS32" s="411"/>
      <c r="AT32" s="411"/>
      <c r="AU32" s="411"/>
      <c r="AV32" s="411"/>
      <c r="AW32" s="411"/>
      <c r="AX32" s="411"/>
      <c r="AY32" s="411"/>
      <c r="AZ32" s="411"/>
      <c r="BA32" s="411"/>
      <c r="BB32" s="411"/>
      <c r="BC32" s="411"/>
      <c r="BE32" s="411" t="s">
        <v>182</v>
      </c>
      <c r="BF32" s="411"/>
      <c r="BG32" s="411"/>
      <c r="BH32" s="411"/>
      <c r="BI32" s="411"/>
      <c r="BJ32" s="411"/>
      <c r="BK32" s="411"/>
      <c r="BL32" s="411"/>
      <c r="BM32" s="411"/>
      <c r="BN32" s="411"/>
      <c r="BO32" s="411"/>
      <c r="BP32" s="411"/>
      <c r="BQ32" s="411"/>
      <c r="BR32" s="411"/>
      <c r="BS32" s="411"/>
      <c r="BT32" s="411"/>
      <c r="BU32" s="411"/>
      <c r="BW32" s="411" t="s">
        <v>183</v>
      </c>
      <c r="BX32" s="411"/>
      <c r="BY32" s="411"/>
      <c r="BZ32" s="411"/>
      <c r="CA32" s="411"/>
      <c r="CB32" s="411"/>
      <c r="CC32" s="411"/>
      <c r="CD32" s="411"/>
      <c r="CE32" s="411"/>
      <c r="CF32" s="411"/>
      <c r="CG32" s="411"/>
      <c r="CH32" s="411"/>
      <c r="CI32" s="411"/>
      <c r="CJ32" s="411"/>
      <c r="CK32" s="411"/>
      <c r="CL32" s="411"/>
      <c r="CM32" s="411"/>
      <c r="CO32" s="411" t="s">
        <v>184</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185</v>
      </c>
      <c r="D33" s="431"/>
      <c r="E33" s="396" t="s">
        <v>186</v>
      </c>
      <c r="F33" s="396"/>
      <c r="G33" s="396"/>
      <c r="H33" s="396"/>
      <c r="I33" s="396"/>
      <c r="J33" s="396"/>
      <c r="K33" s="396"/>
      <c r="L33" s="396"/>
      <c r="M33" s="396"/>
      <c r="N33" s="396"/>
      <c r="O33" s="396"/>
      <c r="P33" s="396"/>
      <c r="Q33" s="396"/>
      <c r="R33" s="396"/>
      <c r="S33" s="396"/>
      <c r="T33" s="206"/>
      <c r="U33" s="431" t="s">
        <v>185</v>
      </c>
      <c r="V33" s="431"/>
      <c r="W33" s="396" t="s">
        <v>186</v>
      </c>
      <c r="X33" s="396"/>
      <c r="Y33" s="396"/>
      <c r="Z33" s="396"/>
      <c r="AA33" s="396"/>
      <c r="AB33" s="396"/>
      <c r="AC33" s="396"/>
      <c r="AD33" s="396"/>
      <c r="AE33" s="396"/>
      <c r="AF33" s="396"/>
      <c r="AG33" s="396"/>
      <c r="AH33" s="396"/>
      <c r="AI33" s="396"/>
      <c r="AJ33" s="396"/>
      <c r="AK33" s="396"/>
      <c r="AL33" s="206"/>
      <c r="AM33" s="431" t="s">
        <v>185</v>
      </c>
      <c r="AN33" s="431"/>
      <c r="AO33" s="396" t="s">
        <v>186</v>
      </c>
      <c r="AP33" s="396"/>
      <c r="AQ33" s="396"/>
      <c r="AR33" s="396"/>
      <c r="AS33" s="396"/>
      <c r="AT33" s="396"/>
      <c r="AU33" s="396"/>
      <c r="AV33" s="396"/>
      <c r="AW33" s="396"/>
      <c r="AX33" s="396"/>
      <c r="AY33" s="396"/>
      <c r="AZ33" s="396"/>
      <c r="BA33" s="396"/>
      <c r="BB33" s="396"/>
      <c r="BC33" s="396"/>
      <c r="BD33" s="207"/>
      <c r="BE33" s="396" t="s">
        <v>187</v>
      </c>
      <c r="BF33" s="396"/>
      <c r="BG33" s="396" t="s">
        <v>188</v>
      </c>
      <c r="BH33" s="396"/>
      <c r="BI33" s="396"/>
      <c r="BJ33" s="396"/>
      <c r="BK33" s="396"/>
      <c r="BL33" s="396"/>
      <c r="BM33" s="396"/>
      <c r="BN33" s="396"/>
      <c r="BO33" s="396"/>
      <c r="BP33" s="396"/>
      <c r="BQ33" s="396"/>
      <c r="BR33" s="396"/>
      <c r="BS33" s="396"/>
      <c r="BT33" s="396"/>
      <c r="BU33" s="396"/>
      <c r="BV33" s="207"/>
      <c r="BW33" s="431" t="s">
        <v>187</v>
      </c>
      <c r="BX33" s="431"/>
      <c r="BY33" s="396" t="s">
        <v>189</v>
      </c>
      <c r="BZ33" s="396"/>
      <c r="CA33" s="396"/>
      <c r="CB33" s="396"/>
      <c r="CC33" s="396"/>
      <c r="CD33" s="396"/>
      <c r="CE33" s="396"/>
      <c r="CF33" s="396"/>
      <c r="CG33" s="396"/>
      <c r="CH33" s="396"/>
      <c r="CI33" s="396"/>
      <c r="CJ33" s="396"/>
      <c r="CK33" s="396"/>
      <c r="CL33" s="396"/>
      <c r="CM33" s="396"/>
      <c r="CN33" s="206"/>
      <c r="CO33" s="431" t="s">
        <v>185</v>
      </c>
      <c r="CP33" s="431"/>
      <c r="CQ33" s="396" t="s">
        <v>190</v>
      </c>
      <c r="CR33" s="396"/>
      <c r="CS33" s="396"/>
      <c r="CT33" s="396"/>
      <c r="CU33" s="396"/>
      <c r="CV33" s="396"/>
      <c r="CW33" s="396"/>
      <c r="CX33" s="396"/>
      <c r="CY33" s="396"/>
      <c r="CZ33" s="396"/>
      <c r="DA33" s="396"/>
      <c r="DB33" s="396"/>
      <c r="DC33" s="396"/>
      <c r="DD33" s="396"/>
      <c r="DE33" s="396"/>
      <c r="DF33" s="206"/>
      <c r="DG33" s="596" t="s">
        <v>191</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5</v>
      </c>
      <c r="V34" s="597"/>
      <c r="W34" s="598" t="str">
        <f>IF('各会計、関係団体の財政状況及び健全化判断比率'!B28="","",'各会計、関係団体の財政状況及び健全化判断比率'!B28)</f>
        <v>国民健康保険特別会計（事業勘定）</v>
      </c>
      <c r="X34" s="598"/>
      <c r="Y34" s="598"/>
      <c r="Z34" s="598"/>
      <c r="AA34" s="598"/>
      <c r="AB34" s="598"/>
      <c r="AC34" s="598"/>
      <c r="AD34" s="598"/>
      <c r="AE34" s="598"/>
      <c r="AF34" s="598"/>
      <c r="AG34" s="598"/>
      <c r="AH34" s="598"/>
      <c r="AI34" s="598"/>
      <c r="AJ34" s="598"/>
      <c r="AK34" s="598"/>
      <c r="AL34" s="181"/>
      <c r="AM34" s="597">
        <f>IF(AO34="","",MAX(C34:D43,U34:V43)+1)</f>
        <v>10</v>
      </c>
      <c r="AN34" s="597"/>
      <c r="AO34" s="598" t="str">
        <f>IF('各会計、関係団体の財政状況及び健全化判断比率'!B33="","",'各会計、関係団体の財政状況及び健全化判断比率'!B33)</f>
        <v>新宮市立医療センター病院事業会計</v>
      </c>
      <c r="AP34" s="598"/>
      <c r="AQ34" s="598"/>
      <c r="AR34" s="598"/>
      <c r="AS34" s="598"/>
      <c r="AT34" s="598"/>
      <c r="AU34" s="598"/>
      <c r="AV34" s="598"/>
      <c r="AW34" s="598"/>
      <c r="AX34" s="598"/>
      <c r="AY34" s="598"/>
      <c r="AZ34" s="598"/>
      <c r="BA34" s="598"/>
      <c r="BB34" s="598"/>
      <c r="BC34" s="598"/>
      <c r="BD34" s="181"/>
      <c r="BE34" s="597">
        <f>IF(BG34="","",MAX(C34:D43,U34:V43,AM34:AN43)+1)</f>
        <v>13</v>
      </c>
      <c r="BF34" s="597"/>
      <c r="BG34" s="598" t="str">
        <f>IF('各会計、関係団体の財政状況及び健全化判断比率'!B36="","",'各会計、関係団体の財政状況及び健全化判断比率'!B36)</f>
        <v>と畜場特別会計</v>
      </c>
      <c r="BH34" s="598"/>
      <c r="BI34" s="598"/>
      <c r="BJ34" s="598"/>
      <c r="BK34" s="598"/>
      <c r="BL34" s="598"/>
      <c r="BM34" s="598"/>
      <c r="BN34" s="598"/>
      <c r="BO34" s="598"/>
      <c r="BP34" s="598"/>
      <c r="BQ34" s="598"/>
      <c r="BR34" s="598"/>
      <c r="BS34" s="598"/>
      <c r="BT34" s="598"/>
      <c r="BU34" s="598"/>
      <c r="BV34" s="181"/>
      <c r="BW34" s="597">
        <f>IF(BY34="","",MAX(C34:D43,U34:V43,AM34:AN43,BE34:BF43)+1)</f>
        <v>14</v>
      </c>
      <c r="BX34" s="597"/>
      <c r="BY34" s="598" t="str">
        <f>IF('各会計、関係団体の財政状況及び健全化判断比率'!B68="","",'各会計、関係団体の財政状況及び健全化判断比率'!B68)</f>
        <v>和歌山県市町村総合事務組合</v>
      </c>
      <c r="BZ34" s="598"/>
      <c r="CA34" s="598"/>
      <c r="CB34" s="598"/>
      <c r="CC34" s="598"/>
      <c r="CD34" s="598"/>
      <c r="CE34" s="598"/>
      <c r="CF34" s="598"/>
      <c r="CG34" s="598"/>
      <c r="CH34" s="598"/>
      <c r="CI34" s="598"/>
      <c r="CJ34" s="598"/>
      <c r="CK34" s="598"/>
      <c r="CL34" s="598"/>
      <c r="CM34" s="598"/>
      <c r="CN34" s="181"/>
      <c r="CO34" s="597">
        <f>IF(CQ34="","",MAX(C34:D43,U34:V43,AM34:AN43,BE34:BF43,BW34:BX43)+1)</f>
        <v>24</v>
      </c>
      <c r="CP34" s="597"/>
      <c r="CQ34" s="598" t="str">
        <f>IF('各会計、関係団体の財政状況及び健全化判断比率'!BS7="","",'各会計、関係団体の財政状況及び健全化判断比率'!BS7)</f>
        <v>(財)新宮徐福協会</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住宅資金貸付事業特別会計</v>
      </c>
      <c r="F35" s="598"/>
      <c r="G35" s="598"/>
      <c r="H35" s="598"/>
      <c r="I35" s="598"/>
      <c r="J35" s="598"/>
      <c r="K35" s="598"/>
      <c r="L35" s="598"/>
      <c r="M35" s="598"/>
      <c r="N35" s="598"/>
      <c r="O35" s="598"/>
      <c r="P35" s="598"/>
      <c r="Q35" s="598"/>
      <c r="R35" s="598"/>
      <c r="S35" s="598"/>
      <c r="T35" s="181"/>
      <c r="U35" s="597">
        <f>IF(W35="","",U34+1)</f>
        <v>6</v>
      </c>
      <c r="V35" s="597"/>
      <c r="W35" s="598" t="str">
        <f>IF('各会計、関係団体の財政状況及び健全化判断比率'!B29="","",'各会計、関係団体の財政状況及び健全化判断比率'!B29)</f>
        <v>国民健康保険特別会計（直診勘定）</v>
      </c>
      <c r="X35" s="598"/>
      <c r="Y35" s="598"/>
      <c r="Z35" s="598"/>
      <c r="AA35" s="598"/>
      <c r="AB35" s="598"/>
      <c r="AC35" s="598"/>
      <c r="AD35" s="598"/>
      <c r="AE35" s="598"/>
      <c r="AF35" s="598"/>
      <c r="AG35" s="598"/>
      <c r="AH35" s="598"/>
      <c r="AI35" s="598"/>
      <c r="AJ35" s="598"/>
      <c r="AK35" s="598"/>
      <c r="AL35" s="181"/>
      <c r="AM35" s="597">
        <f t="shared" ref="AM35:AM43" si="0">IF(AO35="","",AM34+1)</f>
        <v>11</v>
      </c>
      <c r="AN35" s="597"/>
      <c r="AO35" s="598" t="str">
        <f>IF('各会計、関係団体の財政状況及び健全化判断比率'!B34="","",'各会計、関係団体の財政状況及び健全化判断比率'!B34)</f>
        <v>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15</v>
      </c>
      <c r="BX35" s="597"/>
      <c r="BY35" s="598" t="str">
        <f>IF('各会計、関係団体の財政状況及び健全化判断比率'!B69="","",'各会計、関係団体の財政状況及び健全化判断比率'!B69)</f>
        <v>紀南学園事務組合</v>
      </c>
      <c r="BZ35" s="598"/>
      <c r="CA35" s="598"/>
      <c r="CB35" s="598"/>
      <c r="CC35" s="598"/>
      <c r="CD35" s="598"/>
      <c r="CE35" s="598"/>
      <c r="CF35" s="598"/>
      <c r="CG35" s="598"/>
      <c r="CH35" s="598"/>
      <c r="CI35" s="598"/>
      <c r="CJ35" s="598"/>
      <c r="CK35" s="598"/>
      <c r="CL35" s="598"/>
      <c r="CM35" s="598"/>
      <c r="CN35" s="181"/>
      <c r="CO35" s="597">
        <f t="shared" ref="CO35:CO43" si="3">IF(CQ35="","",CO34+1)</f>
        <v>25</v>
      </c>
      <c r="CP35" s="597"/>
      <c r="CQ35" s="598" t="str">
        <f>IF('各会計、関係団体の財政状況及び健全化判断比率'!BS8="","",'各会計、関係団体の財政状況及び健全化判断比率'!BS8)</f>
        <v>(財)新熊野体験研修協会</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土地取得特別会計</v>
      </c>
      <c r="F36" s="598"/>
      <c r="G36" s="598"/>
      <c r="H36" s="598"/>
      <c r="I36" s="598"/>
      <c r="J36" s="598"/>
      <c r="K36" s="598"/>
      <c r="L36" s="598"/>
      <c r="M36" s="598"/>
      <c r="N36" s="598"/>
      <c r="O36" s="598"/>
      <c r="P36" s="598"/>
      <c r="Q36" s="598"/>
      <c r="R36" s="598"/>
      <c r="S36" s="598"/>
      <c r="T36" s="181"/>
      <c r="U36" s="597">
        <f t="shared" ref="U36:U43" si="4">IF(W36="","",U35+1)</f>
        <v>7</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f t="shared" si="0"/>
        <v>12</v>
      </c>
      <c r="AN36" s="597"/>
      <c r="AO36" s="598" t="str">
        <f>IF('各会計、関係団体の財政状況及び健全化判断比率'!B35="","",'各会計、関係団体の財政状況及び健全化判断比率'!B35)</f>
        <v>簡易水道事業会計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16</v>
      </c>
      <c r="BX36" s="597"/>
      <c r="BY36" s="598" t="str">
        <f>IF('各会計、関係団体の財政状況及び健全化判断比率'!B70="","",'各会計、関係団体の財政状況及び健全化判断比率'!B70)</f>
        <v>紀南環境衛生施設事務組合</v>
      </c>
      <c r="BZ36" s="598"/>
      <c r="CA36" s="598"/>
      <c r="CB36" s="598"/>
      <c r="CC36" s="598"/>
      <c r="CD36" s="598"/>
      <c r="CE36" s="598"/>
      <c r="CF36" s="598"/>
      <c r="CG36" s="598"/>
      <c r="CH36" s="598"/>
      <c r="CI36" s="598"/>
      <c r="CJ36" s="598"/>
      <c r="CK36" s="598"/>
      <c r="CL36" s="598"/>
      <c r="CM36" s="598"/>
      <c r="CN36" s="181"/>
      <c r="CO36" s="597">
        <f t="shared" si="3"/>
        <v>26</v>
      </c>
      <c r="CP36" s="597"/>
      <c r="CQ36" s="598" t="str">
        <f>IF('各会計、関係団体の財政状況及び健全化判断比率'!BS9="","",'各会計、関係団体の財政状況及び健全化判断比率'!BS9)</f>
        <v>(財)佐藤春夫記念会</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f>IF(E37="","",C36+1)</f>
        <v>4</v>
      </c>
      <c r="D37" s="597"/>
      <c r="E37" s="598" t="str">
        <f>IF('各会計、関係団体の財政状況及び健全化判断比率'!B10="","",'各会計、関係団体の財政状況及び健全化判断比率'!B10)</f>
        <v>蜂伏団地共同汚水処理施設事業特別会計</v>
      </c>
      <c r="F37" s="598"/>
      <c r="G37" s="598"/>
      <c r="H37" s="598"/>
      <c r="I37" s="598"/>
      <c r="J37" s="598"/>
      <c r="K37" s="598"/>
      <c r="L37" s="598"/>
      <c r="M37" s="598"/>
      <c r="N37" s="598"/>
      <c r="O37" s="598"/>
      <c r="P37" s="598"/>
      <c r="Q37" s="598"/>
      <c r="R37" s="598"/>
      <c r="S37" s="598"/>
      <c r="T37" s="181"/>
      <c r="U37" s="597">
        <f t="shared" si="4"/>
        <v>8</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17</v>
      </c>
      <c r="BX37" s="597"/>
      <c r="BY37" s="598" t="str">
        <f>IF('各会計、関係団体の財政状況及び健全化判断比率'!B71="","",'各会計、関係団体の財政状況及び健全化判断比率'!B71)</f>
        <v>東牟婁郡町村新宮市老人福祉施設事務組合（普通会計）</v>
      </c>
      <c r="BZ37" s="598"/>
      <c r="CA37" s="598"/>
      <c r="CB37" s="598"/>
      <c r="CC37" s="598"/>
      <c r="CD37" s="598"/>
      <c r="CE37" s="598"/>
      <c r="CF37" s="598"/>
      <c r="CG37" s="598"/>
      <c r="CH37" s="598"/>
      <c r="CI37" s="598"/>
      <c r="CJ37" s="598"/>
      <c r="CK37" s="598"/>
      <c r="CL37" s="598"/>
      <c r="CM37" s="598"/>
      <c r="CN37" s="181"/>
      <c r="CO37" s="597">
        <f t="shared" si="3"/>
        <v>27</v>
      </c>
      <c r="CP37" s="597"/>
      <c r="CQ37" s="598" t="str">
        <f>IF('各会計、関係団体の財政状況及び健全化判断比率'!BS10="","",'各会計、関係団体の財政状況及び健全化判断比率'!BS10)</f>
        <v>新宮港埠頭(株)</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9</v>
      </c>
      <c r="V38" s="597"/>
      <c r="W38" s="598" t="str">
        <f>IF('各会計、関係団体の財政状況及び健全化判断比率'!B32="","",'各会計、関係団体の財政状況及び健全化判断比率'!B32)</f>
        <v>駐車場事業特別会計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18</v>
      </c>
      <c r="BX38" s="597"/>
      <c r="BY38" s="598" t="str">
        <f>IF('各会計、関係団体の財政状況及び健全化判断比率'!B72="","",'各会計、関係団体の財政状況及び健全化判断比率'!B72)</f>
        <v>東牟婁郡町村新宮市老人福祉施設事務組合（公営企業会計）</v>
      </c>
      <c r="BZ38" s="598"/>
      <c r="CA38" s="598"/>
      <c r="CB38" s="598"/>
      <c r="CC38" s="598"/>
      <c r="CD38" s="598"/>
      <c r="CE38" s="598"/>
      <c r="CF38" s="598"/>
      <c r="CG38" s="598"/>
      <c r="CH38" s="598"/>
      <c r="CI38" s="598"/>
      <c r="CJ38" s="598"/>
      <c r="CK38" s="598"/>
      <c r="CL38" s="598"/>
      <c r="CM38" s="598"/>
      <c r="CN38" s="181"/>
      <c r="CO38" s="597">
        <f t="shared" si="3"/>
        <v>28</v>
      </c>
      <c r="CP38" s="597"/>
      <c r="CQ38" s="598" t="str">
        <f>IF('各会計、関係団体の財政状況及び健全化判断比率'!BS11="","",'各会計、関係団体の財政状況及び健全化判断比率'!BS11)</f>
        <v>(財)熊野川町ふれあい公社</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19</v>
      </c>
      <c r="BX39" s="597"/>
      <c r="BY39" s="598" t="str">
        <f>IF('各会計、関係団体の財政状況及び健全化判断比率'!B73="","",'各会計、関係団体の財政状況及び健全化判断比率'!B73)</f>
        <v>新宮周辺広域市町村圏事務組合（普通会計）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20</v>
      </c>
      <c r="BX40" s="597"/>
      <c r="BY40" s="598" t="str">
        <f>IF('各会計、関係団体の財政状況及び健全化判断比率'!B74="","",'各会計、関係団体の財政状況及び健全化判断比率'!B74)</f>
        <v>新宮周辺広域市町村圏事務組合（公営企業会計）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21</v>
      </c>
      <c r="BX41" s="597"/>
      <c r="BY41" s="598" t="str">
        <f>IF('各会計、関係団体の財政状況及び健全化判断比率'!B75="","",'各会計、関係団体の財政状況及び健全化判断比率'!B75)</f>
        <v>和歌山県地方税回収機構</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22</v>
      </c>
      <c r="BX42" s="597"/>
      <c r="BY42" s="598" t="str">
        <f>IF('各会計、関係団体の財政状況及び健全化判断比率'!B76="","",'各会計、関係団体の財政状況及び健全化判断比率'!B76)</f>
        <v>和歌山県後期高齢者医療広域連合（普通会計）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23</v>
      </c>
      <c r="BX43" s="597"/>
      <c r="BY43" s="598" t="str">
        <f>IF('各会計、関係団体の財政状況及び健全化判断比率'!B77="","",'各会計、関係団体の財政状況及び健全化判断比率'!B77)</f>
        <v>和歌山県後期高齢者医療広域連合（特別会計）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192</v>
      </c>
      <c r="E46" s="600" t="s">
        <v>193</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194</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195</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196</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197</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198</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199</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200</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ZQha9/K7POVsdKVgbUDahnsRZSzxpXC6PiVa9KKgiU+YQdKccghR5KfoJtA/IzmpjMDn2BOHunqMoN/GhgdV0Q==" saltValue="04LTgRKjU0GS181LNQEwj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201</v>
      </c>
      <c r="DI1" s="603"/>
      <c r="DJ1" s="603"/>
      <c r="DK1" s="603"/>
      <c r="DL1" s="603"/>
      <c r="DM1" s="603"/>
      <c r="DN1" s="604"/>
      <c r="DO1" s="214"/>
      <c r="DP1" s="602" t="s">
        <v>202</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204</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205</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207</v>
      </c>
      <c r="S4" s="606"/>
      <c r="T4" s="606"/>
      <c r="U4" s="606"/>
      <c r="V4" s="606"/>
      <c r="W4" s="606"/>
      <c r="X4" s="606"/>
      <c r="Y4" s="607"/>
      <c r="Z4" s="605" t="s">
        <v>208</v>
      </c>
      <c r="AA4" s="606"/>
      <c r="AB4" s="606"/>
      <c r="AC4" s="607"/>
      <c r="AD4" s="605" t="s">
        <v>209</v>
      </c>
      <c r="AE4" s="606"/>
      <c r="AF4" s="606"/>
      <c r="AG4" s="606"/>
      <c r="AH4" s="606"/>
      <c r="AI4" s="606"/>
      <c r="AJ4" s="606"/>
      <c r="AK4" s="607"/>
      <c r="AL4" s="605" t="s">
        <v>208</v>
      </c>
      <c r="AM4" s="606"/>
      <c r="AN4" s="606"/>
      <c r="AO4" s="607"/>
      <c r="AP4" s="608" t="s">
        <v>210</v>
      </c>
      <c r="AQ4" s="608"/>
      <c r="AR4" s="608"/>
      <c r="AS4" s="608"/>
      <c r="AT4" s="608"/>
      <c r="AU4" s="608"/>
      <c r="AV4" s="608"/>
      <c r="AW4" s="608"/>
      <c r="AX4" s="608"/>
      <c r="AY4" s="608"/>
      <c r="AZ4" s="608"/>
      <c r="BA4" s="608"/>
      <c r="BB4" s="608"/>
      <c r="BC4" s="608"/>
      <c r="BD4" s="608"/>
      <c r="BE4" s="608"/>
      <c r="BF4" s="608"/>
      <c r="BG4" s="608" t="s">
        <v>211</v>
      </c>
      <c r="BH4" s="608"/>
      <c r="BI4" s="608"/>
      <c r="BJ4" s="608"/>
      <c r="BK4" s="608"/>
      <c r="BL4" s="608"/>
      <c r="BM4" s="608"/>
      <c r="BN4" s="608"/>
      <c r="BO4" s="608" t="s">
        <v>208</v>
      </c>
      <c r="BP4" s="608"/>
      <c r="BQ4" s="608"/>
      <c r="BR4" s="608"/>
      <c r="BS4" s="608" t="s">
        <v>212</v>
      </c>
      <c r="BT4" s="608"/>
      <c r="BU4" s="608"/>
      <c r="BV4" s="608"/>
      <c r="BW4" s="608"/>
      <c r="BX4" s="608"/>
      <c r="BY4" s="608"/>
      <c r="BZ4" s="608"/>
      <c r="CA4" s="608"/>
      <c r="CB4" s="608"/>
      <c r="CD4" s="605" t="s">
        <v>213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214</v>
      </c>
      <c r="C5" s="610"/>
      <c r="D5" s="610"/>
      <c r="E5" s="610"/>
      <c r="F5" s="610"/>
      <c r="G5" s="610"/>
      <c r="H5" s="610"/>
      <c r="I5" s="610"/>
      <c r="J5" s="610"/>
      <c r="K5" s="610"/>
      <c r="L5" s="610"/>
      <c r="M5" s="610"/>
      <c r="N5" s="610"/>
      <c r="O5" s="610"/>
      <c r="P5" s="610"/>
      <c r="Q5" s="611"/>
      <c r="R5" s="612">
        <v>3260673</v>
      </c>
      <c r="S5" s="613"/>
      <c r="T5" s="613"/>
      <c r="U5" s="613"/>
      <c r="V5" s="613"/>
      <c r="W5" s="613"/>
      <c r="X5" s="613"/>
      <c r="Y5" s="614"/>
      <c r="Z5" s="615">
        <v>15.6</v>
      </c>
      <c r="AA5" s="615"/>
      <c r="AB5" s="615"/>
      <c r="AC5" s="615"/>
      <c r="AD5" s="616">
        <v>3260673</v>
      </c>
      <c r="AE5" s="616"/>
      <c r="AF5" s="616"/>
      <c r="AG5" s="616"/>
      <c r="AH5" s="616"/>
      <c r="AI5" s="616"/>
      <c r="AJ5" s="616"/>
      <c r="AK5" s="616"/>
      <c r="AL5" s="617">
        <v>32.700000000000003</v>
      </c>
      <c r="AM5" s="618"/>
      <c r="AN5" s="618"/>
      <c r="AO5" s="619"/>
      <c r="AP5" s="609" t="s">
        <v>215</v>
      </c>
      <c r="AQ5" s="610"/>
      <c r="AR5" s="610"/>
      <c r="AS5" s="610"/>
      <c r="AT5" s="610"/>
      <c r="AU5" s="610"/>
      <c r="AV5" s="610"/>
      <c r="AW5" s="610"/>
      <c r="AX5" s="610"/>
      <c r="AY5" s="610"/>
      <c r="AZ5" s="610"/>
      <c r="BA5" s="610"/>
      <c r="BB5" s="610"/>
      <c r="BC5" s="610"/>
      <c r="BD5" s="610"/>
      <c r="BE5" s="610"/>
      <c r="BF5" s="611"/>
      <c r="BG5" s="623">
        <v>3255520</v>
      </c>
      <c r="BH5" s="624"/>
      <c r="BI5" s="624"/>
      <c r="BJ5" s="624"/>
      <c r="BK5" s="624"/>
      <c r="BL5" s="624"/>
      <c r="BM5" s="624"/>
      <c r="BN5" s="625"/>
      <c r="BO5" s="626">
        <v>99.8</v>
      </c>
      <c r="BP5" s="626"/>
      <c r="BQ5" s="626"/>
      <c r="BR5" s="626"/>
      <c r="BS5" s="627">
        <v>110622</v>
      </c>
      <c r="BT5" s="627"/>
      <c r="BU5" s="627"/>
      <c r="BV5" s="627"/>
      <c r="BW5" s="627"/>
      <c r="BX5" s="627"/>
      <c r="BY5" s="627"/>
      <c r="BZ5" s="627"/>
      <c r="CA5" s="627"/>
      <c r="CB5" s="631"/>
      <c r="CD5" s="605" t="s">
        <v>210</v>
      </c>
      <c r="CE5" s="606"/>
      <c r="CF5" s="606"/>
      <c r="CG5" s="606"/>
      <c r="CH5" s="606"/>
      <c r="CI5" s="606"/>
      <c r="CJ5" s="606"/>
      <c r="CK5" s="606"/>
      <c r="CL5" s="606"/>
      <c r="CM5" s="606"/>
      <c r="CN5" s="606"/>
      <c r="CO5" s="606"/>
      <c r="CP5" s="606"/>
      <c r="CQ5" s="607"/>
      <c r="CR5" s="605" t="s">
        <v>216</v>
      </c>
      <c r="CS5" s="606"/>
      <c r="CT5" s="606"/>
      <c r="CU5" s="606"/>
      <c r="CV5" s="606"/>
      <c r="CW5" s="606"/>
      <c r="CX5" s="606"/>
      <c r="CY5" s="607"/>
      <c r="CZ5" s="605" t="s">
        <v>208</v>
      </c>
      <c r="DA5" s="606"/>
      <c r="DB5" s="606"/>
      <c r="DC5" s="607"/>
      <c r="DD5" s="605" t="s">
        <v>217</v>
      </c>
      <c r="DE5" s="606"/>
      <c r="DF5" s="606"/>
      <c r="DG5" s="606"/>
      <c r="DH5" s="606"/>
      <c r="DI5" s="606"/>
      <c r="DJ5" s="606"/>
      <c r="DK5" s="606"/>
      <c r="DL5" s="606"/>
      <c r="DM5" s="606"/>
      <c r="DN5" s="606"/>
      <c r="DO5" s="606"/>
      <c r="DP5" s="607"/>
      <c r="DQ5" s="605" t="s">
        <v>218</v>
      </c>
      <c r="DR5" s="606"/>
      <c r="DS5" s="606"/>
      <c r="DT5" s="606"/>
      <c r="DU5" s="606"/>
      <c r="DV5" s="606"/>
      <c r="DW5" s="606"/>
      <c r="DX5" s="606"/>
      <c r="DY5" s="606"/>
      <c r="DZ5" s="606"/>
      <c r="EA5" s="606"/>
      <c r="EB5" s="606"/>
      <c r="EC5" s="607"/>
    </row>
    <row r="6" spans="2:143" ht="11.25" customHeight="1" x14ac:dyDescent="0.15">
      <c r="B6" s="620" t="s">
        <v>219</v>
      </c>
      <c r="C6" s="621"/>
      <c r="D6" s="621"/>
      <c r="E6" s="621"/>
      <c r="F6" s="621"/>
      <c r="G6" s="621"/>
      <c r="H6" s="621"/>
      <c r="I6" s="621"/>
      <c r="J6" s="621"/>
      <c r="K6" s="621"/>
      <c r="L6" s="621"/>
      <c r="M6" s="621"/>
      <c r="N6" s="621"/>
      <c r="O6" s="621"/>
      <c r="P6" s="621"/>
      <c r="Q6" s="622"/>
      <c r="R6" s="623">
        <v>164118</v>
      </c>
      <c r="S6" s="624"/>
      <c r="T6" s="624"/>
      <c r="U6" s="624"/>
      <c r="V6" s="624"/>
      <c r="W6" s="624"/>
      <c r="X6" s="624"/>
      <c r="Y6" s="625"/>
      <c r="Z6" s="626">
        <v>0.8</v>
      </c>
      <c r="AA6" s="626"/>
      <c r="AB6" s="626"/>
      <c r="AC6" s="626"/>
      <c r="AD6" s="627">
        <v>164118</v>
      </c>
      <c r="AE6" s="627"/>
      <c r="AF6" s="627"/>
      <c r="AG6" s="627"/>
      <c r="AH6" s="627"/>
      <c r="AI6" s="627"/>
      <c r="AJ6" s="627"/>
      <c r="AK6" s="627"/>
      <c r="AL6" s="628">
        <v>1.6</v>
      </c>
      <c r="AM6" s="629"/>
      <c r="AN6" s="629"/>
      <c r="AO6" s="630"/>
      <c r="AP6" s="620" t="s">
        <v>220</v>
      </c>
      <c r="AQ6" s="621"/>
      <c r="AR6" s="621"/>
      <c r="AS6" s="621"/>
      <c r="AT6" s="621"/>
      <c r="AU6" s="621"/>
      <c r="AV6" s="621"/>
      <c r="AW6" s="621"/>
      <c r="AX6" s="621"/>
      <c r="AY6" s="621"/>
      <c r="AZ6" s="621"/>
      <c r="BA6" s="621"/>
      <c r="BB6" s="621"/>
      <c r="BC6" s="621"/>
      <c r="BD6" s="621"/>
      <c r="BE6" s="621"/>
      <c r="BF6" s="622"/>
      <c r="BG6" s="623">
        <v>3255520</v>
      </c>
      <c r="BH6" s="624"/>
      <c r="BI6" s="624"/>
      <c r="BJ6" s="624"/>
      <c r="BK6" s="624"/>
      <c r="BL6" s="624"/>
      <c r="BM6" s="624"/>
      <c r="BN6" s="625"/>
      <c r="BO6" s="626">
        <v>99.8</v>
      </c>
      <c r="BP6" s="626"/>
      <c r="BQ6" s="626"/>
      <c r="BR6" s="626"/>
      <c r="BS6" s="627">
        <v>110622</v>
      </c>
      <c r="BT6" s="627"/>
      <c r="BU6" s="627"/>
      <c r="BV6" s="627"/>
      <c r="BW6" s="627"/>
      <c r="BX6" s="627"/>
      <c r="BY6" s="627"/>
      <c r="BZ6" s="627"/>
      <c r="CA6" s="627"/>
      <c r="CB6" s="631"/>
      <c r="CD6" s="609" t="s">
        <v>221</v>
      </c>
      <c r="CE6" s="610"/>
      <c r="CF6" s="610"/>
      <c r="CG6" s="610"/>
      <c r="CH6" s="610"/>
      <c r="CI6" s="610"/>
      <c r="CJ6" s="610"/>
      <c r="CK6" s="610"/>
      <c r="CL6" s="610"/>
      <c r="CM6" s="610"/>
      <c r="CN6" s="610"/>
      <c r="CO6" s="610"/>
      <c r="CP6" s="610"/>
      <c r="CQ6" s="611"/>
      <c r="CR6" s="623">
        <v>155157</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155157</v>
      </c>
      <c r="DR6" s="624"/>
      <c r="DS6" s="624"/>
      <c r="DT6" s="624"/>
      <c r="DU6" s="624"/>
      <c r="DV6" s="624"/>
      <c r="DW6" s="624"/>
      <c r="DX6" s="624"/>
      <c r="DY6" s="624"/>
      <c r="DZ6" s="624"/>
      <c r="EA6" s="624"/>
      <c r="EB6" s="624"/>
      <c r="EC6" s="633"/>
    </row>
    <row r="7" spans="2:143" ht="11.25" customHeight="1" x14ac:dyDescent="0.15">
      <c r="B7" s="620" t="s">
        <v>222</v>
      </c>
      <c r="C7" s="621"/>
      <c r="D7" s="621"/>
      <c r="E7" s="621"/>
      <c r="F7" s="621"/>
      <c r="G7" s="621"/>
      <c r="H7" s="621"/>
      <c r="I7" s="621"/>
      <c r="J7" s="621"/>
      <c r="K7" s="621"/>
      <c r="L7" s="621"/>
      <c r="M7" s="621"/>
      <c r="N7" s="621"/>
      <c r="O7" s="621"/>
      <c r="P7" s="621"/>
      <c r="Q7" s="622"/>
      <c r="R7" s="623">
        <v>1389</v>
      </c>
      <c r="S7" s="624"/>
      <c r="T7" s="624"/>
      <c r="U7" s="624"/>
      <c r="V7" s="624"/>
      <c r="W7" s="624"/>
      <c r="X7" s="624"/>
      <c r="Y7" s="625"/>
      <c r="Z7" s="626">
        <v>0</v>
      </c>
      <c r="AA7" s="626"/>
      <c r="AB7" s="626"/>
      <c r="AC7" s="626"/>
      <c r="AD7" s="627">
        <v>1389</v>
      </c>
      <c r="AE7" s="627"/>
      <c r="AF7" s="627"/>
      <c r="AG7" s="627"/>
      <c r="AH7" s="627"/>
      <c r="AI7" s="627"/>
      <c r="AJ7" s="627"/>
      <c r="AK7" s="627"/>
      <c r="AL7" s="628">
        <v>0</v>
      </c>
      <c r="AM7" s="629"/>
      <c r="AN7" s="629"/>
      <c r="AO7" s="630"/>
      <c r="AP7" s="620" t="s">
        <v>223</v>
      </c>
      <c r="AQ7" s="621"/>
      <c r="AR7" s="621"/>
      <c r="AS7" s="621"/>
      <c r="AT7" s="621"/>
      <c r="AU7" s="621"/>
      <c r="AV7" s="621"/>
      <c r="AW7" s="621"/>
      <c r="AX7" s="621"/>
      <c r="AY7" s="621"/>
      <c r="AZ7" s="621"/>
      <c r="BA7" s="621"/>
      <c r="BB7" s="621"/>
      <c r="BC7" s="621"/>
      <c r="BD7" s="621"/>
      <c r="BE7" s="621"/>
      <c r="BF7" s="622"/>
      <c r="BG7" s="623">
        <v>1361549</v>
      </c>
      <c r="BH7" s="624"/>
      <c r="BI7" s="624"/>
      <c r="BJ7" s="624"/>
      <c r="BK7" s="624"/>
      <c r="BL7" s="624"/>
      <c r="BM7" s="624"/>
      <c r="BN7" s="625"/>
      <c r="BO7" s="626">
        <v>41.8</v>
      </c>
      <c r="BP7" s="626"/>
      <c r="BQ7" s="626"/>
      <c r="BR7" s="626"/>
      <c r="BS7" s="627" t="s">
        <v>122</v>
      </c>
      <c r="BT7" s="627"/>
      <c r="BU7" s="627"/>
      <c r="BV7" s="627"/>
      <c r="BW7" s="627"/>
      <c r="BX7" s="627"/>
      <c r="BY7" s="627"/>
      <c r="BZ7" s="627"/>
      <c r="CA7" s="627"/>
      <c r="CB7" s="631"/>
      <c r="CD7" s="620" t="s">
        <v>224</v>
      </c>
      <c r="CE7" s="621"/>
      <c r="CF7" s="621"/>
      <c r="CG7" s="621"/>
      <c r="CH7" s="621"/>
      <c r="CI7" s="621"/>
      <c r="CJ7" s="621"/>
      <c r="CK7" s="621"/>
      <c r="CL7" s="621"/>
      <c r="CM7" s="621"/>
      <c r="CN7" s="621"/>
      <c r="CO7" s="621"/>
      <c r="CP7" s="621"/>
      <c r="CQ7" s="622"/>
      <c r="CR7" s="623">
        <v>2722518</v>
      </c>
      <c r="CS7" s="624"/>
      <c r="CT7" s="624"/>
      <c r="CU7" s="624"/>
      <c r="CV7" s="624"/>
      <c r="CW7" s="624"/>
      <c r="CX7" s="624"/>
      <c r="CY7" s="625"/>
      <c r="CZ7" s="626">
        <v>13.9</v>
      </c>
      <c r="DA7" s="626"/>
      <c r="DB7" s="626"/>
      <c r="DC7" s="626"/>
      <c r="DD7" s="632">
        <v>152747</v>
      </c>
      <c r="DE7" s="624"/>
      <c r="DF7" s="624"/>
      <c r="DG7" s="624"/>
      <c r="DH7" s="624"/>
      <c r="DI7" s="624"/>
      <c r="DJ7" s="624"/>
      <c r="DK7" s="624"/>
      <c r="DL7" s="624"/>
      <c r="DM7" s="624"/>
      <c r="DN7" s="624"/>
      <c r="DO7" s="624"/>
      <c r="DP7" s="625"/>
      <c r="DQ7" s="632">
        <v>2407491</v>
      </c>
      <c r="DR7" s="624"/>
      <c r="DS7" s="624"/>
      <c r="DT7" s="624"/>
      <c r="DU7" s="624"/>
      <c r="DV7" s="624"/>
      <c r="DW7" s="624"/>
      <c r="DX7" s="624"/>
      <c r="DY7" s="624"/>
      <c r="DZ7" s="624"/>
      <c r="EA7" s="624"/>
      <c r="EB7" s="624"/>
      <c r="EC7" s="633"/>
    </row>
    <row r="8" spans="2:143" ht="11.25" customHeight="1" x14ac:dyDescent="0.15">
      <c r="B8" s="620" t="s">
        <v>225</v>
      </c>
      <c r="C8" s="621"/>
      <c r="D8" s="621"/>
      <c r="E8" s="621"/>
      <c r="F8" s="621"/>
      <c r="G8" s="621"/>
      <c r="H8" s="621"/>
      <c r="I8" s="621"/>
      <c r="J8" s="621"/>
      <c r="K8" s="621"/>
      <c r="L8" s="621"/>
      <c r="M8" s="621"/>
      <c r="N8" s="621"/>
      <c r="O8" s="621"/>
      <c r="P8" s="621"/>
      <c r="Q8" s="622"/>
      <c r="R8" s="623">
        <v>27712</v>
      </c>
      <c r="S8" s="624"/>
      <c r="T8" s="624"/>
      <c r="U8" s="624"/>
      <c r="V8" s="624"/>
      <c r="W8" s="624"/>
      <c r="X8" s="624"/>
      <c r="Y8" s="625"/>
      <c r="Z8" s="626">
        <v>0.1</v>
      </c>
      <c r="AA8" s="626"/>
      <c r="AB8" s="626"/>
      <c r="AC8" s="626"/>
      <c r="AD8" s="627">
        <v>27712</v>
      </c>
      <c r="AE8" s="627"/>
      <c r="AF8" s="627"/>
      <c r="AG8" s="627"/>
      <c r="AH8" s="627"/>
      <c r="AI8" s="627"/>
      <c r="AJ8" s="627"/>
      <c r="AK8" s="627"/>
      <c r="AL8" s="628">
        <v>0.3</v>
      </c>
      <c r="AM8" s="629"/>
      <c r="AN8" s="629"/>
      <c r="AO8" s="630"/>
      <c r="AP8" s="620" t="s">
        <v>226</v>
      </c>
      <c r="AQ8" s="621"/>
      <c r="AR8" s="621"/>
      <c r="AS8" s="621"/>
      <c r="AT8" s="621"/>
      <c r="AU8" s="621"/>
      <c r="AV8" s="621"/>
      <c r="AW8" s="621"/>
      <c r="AX8" s="621"/>
      <c r="AY8" s="621"/>
      <c r="AZ8" s="621"/>
      <c r="BA8" s="621"/>
      <c r="BB8" s="621"/>
      <c r="BC8" s="621"/>
      <c r="BD8" s="621"/>
      <c r="BE8" s="621"/>
      <c r="BF8" s="622"/>
      <c r="BG8" s="623">
        <v>41362</v>
      </c>
      <c r="BH8" s="624"/>
      <c r="BI8" s="624"/>
      <c r="BJ8" s="624"/>
      <c r="BK8" s="624"/>
      <c r="BL8" s="624"/>
      <c r="BM8" s="624"/>
      <c r="BN8" s="625"/>
      <c r="BO8" s="626">
        <v>1.3</v>
      </c>
      <c r="BP8" s="626"/>
      <c r="BQ8" s="626"/>
      <c r="BR8" s="626"/>
      <c r="BS8" s="627" t="s">
        <v>122</v>
      </c>
      <c r="BT8" s="627"/>
      <c r="BU8" s="627"/>
      <c r="BV8" s="627"/>
      <c r="BW8" s="627"/>
      <c r="BX8" s="627"/>
      <c r="BY8" s="627"/>
      <c r="BZ8" s="627"/>
      <c r="CA8" s="627"/>
      <c r="CB8" s="631"/>
      <c r="CD8" s="620" t="s">
        <v>227</v>
      </c>
      <c r="CE8" s="621"/>
      <c r="CF8" s="621"/>
      <c r="CG8" s="621"/>
      <c r="CH8" s="621"/>
      <c r="CI8" s="621"/>
      <c r="CJ8" s="621"/>
      <c r="CK8" s="621"/>
      <c r="CL8" s="621"/>
      <c r="CM8" s="621"/>
      <c r="CN8" s="621"/>
      <c r="CO8" s="621"/>
      <c r="CP8" s="621"/>
      <c r="CQ8" s="622"/>
      <c r="CR8" s="623">
        <v>6769230</v>
      </c>
      <c r="CS8" s="624"/>
      <c r="CT8" s="624"/>
      <c r="CU8" s="624"/>
      <c r="CV8" s="624"/>
      <c r="CW8" s="624"/>
      <c r="CX8" s="624"/>
      <c r="CY8" s="625"/>
      <c r="CZ8" s="626">
        <v>34.6</v>
      </c>
      <c r="DA8" s="626"/>
      <c r="DB8" s="626"/>
      <c r="DC8" s="626"/>
      <c r="DD8" s="632">
        <v>6021</v>
      </c>
      <c r="DE8" s="624"/>
      <c r="DF8" s="624"/>
      <c r="DG8" s="624"/>
      <c r="DH8" s="624"/>
      <c r="DI8" s="624"/>
      <c r="DJ8" s="624"/>
      <c r="DK8" s="624"/>
      <c r="DL8" s="624"/>
      <c r="DM8" s="624"/>
      <c r="DN8" s="624"/>
      <c r="DO8" s="624"/>
      <c r="DP8" s="625"/>
      <c r="DQ8" s="632">
        <v>3635274</v>
      </c>
      <c r="DR8" s="624"/>
      <c r="DS8" s="624"/>
      <c r="DT8" s="624"/>
      <c r="DU8" s="624"/>
      <c r="DV8" s="624"/>
      <c r="DW8" s="624"/>
      <c r="DX8" s="624"/>
      <c r="DY8" s="624"/>
      <c r="DZ8" s="624"/>
      <c r="EA8" s="624"/>
      <c r="EB8" s="624"/>
      <c r="EC8" s="633"/>
    </row>
    <row r="9" spans="2:143" ht="11.25" customHeight="1" x14ac:dyDescent="0.15">
      <c r="B9" s="620" t="s">
        <v>228</v>
      </c>
      <c r="C9" s="621"/>
      <c r="D9" s="621"/>
      <c r="E9" s="621"/>
      <c r="F9" s="621"/>
      <c r="G9" s="621"/>
      <c r="H9" s="621"/>
      <c r="I9" s="621"/>
      <c r="J9" s="621"/>
      <c r="K9" s="621"/>
      <c r="L9" s="621"/>
      <c r="M9" s="621"/>
      <c r="N9" s="621"/>
      <c r="O9" s="621"/>
      <c r="P9" s="621"/>
      <c r="Q9" s="622"/>
      <c r="R9" s="623">
        <v>27745</v>
      </c>
      <c r="S9" s="624"/>
      <c r="T9" s="624"/>
      <c r="U9" s="624"/>
      <c r="V9" s="624"/>
      <c r="W9" s="624"/>
      <c r="X9" s="624"/>
      <c r="Y9" s="625"/>
      <c r="Z9" s="626">
        <v>0.1</v>
      </c>
      <c r="AA9" s="626"/>
      <c r="AB9" s="626"/>
      <c r="AC9" s="626"/>
      <c r="AD9" s="627">
        <v>27745</v>
      </c>
      <c r="AE9" s="627"/>
      <c r="AF9" s="627"/>
      <c r="AG9" s="627"/>
      <c r="AH9" s="627"/>
      <c r="AI9" s="627"/>
      <c r="AJ9" s="627"/>
      <c r="AK9" s="627"/>
      <c r="AL9" s="628">
        <v>0.3</v>
      </c>
      <c r="AM9" s="629"/>
      <c r="AN9" s="629"/>
      <c r="AO9" s="630"/>
      <c r="AP9" s="620" t="s">
        <v>229</v>
      </c>
      <c r="AQ9" s="621"/>
      <c r="AR9" s="621"/>
      <c r="AS9" s="621"/>
      <c r="AT9" s="621"/>
      <c r="AU9" s="621"/>
      <c r="AV9" s="621"/>
      <c r="AW9" s="621"/>
      <c r="AX9" s="621"/>
      <c r="AY9" s="621"/>
      <c r="AZ9" s="621"/>
      <c r="BA9" s="621"/>
      <c r="BB9" s="621"/>
      <c r="BC9" s="621"/>
      <c r="BD9" s="621"/>
      <c r="BE9" s="621"/>
      <c r="BF9" s="622"/>
      <c r="BG9" s="623">
        <v>1126558</v>
      </c>
      <c r="BH9" s="624"/>
      <c r="BI9" s="624"/>
      <c r="BJ9" s="624"/>
      <c r="BK9" s="624"/>
      <c r="BL9" s="624"/>
      <c r="BM9" s="624"/>
      <c r="BN9" s="625"/>
      <c r="BO9" s="626">
        <v>34.5</v>
      </c>
      <c r="BP9" s="626"/>
      <c r="BQ9" s="626"/>
      <c r="BR9" s="626"/>
      <c r="BS9" s="627" t="s">
        <v>122</v>
      </c>
      <c r="BT9" s="627"/>
      <c r="BU9" s="627"/>
      <c r="BV9" s="627"/>
      <c r="BW9" s="627"/>
      <c r="BX9" s="627"/>
      <c r="BY9" s="627"/>
      <c r="BZ9" s="627"/>
      <c r="CA9" s="627"/>
      <c r="CB9" s="631"/>
      <c r="CD9" s="620" t="s">
        <v>230</v>
      </c>
      <c r="CE9" s="621"/>
      <c r="CF9" s="621"/>
      <c r="CG9" s="621"/>
      <c r="CH9" s="621"/>
      <c r="CI9" s="621"/>
      <c r="CJ9" s="621"/>
      <c r="CK9" s="621"/>
      <c r="CL9" s="621"/>
      <c r="CM9" s="621"/>
      <c r="CN9" s="621"/>
      <c r="CO9" s="621"/>
      <c r="CP9" s="621"/>
      <c r="CQ9" s="622"/>
      <c r="CR9" s="623">
        <v>2491543</v>
      </c>
      <c r="CS9" s="624"/>
      <c r="CT9" s="624"/>
      <c r="CU9" s="624"/>
      <c r="CV9" s="624"/>
      <c r="CW9" s="624"/>
      <c r="CX9" s="624"/>
      <c r="CY9" s="625"/>
      <c r="CZ9" s="626">
        <v>12.7</v>
      </c>
      <c r="DA9" s="626"/>
      <c r="DB9" s="626"/>
      <c r="DC9" s="626"/>
      <c r="DD9" s="632">
        <v>150303</v>
      </c>
      <c r="DE9" s="624"/>
      <c r="DF9" s="624"/>
      <c r="DG9" s="624"/>
      <c r="DH9" s="624"/>
      <c r="DI9" s="624"/>
      <c r="DJ9" s="624"/>
      <c r="DK9" s="624"/>
      <c r="DL9" s="624"/>
      <c r="DM9" s="624"/>
      <c r="DN9" s="624"/>
      <c r="DO9" s="624"/>
      <c r="DP9" s="625"/>
      <c r="DQ9" s="632">
        <v>2020949</v>
      </c>
      <c r="DR9" s="624"/>
      <c r="DS9" s="624"/>
      <c r="DT9" s="624"/>
      <c r="DU9" s="624"/>
      <c r="DV9" s="624"/>
      <c r="DW9" s="624"/>
      <c r="DX9" s="624"/>
      <c r="DY9" s="624"/>
      <c r="DZ9" s="624"/>
      <c r="EA9" s="624"/>
      <c r="EB9" s="624"/>
      <c r="EC9" s="633"/>
    </row>
    <row r="10" spans="2:143" ht="11.25" customHeight="1" x14ac:dyDescent="0.15">
      <c r="B10" s="620" t="s">
        <v>231</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232</v>
      </c>
      <c r="AQ10" s="621"/>
      <c r="AR10" s="621"/>
      <c r="AS10" s="621"/>
      <c r="AT10" s="621"/>
      <c r="AU10" s="621"/>
      <c r="AV10" s="621"/>
      <c r="AW10" s="621"/>
      <c r="AX10" s="621"/>
      <c r="AY10" s="621"/>
      <c r="AZ10" s="621"/>
      <c r="BA10" s="621"/>
      <c r="BB10" s="621"/>
      <c r="BC10" s="621"/>
      <c r="BD10" s="621"/>
      <c r="BE10" s="621"/>
      <c r="BF10" s="622"/>
      <c r="BG10" s="623">
        <v>104911</v>
      </c>
      <c r="BH10" s="624"/>
      <c r="BI10" s="624"/>
      <c r="BJ10" s="624"/>
      <c r="BK10" s="624"/>
      <c r="BL10" s="624"/>
      <c r="BM10" s="624"/>
      <c r="BN10" s="625"/>
      <c r="BO10" s="626">
        <v>3.2</v>
      </c>
      <c r="BP10" s="626"/>
      <c r="BQ10" s="626"/>
      <c r="BR10" s="626"/>
      <c r="BS10" s="627" t="s">
        <v>122</v>
      </c>
      <c r="BT10" s="627"/>
      <c r="BU10" s="627"/>
      <c r="BV10" s="627"/>
      <c r="BW10" s="627"/>
      <c r="BX10" s="627"/>
      <c r="BY10" s="627"/>
      <c r="BZ10" s="627"/>
      <c r="CA10" s="627"/>
      <c r="CB10" s="631"/>
      <c r="CD10" s="620" t="s">
        <v>233</v>
      </c>
      <c r="CE10" s="621"/>
      <c r="CF10" s="621"/>
      <c r="CG10" s="621"/>
      <c r="CH10" s="621"/>
      <c r="CI10" s="621"/>
      <c r="CJ10" s="621"/>
      <c r="CK10" s="621"/>
      <c r="CL10" s="621"/>
      <c r="CM10" s="621"/>
      <c r="CN10" s="621"/>
      <c r="CO10" s="621"/>
      <c r="CP10" s="621"/>
      <c r="CQ10" s="622"/>
      <c r="CR10" s="623">
        <v>3655</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2855</v>
      </c>
      <c r="DR10" s="624"/>
      <c r="DS10" s="624"/>
      <c r="DT10" s="624"/>
      <c r="DU10" s="624"/>
      <c r="DV10" s="624"/>
      <c r="DW10" s="624"/>
      <c r="DX10" s="624"/>
      <c r="DY10" s="624"/>
      <c r="DZ10" s="624"/>
      <c r="EA10" s="624"/>
      <c r="EB10" s="624"/>
      <c r="EC10" s="633"/>
    </row>
    <row r="11" spans="2:143" ht="11.25" customHeight="1" x14ac:dyDescent="0.15">
      <c r="B11" s="620" t="s">
        <v>234</v>
      </c>
      <c r="C11" s="621"/>
      <c r="D11" s="621"/>
      <c r="E11" s="621"/>
      <c r="F11" s="621"/>
      <c r="G11" s="621"/>
      <c r="H11" s="621"/>
      <c r="I11" s="621"/>
      <c r="J11" s="621"/>
      <c r="K11" s="621"/>
      <c r="L11" s="621"/>
      <c r="M11" s="621"/>
      <c r="N11" s="621"/>
      <c r="O11" s="621"/>
      <c r="P11" s="621"/>
      <c r="Q11" s="622"/>
      <c r="R11" s="623">
        <v>694030</v>
      </c>
      <c r="S11" s="624"/>
      <c r="T11" s="624"/>
      <c r="U11" s="624"/>
      <c r="V11" s="624"/>
      <c r="W11" s="624"/>
      <c r="X11" s="624"/>
      <c r="Y11" s="625"/>
      <c r="Z11" s="628">
        <v>3.3</v>
      </c>
      <c r="AA11" s="629"/>
      <c r="AB11" s="629"/>
      <c r="AC11" s="635"/>
      <c r="AD11" s="632">
        <v>694030</v>
      </c>
      <c r="AE11" s="624"/>
      <c r="AF11" s="624"/>
      <c r="AG11" s="624"/>
      <c r="AH11" s="624"/>
      <c r="AI11" s="624"/>
      <c r="AJ11" s="624"/>
      <c r="AK11" s="625"/>
      <c r="AL11" s="628">
        <v>7</v>
      </c>
      <c r="AM11" s="629"/>
      <c r="AN11" s="629"/>
      <c r="AO11" s="630"/>
      <c r="AP11" s="620" t="s">
        <v>235</v>
      </c>
      <c r="AQ11" s="621"/>
      <c r="AR11" s="621"/>
      <c r="AS11" s="621"/>
      <c r="AT11" s="621"/>
      <c r="AU11" s="621"/>
      <c r="AV11" s="621"/>
      <c r="AW11" s="621"/>
      <c r="AX11" s="621"/>
      <c r="AY11" s="621"/>
      <c r="AZ11" s="621"/>
      <c r="BA11" s="621"/>
      <c r="BB11" s="621"/>
      <c r="BC11" s="621"/>
      <c r="BD11" s="621"/>
      <c r="BE11" s="621"/>
      <c r="BF11" s="622"/>
      <c r="BG11" s="623">
        <v>88718</v>
      </c>
      <c r="BH11" s="624"/>
      <c r="BI11" s="624"/>
      <c r="BJ11" s="624"/>
      <c r="BK11" s="624"/>
      <c r="BL11" s="624"/>
      <c r="BM11" s="624"/>
      <c r="BN11" s="625"/>
      <c r="BO11" s="626">
        <v>2.7</v>
      </c>
      <c r="BP11" s="626"/>
      <c r="BQ11" s="626"/>
      <c r="BR11" s="626"/>
      <c r="BS11" s="627" t="s">
        <v>122</v>
      </c>
      <c r="BT11" s="627"/>
      <c r="BU11" s="627"/>
      <c r="BV11" s="627"/>
      <c r="BW11" s="627"/>
      <c r="BX11" s="627"/>
      <c r="BY11" s="627"/>
      <c r="BZ11" s="627"/>
      <c r="CA11" s="627"/>
      <c r="CB11" s="631"/>
      <c r="CD11" s="620" t="s">
        <v>236</v>
      </c>
      <c r="CE11" s="621"/>
      <c r="CF11" s="621"/>
      <c r="CG11" s="621"/>
      <c r="CH11" s="621"/>
      <c r="CI11" s="621"/>
      <c r="CJ11" s="621"/>
      <c r="CK11" s="621"/>
      <c r="CL11" s="621"/>
      <c r="CM11" s="621"/>
      <c r="CN11" s="621"/>
      <c r="CO11" s="621"/>
      <c r="CP11" s="621"/>
      <c r="CQ11" s="622"/>
      <c r="CR11" s="623">
        <v>354121</v>
      </c>
      <c r="CS11" s="624"/>
      <c r="CT11" s="624"/>
      <c r="CU11" s="624"/>
      <c r="CV11" s="624"/>
      <c r="CW11" s="624"/>
      <c r="CX11" s="624"/>
      <c r="CY11" s="625"/>
      <c r="CZ11" s="626">
        <v>1.8</v>
      </c>
      <c r="DA11" s="626"/>
      <c r="DB11" s="626"/>
      <c r="DC11" s="626"/>
      <c r="DD11" s="632">
        <v>133783</v>
      </c>
      <c r="DE11" s="624"/>
      <c r="DF11" s="624"/>
      <c r="DG11" s="624"/>
      <c r="DH11" s="624"/>
      <c r="DI11" s="624"/>
      <c r="DJ11" s="624"/>
      <c r="DK11" s="624"/>
      <c r="DL11" s="624"/>
      <c r="DM11" s="624"/>
      <c r="DN11" s="624"/>
      <c r="DO11" s="624"/>
      <c r="DP11" s="625"/>
      <c r="DQ11" s="632">
        <v>221613</v>
      </c>
      <c r="DR11" s="624"/>
      <c r="DS11" s="624"/>
      <c r="DT11" s="624"/>
      <c r="DU11" s="624"/>
      <c r="DV11" s="624"/>
      <c r="DW11" s="624"/>
      <c r="DX11" s="624"/>
      <c r="DY11" s="624"/>
      <c r="DZ11" s="624"/>
      <c r="EA11" s="624"/>
      <c r="EB11" s="624"/>
      <c r="EC11" s="633"/>
    </row>
    <row r="12" spans="2:143" ht="11.25" customHeight="1" x14ac:dyDescent="0.15">
      <c r="B12" s="620" t="s">
        <v>237</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238</v>
      </c>
      <c r="AQ12" s="621"/>
      <c r="AR12" s="621"/>
      <c r="AS12" s="621"/>
      <c r="AT12" s="621"/>
      <c r="AU12" s="621"/>
      <c r="AV12" s="621"/>
      <c r="AW12" s="621"/>
      <c r="AX12" s="621"/>
      <c r="AY12" s="621"/>
      <c r="AZ12" s="621"/>
      <c r="BA12" s="621"/>
      <c r="BB12" s="621"/>
      <c r="BC12" s="621"/>
      <c r="BD12" s="621"/>
      <c r="BE12" s="621"/>
      <c r="BF12" s="622"/>
      <c r="BG12" s="623">
        <v>1545956</v>
      </c>
      <c r="BH12" s="624"/>
      <c r="BI12" s="624"/>
      <c r="BJ12" s="624"/>
      <c r="BK12" s="624"/>
      <c r="BL12" s="624"/>
      <c r="BM12" s="624"/>
      <c r="BN12" s="625"/>
      <c r="BO12" s="626">
        <v>47.4</v>
      </c>
      <c r="BP12" s="626"/>
      <c r="BQ12" s="626"/>
      <c r="BR12" s="626"/>
      <c r="BS12" s="627">
        <v>110622</v>
      </c>
      <c r="BT12" s="627"/>
      <c r="BU12" s="627"/>
      <c r="BV12" s="627"/>
      <c r="BW12" s="627"/>
      <c r="BX12" s="627"/>
      <c r="BY12" s="627"/>
      <c r="BZ12" s="627"/>
      <c r="CA12" s="627"/>
      <c r="CB12" s="631"/>
      <c r="CD12" s="620" t="s">
        <v>239</v>
      </c>
      <c r="CE12" s="621"/>
      <c r="CF12" s="621"/>
      <c r="CG12" s="621"/>
      <c r="CH12" s="621"/>
      <c r="CI12" s="621"/>
      <c r="CJ12" s="621"/>
      <c r="CK12" s="621"/>
      <c r="CL12" s="621"/>
      <c r="CM12" s="621"/>
      <c r="CN12" s="621"/>
      <c r="CO12" s="621"/>
      <c r="CP12" s="621"/>
      <c r="CQ12" s="622"/>
      <c r="CR12" s="623">
        <v>504699</v>
      </c>
      <c r="CS12" s="624"/>
      <c r="CT12" s="624"/>
      <c r="CU12" s="624"/>
      <c r="CV12" s="624"/>
      <c r="CW12" s="624"/>
      <c r="CX12" s="624"/>
      <c r="CY12" s="625"/>
      <c r="CZ12" s="626">
        <v>2.6</v>
      </c>
      <c r="DA12" s="626"/>
      <c r="DB12" s="626"/>
      <c r="DC12" s="626"/>
      <c r="DD12" s="632">
        <v>8419</v>
      </c>
      <c r="DE12" s="624"/>
      <c r="DF12" s="624"/>
      <c r="DG12" s="624"/>
      <c r="DH12" s="624"/>
      <c r="DI12" s="624"/>
      <c r="DJ12" s="624"/>
      <c r="DK12" s="624"/>
      <c r="DL12" s="624"/>
      <c r="DM12" s="624"/>
      <c r="DN12" s="624"/>
      <c r="DO12" s="624"/>
      <c r="DP12" s="625"/>
      <c r="DQ12" s="632">
        <v>307098</v>
      </c>
      <c r="DR12" s="624"/>
      <c r="DS12" s="624"/>
      <c r="DT12" s="624"/>
      <c r="DU12" s="624"/>
      <c r="DV12" s="624"/>
      <c r="DW12" s="624"/>
      <c r="DX12" s="624"/>
      <c r="DY12" s="624"/>
      <c r="DZ12" s="624"/>
      <c r="EA12" s="624"/>
      <c r="EB12" s="624"/>
      <c r="EC12" s="633"/>
    </row>
    <row r="13" spans="2:143" ht="11.25" customHeight="1" x14ac:dyDescent="0.15">
      <c r="B13" s="620" t="s">
        <v>240</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241</v>
      </c>
      <c r="AQ13" s="621"/>
      <c r="AR13" s="621"/>
      <c r="AS13" s="621"/>
      <c r="AT13" s="621"/>
      <c r="AU13" s="621"/>
      <c r="AV13" s="621"/>
      <c r="AW13" s="621"/>
      <c r="AX13" s="621"/>
      <c r="AY13" s="621"/>
      <c r="AZ13" s="621"/>
      <c r="BA13" s="621"/>
      <c r="BB13" s="621"/>
      <c r="BC13" s="621"/>
      <c r="BD13" s="621"/>
      <c r="BE13" s="621"/>
      <c r="BF13" s="622"/>
      <c r="BG13" s="623">
        <v>1528574</v>
      </c>
      <c r="BH13" s="624"/>
      <c r="BI13" s="624"/>
      <c r="BJ13" s="624"/>
      <c r="BK13" s="624"/>
      <c r="BL13" s="624"/>
      <c r="BM13" s="624"/>
      <c r="BN13" s="625"/>
      <c r="BO13" s="626">
        <v>46.9</v>
      </c>
      <c r="BP13" s="626"/>
      <c r="BQ13" s="626"/>
      <c r="BR13" s="626"/>
      <c r="BS13" s="627">
        <v>110622</v>
      </c>
      <c r="BT13" s="627"/>
      <c r="BU13" s="627"/>
      <c r="BV13" s="627"/>
      <c r="BW13" s="627"/>
      <c r="BX13" s="627"/>
      <c r="BY13" s="627"/>
      <c r="BZ13" s="627"/>
      <c r="CA13" s="627"/>
      <c r="CB13" s="631"/>
      <c r="CD13" s="620" t="s">
        <v>242</v>
      </c>
      <c r="CE13" s="621"/>
      <c r="CF13" s="621"/>
      <c r="CG13" s="621"/>
      <c r="CH13" s="621"/>
      <c r="CI13" s="621"/>
      <c r="CJ13" s="621"/>
      <c r="CK13" s="621"/>
      <c r="CL13" s="621"/>
      <c r="CM13" s="621"/>
      <c r="CN13" s="621"/>
      <c r="CO13" s="621"/>
      <c r="CP13" s="621"/>
      <c r="CQ13" s="622"/>
      <c r="CR13" s="623">
        <v>1741480</v>
      </c>
      <c r="CS13" s="624"/>
      <c r="CT13" s="624"/>
      <c r="CU13" s="624"/>
      <c r="CV13" s="624"/>
      <c r="CW13" s="624"/>
      <c r="CX13" s="624"/>
      <c r="CY13" s="625"/>
      <c r="CZ13" s="626">
        <v>8.9</v>
      </c>
      <c r="DA13" s="626"/>
      <c r="DB13" s="626"/>
      <c r="DC13" s="626"/>
      <c r="DD13" s="632">
        <v>1339545</v>
      </c>
      <c r="DE13" s="624"/>
      <c r="DF13" s="624"/>
      <c r="DG13" s="624"/>
      <c r="DH13" s="624"/>
      <c r="DI13" s="624"/>
      <c r="DJ13" s="624"/>
      <c r="DK13" s="624"/>
      <c r="DL13" s="624"/>
      <c r="DM13" s="624"/>
      <c r="DN13" s="624"/>
      <c r="DO13" s="624"/>
      <c r="DP13" s="625"/>
      <c r="DQ13" s="632">
        <v>345175</v>
      </c>
      <c r="DR13" s="624"/>
      <c r="DS13" s="624"/>
      <c r="DT13" s="624"/>
      <c r="DU13" s="624"/>
      <c r="DV13" s="624"/>
      <c r="DW13" s="624"/>
      <c r="DX13" s="624"/>
      <c r="DY13" s="624"/>
      <c r="DZ13" s="624"/>
      <c r="EA13" s="624"/>
      <c r="EB13" s="624"/>
      <c r="EC13" s="633"/>
    </row>
    <row r="14" spans="2:143" ht="11.25" customHeight="1" x14ac:dyDescent="0.15">
      <c r="B14" s="620" t="s">
        <v>243</v>
      </c>
      <c r="C14" s="621"/>
      <c r="D14" s="621"/>
      <c r="E14" s="621"/>
      <c r="F14" s="621"/>
      <c r="G14" s="621"/>
      <c r="H14" s="621"/>
      <c r="I14" s="621"/>
      <c r="J14" s="621"/>
      <c r="K14" s="621"/>
      <c r="L14" s="621"/>
      <c r="M14" s="621"/>
      <c r="N14" s="621"/>
      <c r="O14" s="621"/>
      <c r="P14" s="621"/>
      <c r="Q14" s="622"/>
      <c r="R14" s="623">
        <v>1028</v>
      </c>
      <c r="S14" s="624"/>
      <c r="T14" s="624"/>
      <c r="U14" s="624"/>
      <c r="V14" s="624"/>
      <c r="W14" s="624"/>
      <c r="X14" s="624"/>
      <c r="Y14" s="625"/>
      <c r="Z14" s="626">
        <v>0</v>
      </c>
      <c r="AA14" s="626"/>
      <c r="AB14" s="626"/>
      <c r="AC14" s="626"/>
      <c r="AD14" s="627">
        <v>1028</v>
      </c>
      <c r="AE14" s="627"/>
      <c r="AF14" s="627"/>
      <c r="AG14" s="627"/>
      <c r="AH14" s="627"/>
      <c r="AI14" s="627"/>
      <c r="AJ14" s="627"/>
      <c r="AK14" s="627"/>
      <c r="AL14" s="628">
        <v>0</v>
      </c>
      <c r="AM14" s="629"/>
      <c r="AN14" s="629"/>
      <c r="AO14" s="630"/>
      <c r="AP14" s="620" t="s">
        <v>244</v>
      </c>
      <c r="AQ14" s="621"/>
      <c r="AR14" s="621"/>
      <c r="AS14" s="621"/>
      <c r="AT14" s="621"/>
      <c r="AU14" s="621"/>
      <c r="AV14" s="621"/>
      <c r="AW14" s="621"/>
      <c r="AX14" s="621"/>
      <c r="AY14" s="621"/>
      <c r="AZ14" s="621"/>
      <c r="BA14" s="621"/>
      <c r="BB14" s="621"/>
      <c r="BC14" s="621"/>
      <c r="BD14" s="621"/>
      <c r="BE14" s="621"/>
      <c r="BF14" s="622"/>
      <c r="BG14" s="623">
        <v>107796</v>
      </c>
      <c r="BH14" s="624"/>
      <c r="BI14" s="624"/>
      <c r="BJ14" s="624"/>
      <c r="BK14" s="624"/>
      <c r="BL14" s="624"/>
      <c r="BM14" s="624"/>
      <c r="BN14" s="625"/>
      <c r="BO14" s="626">
        <v>3.3</v>
      </c>
      <c r="BP14" s="626"/>
      <c r="BQ14" s="626"/>
      <c r="BR14" s="626"/>
      <c r="BS14" s="627" t="s">
        <v>122</v>
      </c>
      <c r="BT14" s="627"/>
      <c r="BU14" s="627"/>
      <c r="BV14" s="627"/>
      <c r="BW14" s="627"/>
      <c r="BX14" s="627"/>
      <c r="BY14" s="627"/>
      <c r="BZ14" s="627"/>
      <c r="CA14" s="627"/>
      <c r="CB14" s="631"/>
      <c r="CD14" s="620" t="s">
        <v>245</v>
      </c>
      <c r="CE14" s="621"/>
      <c r="CF14" s="621"/>
      <c r="CG14" s="621"/>
      <c r="CH14" s="621"/>
      <c r="CI14" s="621"/>
      <c r="CJ14" s="621"/>
      <c r="CK14" s="621"/>
      <c r="CL14" s="621"/>
      <c r="CM14" s="621"/>
      <c r="CN14" s="621"/>
      <c r="CO14" s="621"/>
      <c r="CP14" s="621"/>
      <c r="CQ14" s="622"/>
      <c r="CR14" s="623">
        <v>611661</v>
      </c>
      <c r="CS14" s="624"/>
      <c r="CT14" s="624"/>
      <c r="CU14" s="624"/>
      <c r="CV14" s="624"/>
      <c r="CW14" s="624"/>
      <c r="CX14" s="624"/>
      <c r="CY14" s="625"/>
      <c r="CZ14" s="626">
        <v>3.1</v>
      </c>
      <c r="DA14" s="626"/>
      <c r="DB14" s="626"/>
      <c r="DC14" s="626"/>
      <c r="DD14" s="632">
        <v>71513</v>
      </c>
      <c r="DE14" s="624"/>
      <c r="DF14" s="624"/>
      <c r="DG14" s="624"/>
      <c r="DH14" s="624"/>
      <c r="DI14" s="624"/>
      <c r="DJ14" s="624"/>
      <c r="DK14" s="624"/>
      <c r="DL14" s="624"/>
      <c r="DM14" s="624"/>
      <c r="DN14" s="624"/>
      <c r="DO14" s="624"/>
      <c r="DP14" s="625"/>
      <c r="DQ14" s="632">
        <v>504098</v>
      </c>
      <c r="DR14" s="624"/>
      <c r="DS14" s="624"/>
      <c r="DT14" s="624"/>
      <c r="DU14" s="624"/>
      <c r="DV14" s="624"/>
      <c r="DW14" s="624"/>
      <c r="DX14" s="624"/>
      <c r="DY14" s="624"/>
      <c r="DZ14" s="624"/>
      <c r="EA14" s="624"/>
      <c r="EB14" s="624"/>
      <c r="EC14" s="633"/>
    </row>
    <row r="15" spans="2:143" ht="11.25" customHeight="1" x14ac:dyDescent="0.15">
      <c r="B15" s="620" t="s">
        <v>246</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247</v>
      </c>
      <c r="AQ15" s="621"/>
      <c r="AR15" s="621"/>
      <c r="AS15" s="621"/>
      <c r="AT15" s="621"/>
      <c r="AU15" s="621"/>
      <c r="AV15" s="621"/>
      <c r="AW15" s="621"/>
      <c r="AX15" s="621"/>
      <c r="AY15" s="621"/>
      <c r="AZ15" s="621"/>
      <c r="BA15" s="621"/>
      <c r="BB15" s="621"/>
      <c r="BC15" s="621"/>
      <c r="BD15" s="621"/>
      <c r="BE15" s="621"/>
      <c r="BF15" s="622"/>
      <c r="BG15" s="623">
        <v>240219</v>
      </c>
      <c r="BH15" s="624"/>
      <c r="BI15" s="624"/>
      <c r="BJ15" s="624"/>
      <c r="BK15" s="624"/>
      <c r="BL15" s="624"/>
      <c r="BM15" s="624"/>
      <c r="BN15" s="625"/>
      <c r="BO15" s="626">
        <v>7.4</v>
      </c>
      <c r="BP15" s="626"/>
      <c r="BQ15" s="626"/>
      <c r="BR15" s="626"/>
      <c r="BS15" s="627" t="s">
        <v>122</v>
      </c>
      <c r="BT15" s="627"/>
      <c r="BU15" s="627"/>
      <c r="BV15" s="627"/>
      <c r="BW15" s="627"/>
      <c r="BX15" s="627"/>
      <c r="BY15" s="627"/>
      <c r="BZ15" s="627"/>
      <c r="CA15" s="627"/>
      <c r="CB15" s="631"/>
      <c r="CD15" s="620" t="s">
        <v>248</v>
      </c>
      <c r="CE15" s="621"/>
      <c r="CF15" s="621"/>
      <c r="CG15" s="621"/>
      <c r="CH15" s="621"/>
      <c r="CI15" s="621"/>
      <c r="CJ15" s="621"/>
      <c r="CK15" s="621"/>
      <c r="CL15" s="621"/>
      <c r="CM15" s="621"/>
      <c r="CN15" s="621"/>
      <c r="CO15" s="621"/>
      <c r="CP15" s="621"/>
      <c r="CQ15" s="622"/>
      <c r="CR15" s="623">
        <v>1526398</v>
      </c>
      <c r="CS15" s="624"/>
      <c r="CT15" s="624"/>
      <c r="CU15" s="624"/>
      <c r="CV15" s="624"/>
      <c r="CW15" s="624"/>
      <c r="CX15" s="624"/>
      <c r="CY15" s="625"/>
      <c r="CZ15" s="626">
        <v>7.8</v>
      </c>
      <c r="DA15" s="626"/>
      <c r="DB15" s="626"/>
      <c r="DC15" s="626"/>
      <c r="DD15" s="632">
        <v>298064</v>
      </c>
      <c r="DE15" s="624"/>
      <c r="DF15" s="624"/>
      <c r="DG15" s="624"/>
      <c r="DH15" s="624"/>
      <c r="DI15" s="624"/>
      <c r="DJ15" s="624"/>
      <c r="DK15" s="624"/>
      <c r="DL15" s="624"/>
      <c r="DM15" s="624"/>
      <c r="DN15" s="624"/>
      <c r="DO15" s="624"/>
      <c r="DP15" s="625"/>
      <c r="DQ15" s="632">
        <v>1142415</v>
      </c>
      <c r="DR15" s="624"/>
      <c r="DS15" s="624"/>
      <c r="DT15" s="624"/>
      <c r="DU15" s="624"/>
      <c r="DV15" s="624"/>
      <c r="DW15" s="624"/>
      <c r="DX15" s="624"/>
      <c r="DY15" s="624"/>
      <c r="DZ15" s="624"/>
      <c r="EA15" s="624"/>
      <c r="EB15" s="624"/>
      <c r="EC15" s="633"/>
    </row>
    <row r="16" spans="2:143" ht="11.25" customHeight="1" x14ac:dyDescent="0.15">
      <c r="B16" s="620" t="s">
        <v>249</v>
      </c>
      <c r="C16" s="621"/>
      <c r="D16" s="621"/>
      <c r="E16" s="621"/>
      <c r="F16" s="621"/>
      <c r="G16" s="621"/>
      <c r="H16" s="621"/>
      <c r="I16" s="621"/>
      <c r="J16" s="621"/>
      <c r="K16" s="621"/>
      <c r="L16" s="621"/>
      <c r="M16" s="621"/>
      <c r="N16" s="621"/>
      <c r="O16" s="621"/>
      <c r="P16" s="621"/>
      <c r="Q16" s="622"/>
      <c r="R16" s="623">
        <v>11132</v>
      </c>
      <c r="S16" s="624"/>
      <c r="T16" s="624"/>
      <c r="U16" s="624"/>
      <c r="V16" s="624"/>
      <c r="W16" s="624"/>
      <c r="X16" s="624"/>
      <c r="Y16" s="625"/>
      <c r="Z16" s="626">
        <v>0.1</v>
      </c>
      <c r="AA16" s="626"/>
      <c r="AB16" s="626"/>
      <c r="AC16" s="626"/>
      <c r="AD16" s="627">
        <v>11132</v>
      </c>
      <c r="AE16" s="627"/>
      <c r="AF16" s="627"/>
      <c r="AG16" s="627"/>
      <c r="AH16" s="627"/>
      <c r="AI16" s="627"/>
      <c r="AJ16" s="627"/>
      <c r="AK16" s="627"/>
      <c r="AL16" s="628">
        <v>0.1</v>
      </c>
      <c r="AM16" s="629"/>
      <c r="AN16" s="629"/>
      <c r="AO16" s="630"/>
      <c r="AP16" s="620" t="s">
        <v>250</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251</v>
      </c>
      <c r="CE16" s="621"/>
      <c r="CF16" s="621"/>
      <c r="CG16" s="621"/>
      <c r="CH16" s="621"/>
      <c r="CI16" s="621"/>
      <c r="CJ16" s="621"/>
      <c r="CK16" s="621"/>
      <c r="CL16" s="621"/>
      <c r="CM16" s="621"/>
      <c r="CN16" s="621"/>
      <c r="CO16" s="621"/>
      <c r="CP16" s="621"/>
      <c r="CQ16" s="622"/>
      <c r="CR16" s="623">
        <v>165092</v>
      </c>
      <c r="CS16" s="624"/>
      <c r="CT16" s="624"/>
      <c r="CU16" s="624"/>
      <c r="CV16" s="624"/>
      <c r="CW16" s="624"/>
      <c r="CX16" s="624"/>
      <c r="CY16" s="625"/>
      <c r="CZ16" s="626">
        <v>0.8</v>
      </c>
      <c r="DA16" s="626"/>
      <c r="DB16" s="626"/>
      <c r="DC16" s="626"/>
      <c r="DD16" s="632" t="s">
        <v>122</v>
      </c>
      <c r="DE16" s="624"/>
      <c r="DF16" s="624"/>
      <c r="DG16" s="624"/>
      <c r="DH16" s="624"/>
      <c r="DI16" s="624"/>
      <c r="DJ16" s="624"/>
      <c r="DK16" s="624"/>
      <c r="DL16" s="624"/>
      <c r="DM16" s="624"/>
      <c r="DN16" s="624"/>
      <c r="DO16" s="624"/>
      <c r="DP16" s="625"/>
      <c r="DQ16" s="632">
        <v>29180</v>
      </c>
      <c r="DR16" s="624"/>
      <c r="DS16" s="624"/>
      <c r="DT16" s="624"/>
      <c r="DU16" s="624"/>
      <c r="DV16" s="624"/>
      <c r="DW16" s="624"/>
      <c r="DX16" s="624"/>
      <c r="DY16" s="624"/>
      <c r="DZ16" s="624"/>
      <c r="EA16" s="624"/>
      <c r="EB16" s="624"/>
      <c r="EC16" s="633"/>
    </row>
    <row r="17" spans="2:133" ht="11.25" customHeight="1" x14ac:dyDescent="0.15">
      <c r="B17" s="620" t="s">
        <v>252</v>
      </c>
      <c r="C17" s="621"/>
      <c r="D17" s="621"/>
      <c r="E17" s="621"/>
      <c r="F17" s="621"/>
      <c r="G17" s="621"/>
      <c r="H17" s="621"/>
      <c r="I17" s="621"/>
      <c r="J17" s="621"/>
      <c r="K17" s="621"/>
      <c r="L17" s="621"/>
      <c r="M17" s="621"/>
      <c r="N17" s="621"/>
      <c r="O17" s="621"/>
      <c r="P17" s="621"/>
      <c r="Q17" s="622"/>
      <c r="R17" s="623">
        <v>51731</v>
      </c>
      <c r="S17" s="624"/>
      <c r="T17" s="624"/>
      <c r="U17" s="624"/>
      <c r="V17" s="624"/>
      <c r="W17" s="624"/>
      <c r="X17" s="624"/>
      <c r="Y17" s="625"/>
      <c r="Z17" s="626">
        <v>0.2</v>
      </c>
      <c r="AA17" s="626"/>
      <c r="AB17" s="626"/>
      <c r="AC17" s="626"/>
      <c r="AD17" s="627">
        <v>51731</v>
      </c>
      <c r="AE17" s="627"/>
      <c r="AF17" s="627"/>
      <c r="AG17" s="627"/>
      <c r="AH17" s="627"/>
      <c r="AI17" s="627"/>
      <c r="AJ17" s="627"/>
      <c r="AK17" s="627"/>
      <c r="AL17" s="628">
        <v>0.5</v>
      </c>
      <c r="AM17" s="629"/>
      <c r="AN17" s="629"/>
      <c r="AO17" s="630"/>
      <c r="AP17" s="620" t="s">
        <v>253</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254</v>
      </c>
      <c r="CE17" s="621"/>
      <c r="CF17" s="621"/>
      <c r="CG17" s="621"/>
      <c r="CH17" s="621"/>
      <c r="CI17" s="621"/>
      <c r="CJ17" s="621"/>
      <c r="CK17" s="621"/>
      <c r="CL17" s="621"/>
      <c r="CM17" s="621"/>
      <c r="CN17" s="621"/>
      <c r="CO17" s="621"/>
      <c r="CP17" s="621"/>
      <c r="CQ17" s="622"/>
      <c r="CR17" s="623">
        <v>2506661</v>
      </c>
      <c r="CS17" s="624"/>
      <c r="CT17" s="624"/>
      <c r="CU17" s="624"/>
      <c r="CV17" s="624"/>
      <c r="CW17" s="624"/>
      <c r="CX17" s="624"/>
      <c r="CY17" s="625"/>
      <c r="CZ17" s="626">
        <v>12.8</v>
      </c>
      <c r="DA17" s="626"/>
      <c r="DB17" s="626"/>
      <c r="DC17" s="626"/>
      <c r="DD17" s="632" t="s">
        <v>122</v>
      </c>
      <c r="DE17" s="624"/>
      <c r="DF17" s="624"/>
      <c r="DG17" s="624"/>
      <c r="DH17" s="624"/>
      <c r="DI17" s="624"/>
      <c r="DJ17" s="624"/>
      <c r="DK17" s="624"/>
      <c r="DL17" s="624"/>
      <c r="DM17" s="624"/>
      <c r="DN17" s="624"/>
      <c r="DO17" s="624"/>
      <c r="DP17" s="625"/>
      <c r="DQ17" s="632">
        <v>2466925</v>
      </c>
      <c r="DR17" s="624"/>
      <c r="DS17" s="624"/>
      <c r="DT17" s="624"/>
      <c r="DU17" s="624"/>
      <c r="DV17" s="624"/>
      <c r="DW17" s="624"/>
      <c r="DX17" s="624"/>
      <c r="DY17" s="624"/>
      <c r="DZ17" s="624"/>
      <c r="EA17" s="624"/>
      <c r="EB17" s="624"/>
      <c r="EC17" s="633"/>
    </row>
    <row r="18" spans="2:133" ht="11.25" customHeight="1" x14ac:dyDescent="0.15">
      <c r="B18" s="620" t="s">
        <v>255</v>
      </c>
      <c r="C18" s="621"/>
      <c r="D18" s="621"/>
      <c r="E18" s="621"/>
      <c r="F18" s="621"/>
      <c r="G18" s="621"/>
      <c r="H18" s="621"/>
      <c r="I18" s="621"/>
      <c r="J18" s="621"/>
      <c r="K18" s="621"/>
      <c r="L18" s="621"/>
      <c r="M18" s="621"/>
      <c r="N18" s="621"/>
      <c r="O18" s="621"/>
      <c r="P18" s="621"/>
      <c r="Q18" s="622"/>
      <c r="R18" s="623">
        <v>18245</v>
      </c>
      <c r="S18" s="624"/>
      <c r="T18" s="624"/>
      <c r="U18" s="624"/>
      <c r="V18" s="624"/>
      <c r="W18" s="624"/>
      <c r="X18" s="624"/>
      <c r="Y18" s="625"/>
      <c r="Z18" s="626">
        <v>0.1</v>
      </c>
      <c r="AA18" s="626"/>
      <c r="AB18" s="626"/>
      <c r="AC18" s="626"/>
      <c r="AD18" s="627">
        <v>18245</v>
      </c>
      <c r="AE18" s="627"/>
      <c r="AF18" s="627"/>
      <c r="AG18" s="627"/>
      <c r="AH18" s="627"/>
      <c r="AI18" s="627"/>
      <c r="AJ18" s="627"/>
      <c r="AK18" s="627"/>
      <c r="AL18" s="628">
        <v>0.2</v>
      </c>
      <c r="AM18" s="629"/>
      <c r="AN18" s="629"/>
      <c r="AO18" s="630"/>
      <c r="AP18" s="620" t="s">
        <v>256</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257</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258</v>
      </c>
      <c r="C19" s="621"/>
      <c r="D19" s="621"/>
      <c r="E19" s="621"/>
      <c r="F19" s="621"/>
      <c r="G19" s="621"/>
      <c r="H19" s="621"/>
      <c r="I19" s="621"/>
      <c r="J19" s="621"/>
      <c r="K19" s="621"/>
      <c r="L19" s="621"/>
      <c r="M19" s="621"/>
      <c r="N19" s="621"/>
      <c r="O19" s="621"/>
      <c r="P19" s="621"/>
      <c r="Q19" s="622"/>
      <c r="R19" s="623">
        <v>17918</v>
      </c>
      <c r="S19" s="624"/>
      <c r="T19" s="624"/>
      <c r="U19" s="624"/>
      <c r="V19" s="624"/>
      <c r="W19" s="624"/>
      <c r="X19" s="624"/>
      <c r="Y19" s="625"/>
      <c r="Z19" s="626">
        <v>0.1</v>
      </c>
      <c r="AA19" s="626"/>
      <c r="AB19" s="626"/>
      <c r="AC19" s="626"/>
      <c r="AD19" s="627">
        <v>17918</v>
      </c>
      <c r="AE19" s="627"/>
      <c r="AF19" s="627"/>
      <c r="AG19" s="627"/>
      <c r="AH19" s="627"/>
      <c r="AI19" s="627"/>
      <c r="AJ19" s="627"/>
      <c r="AK19" s="627"/>
      <c r="AL19" s="628">
        <v>0.2</v>
      </c>
      <c r="AM19" s="629"/>
      <c r="AN19" s="629"/>
      <c r="AO19" s="630"/>
      <c r="AP19" s="620" t="s">
        <v>259</v>
      </c>
      <c r="AQ19" s="621"/>
      <c r="AR19" s="621"/>
      <c r="AS19" s="621"/>
      <c r="AT19" s="621"/>
      <c r="AU19" s="621"/>
      <c r="AV19" s="621"/>
      <c r="AW19" s="621"/>
      <c r="AX19" s="621"/>
      <c r="AY19" s="621"/>
      <c r="AZ19" s="621"/>
      <c r="BA19" s="621"/>
      <c r="BB19" s="621"/>
      <c r="BC19" s="621"/>
      <c r="BD19" s="621"/>
      <c r="BE19" s="621"/>
      <c r="BF19" s="622"/>
      <c r="BG19" s="623">
        <v>5153</v>
      </c>
      <c r="BH19" s="624"/>
      <c r="BI19" s="624"/>
      <c r="BJ19" s="624"/>
      <c r="BK19" s="624"/>
      <c r="BL19" s="624"/>
      <c r="BM19" s="624"/>
      <c r="BN19" s="625"/>
      <c r="BO19" s="626">
        <v>0.2</v>
      </c>
      <c r="BP19" s="626"/>
      <c r="BQ19" s="626"/>
      <c r="BR19" s="626"/>
      <c r="BS19" s="627" t="s">
        <v>122</v>
      </c>
      <c r="BT19" s="627"/>
      <c r="BU19" s="627"/>
      <c r="BV19" s="627"/>
      <c r="BW19" s="627"/>
      <c r="BX19" s="627"/>
      <c r="BY19" s="627"/>
      <c r="BZ19" s="627"/>
      <c r="CA19" s="627"/>
      <c r="CB19" s="631"/>
      <c r="CD19" s="620" t="s">
        <v>260</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261</v>
      </c>
      <c r="C20" s="637"/>
      <c r="D20" s="637"/>
      <c r="E20" s="637"/>
      <c r="F20" s="637"/>
      <c r="G20" s="637"/>
      <c r="H20" s="637"/>
      <c r="I20" s="637"/>
      <c r="J20" s="637"/>
      <c r="K20" s="637"/>
      <c r="L20" s="637"/>
      <c r="M20" s="637"/>
      <c r="N20" s="637"/>
      <c r="O20" s="637"/>
      <c r="P20" s="637"/>
      <c r="Q20" s="638"/>
      <c r="R20" s="623">
        <v>327</v>
      </c>
      <c r="S20" s="624"/>
      <c r="T20" s="624"/>
      <c r="U20" s="624"/>
      <c r="V20" s="624"/>
      <c r="W20" s="624"/>
      <c r="X20" s="624"/>
      <c r="Y20" s="625"/>
      <c r="Z20" s="626">
        <v>0</v>
      </c>
      <c r="AA20" s="626"/>
      <c r="AB20" s="626"/>
      <c r="AC20" s="626"/>
      <c r="AD20" s="627">
        <v>327</v>
      </c>
      <c r="AE20" s="627"/>
      <c r="AF20" s="627"/>
      <c r="AG20" s="627"/>
      <c r="AH20" s="627"/>
      <c r="AI20" s="627"/>
      <c r="AJ20" s="627"/>
      <c r="AK20" s="627"/>
      <c r="AL20" s="628">
        <v>0</v>
      </c>
      <c r="AM20" s="629"/>
      <c r="AN20" s="629"/>
      <c r="AO20" s="630"/>
      <c r="AP20" s="620" t="s">
        <v>262</v>
      </c>
      <c r="AQ20" s="621"/>
      <c r="AR20" s="621"/>
      <c r="AS20" s="621"/>
      <c r="AT20" s="621"/>
      <c r="AU20" s="621"/>
      <c r="AV20" s="621"/>
      <c r="AW20" s="621"/>
      <c r="AX20" s="621"/>
      <c r="AY20" s="621"/>
      <c r="AZ20" s="621"/>
      <c r="BA20" s="621"/>
      <c r="BB20" s="621"/>
      <c r="BC20" s="621"/>
      <c r="BD20" s="621"/>
      <c r="BE20" s="621"/>
      <c r="BF20" s="622"/>
      <c r="BG20" s="623">
        <v>5153</v>
      </c>
      <c r="BH20" s="624"/>
      <c r="BI20" s="624"/>
      <c r="BJ20" s="624"/>
      <c r="BK20" s="624"/>
      <c r="BL20" s="624"/>
      <c r="BM20" s="624"/>
      <c r="BN20" s="625"/>
      <c r="BO20" s="626">
        <v>0.2</v>
      </c>
      <c r="BP20" s="626"/>
      <c r="BQ20" s="626"/>
      <c r="BR20" s="626"/>
      <c r="BS20" s="627" t="s">
        <v>122</v>
      </c>
      <c r="BT20" s="627"/>
      <c r="BU20" s="627"/>
      <c r="BV20" s="627"/>
      <c r="BW20" s="627"/>
      <c r="BX20" s="627"/>
      <c r="BY20" s="627"/>
      <c r="BZ20" s="627"/>
      <c r="CA20" s="627"/>
      <c r="CB20" s="631"/>
      <c r="CD20" s="620" t="s">
        <v>263</v>
      </c>
      <c r="CE20" s="621"/>
      <c r="CF20" s="621"/>
      <c r="CG20" s="621"/>
      <c r="CH20" s="621"/>
      <c r="CI20" s="621"/>
      <c r="CJ20" s="621"/>
      <c r="CK20" s="621"/>
      <c r="CL20" s="621"/>
      <c r="CM20" s="621"/>
      <c r="CN20" s="621"/>
      <c r="CO20" s="621"/>
      <c r="CP20" s="621"/>
      <c r="CQ20" s="622"/>
      <c r="CR20" s="623">
        <v>19552215</v>
      </c>
      <c r="CS20" s="624"/>
      <c r="CT20" s="624"/>
      <c r="CU20" s="624"/>
      <c r="CV20" s="624"/>
      <c r="CW20" s="624"/>
      <c r="CX20" s="624"/>
      <c r="CY20" s="625"/>
      <c r="CZ20" s="626">
        <v>100</v>
      </c>
      <c r="DA20" s="626"/>
      <c r="DB20" s="626"/>
      <c r="DC20" s="626"/>
      <c r="DD20" s="632">
        <v>2160395</v>
      </c>
      <c r="DE20" s="624"/>
      <c r="DF20" s="624"/>
      <c r="DG20" s="624"/>
      <c r="DH20" s="624"/>
      <c r="DI20" s="624"/>
      <c r="DJ20" s="624"/>
      <c r="DK20" s="624"/>
      <c r="DL20" s="624"/>
      <c r="DM20" s="624"/>
      <c r="DN20" s="624"/>
      <c r="DO20" s="624"/>
      <c r="DP20" s="625"/>
      <c r="DQ20" s="632">
        <v>13238230</v>
      </c>
      <c r="DR20" s="624"/>
      <c r="DS20" s="624"/>
      <c r="DT20" s="624"/>
      <c r="DU20" s="624"/>
      <c r="DV20" s="624"/>
      <c r="DW20" s="624"/>
      <c r="DX20" s="624"/>
      <c r="DY20" s="624"/>
      <c r="DZ20" s="624"/>
      <c r="EA20" s="624"/>
      <c r="EB20" s="624"/>
      <c r="EC20" s="633"/>
    </row>
    <row r="21" spans="2:133" ht="11.25" customHeight="1" x14ac:dyDescent="0.15">
      <c r="B21" s="620" t="s">
        <v>264</v>
      </c>
      <c r="C21" s="621"/>
      <c r="D21" s="621"/>
      <c r="E21" s="621"/>
      <c r="F21" s="621"/>
      <c r="G21" s="621"/>
      <c r="H21" s="621"/>
      <c r="I21" s="621"/>
      <c r="J21" s="621"/>
      <c r="K21" s="621"/>
      <c r="L21" s="621"/>
      <c r="M21" s="621"/>
      <c r="N21" s="621"/>
      <c r="O21" s="621"/>
      <c r="P21" s="621"/>
      <c r="Q21" s="622"/>
      <c r="R21" s="623">
        <v>7031938</v>
      </c>
      <c r="S21" s="624"/>
      <c r="T21" s="624"/>
      <c r="U21" s="624"/>
      <c r="V21" s="624"/>
      <c r="W21" s="624"/>
      <c r="X21" s="624"/>
      <c r="Y21" s="625"/>
      <c r="Z21" s="626">
        <v>33.6</v>
      </c>
      <c r="AA21" s="626"/>
      <c r="AB21" s="626"/>
      <c r="AC21" s="626"/>
      <c r="AD21" s="627">
        <v>5673368</v>
      </c>
      <c r="AE21" s="627"/>
      <c r="AF21" s="627"/>
      <c r="AG21" s="627"/>
      <c r="AH21" s="627"/>
      <c r="AI21" s="627"/>
      <c r="AJ21" s="627"/>
      <c r="AK21" s="627"/>
      <c r="AL21" s="628">
        <v>56.8</v>
      </c>
      <c r="AM21" s="629"/>
      <c r="AN21" s="629"/>
      <c r="AO21" s="630"/>
      <c r="AP21" s="620" t="s">
        <v>265</v>
      </c>
      <c r="AQ21" s="639"/>
      <c r="AR21" s="639"/>
      <c r="AS21" s="639"/>
      <c r="AT21" s="639"/>
      <c r="AU21" s="639"/>
      <c r="AV21" s="639"/>
      <c r="AW21" s="639"/>
      <c r="AX21" s="639"/>
      <c r="AY21" s="639"/>
      <c r="AZ21" s="639"/>
      <c r="BA21" s="639"/>
      <c r="BB21" s="639"/>
      <c r="BC21" s="639"/>
      <c r="BD21" s="639"/>
      <c r="BE21" s="639"/>
      <c r="BF21" s="640"/>
      <c r="BG21" s="623">
        <v>5153</v>
      </c>
      <c r="BH21" s="624"/>
      <c r="BI21" s="624"/>
      <c r="BJ21" s="624"/>
      <c r="BK21" s="624"/>
      <c r="BL21" s="624"/>
      <c r="BM21" s="624"/>
      <c r="BN21" s="625"/>
      <c r="BO21" s="626">
        <v>0.2</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266</v>
      </c>
      <c r="C22" s="621"/>
      <c r="D22" s="621"/>
      <c r="E22" s="621"/>
      <c r="F22" s="621"/>
      <c r="G22" s="621"/>
      <c r="H22" s="621"/>
      <c r="I22" s="621"/>
      <c r="J22" s="621"/>
      <c r="K22" s="621"/>
      <c r="L22" s="621"/>
      <c r="M22" s="621"/>
      <c r="N22" s="621"/>
      <c r="O22" s="621"/>
      <c r="P22" s="621"/>
      <c r="Q22" s="622"/>
      <c r="R22" s="623">
        <v>5673368</v>
      </c>
      <c r="S22" s="624"/>
      <c r="T22" s="624"/>
      <c r="U22" s="624"/>
      <c r="V22" s="624"/>
      <c r="W22" s="624"/>
      <c r="X22" s="624"/>
      <c r="Y22" s="625"/>
      <c r="Z22" s="626">
        <v>27.1</v>
      </c>
      <c r="AA22" s="626"/>
      <c r="AB22" s="626"/>
      <c r="AC22" s="626"/>
      <c r="AD22" s="627">
        <v>5673368</v>
      </c>
      <c r="AE22" s="627"/>
      <c r="AF22" s="627"/>
      <c r="AG22" s="627"/>
      <c r="AH22" s="627"/>
      <c r="AI22" s="627"/>
      <c r="AJ22" s="627"/>
      <c r="AK22" s="627"/>
      <c r="AL22" s="628">
        <v>56.8</v>
      </c>
      <c r="AM22" s="629"/>
      <c r="AN22" s="629"/>
      <c r="AO22" s="630"/>
      <c r="AP22" s="620" t="s">
        <v>267</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269</v>
      </c>
      <c r="C23" s="621"/>
      <c r="D23" s="621"/>
      <c r="E23" s="621"/>
      <c r="F23" s="621"/>
      <c r="G23" s="621"/>
      <c r="H23" s="621"/>
      <c r="I23" s="621"/>
      <c r="J23" s="621"/>
      <c r="K23" s="621"/>
      <c r="L23" s="621"/>
      <c r="M23" s="621"/>
      <c r="N23" s="621"/>
      <c r="O23" s="621"/>
      <c r="P23" s="621"/>
      <c r="Q23" s="622"/>
      <c r="R23" s="623">
        <v>1358570</v>
      </c>
      <c r="S23" s="624"/>
      <c r="T23" s="624"/>
      <c r="U23" s="624"/>
      <c r="V23" s="624"/>
      <c r="W23" s="624"/>
      <c r="X23" s="624"/>
      <c r="Y23" s="625"/>
      <c r="Z23" s="626">
        <v>6.5</v>
      </c>
      <c r="AA23" s="626"/>
      <c r="AB23" s="626"/>
      <c r="AC23" s="626"/>
      <c r="AD23" s="627" t="s">
        <v>122</v>
      </c>
      <c r="AE23" s="627"/>
      <c r="AF23" s="627"/>
      <c r="AG23" s="627"/>
      <c r="AH23" s="627"/>
      <c r="AI23" s="627"/>
      <c r="AJ23" s="627"/>
      <c r="AK23" s="627"/>
      <c r="AL23" s="628" t="s">
        <v>122</v>
      </c>
      <c r="AM23" s="629"/>
      <c r="AN23" s="629"/>
      <c r="AO23" s="630"/>
      <c r="AP23" s="620" t="s">
        <v>270</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210</v>
      </c>
      <c r="CE23" s="606"/>
      <c r="CF23" s="606"/>
      <c r="CG23" s="606"/>
      <c r="CH23" s="606"/>
      <c r="CI23" s="606"/>
      <c r="CJ23" s="606"/>
      <c r="CK23" s="606"/>
      <c r="CL23" s="606"/>
      <c r="CM23" s="606"/>
      <c r="CN23" s="606"/>
      <c r="CO23" s="606"/>
      <c r="CP23" s="606"/>
      <c r="CQ23" s="607"/>
      <c r="CR23" s="605" t="s">
        <v>271</v>
      </c>
      <c r="CS23" s="606"/>
      <c r="CT23" s="606"/>
      <c r="CU23" s="606"/>
      <c r="CV23" s="606"/>
      <c r="CW23" s="606"/>
      <c r="CX23" s="606"/>
      <c r="CY23" s="607"/>
      <c r="CZ23" s="605" t="s">
        <v>272</v>
      </c>
      <c r="DA23" s="606"/>
      <c r="DB23" s="606"/>
      <c r="DC23" s="607"/>
      <c r="DD23" s="605" t="s">
        <v>273</v>
      </c>
      <c r="DE23" s="606"/>
      <c r="DF23" s="606"/>
      <c r="DG23" s="606"/>
      <c r="DH23" s="606"/>
      <c r="DI23" s="606"/>
      <c r="DJ23" s="606"/>
      <c r="DK23" s="607"/>
      <c r="DL23" s="652" t="s">
        <v>274</v>
      </c>
      <c r="DM23" s="653"/>
      <c r="DN23" s="653"/>
      <c r="DO23" s="653"/>
      <c r="DP23" s="653"/>
      <c r="DQ23" s="653"/>
      <c r="DR23" s="653"/>
      <c r="DS23" s="653"/>
      <c r="DT23" s="653"/>
      <c r="DU23" s="653"/>
      <c r="DV23" s="654"/>
      <c r="DW23" s="605" t="s">
        <v>275</v>
      </c>
      <c r="DX23" s="606"/>
      <c r="DY23" s="606"/>
      <c r="DZ23" s="606"/>
      <c r="EA23" s="606"/>
      <c r="EB23" s="606"/>
      <c r="EC23" s="607"/>
    </row>
    <row r="24" spans="2:133" ht="11.25" customHeight="1" x14ac:dyDescent="0.15">
      <c r="B24" s="620" t="s">
        <v>276</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277</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278</v>
      </c>
      <c r="CE24" s="610"/>
      <c r="CF24" s="610"/>
      <c r="CG24" s="610"/>
      <c r="CH24" s="610"/>
      <c r="CI24" s="610"/>
      <c r="CJ24" s="610"/>
      <c r="CK24" s="610"/>
      <c r="CL24" s="610"/>
      <c r="CM24" s="610"/>
      <c r="CN24" s="610"/>
      <c r="CO24" s="610"/>
      <c r="CP24" s="610"/>
      <c r="CQ24" s="611"/>
      <c r="CR24" s="612">
        <v>9515359</v>
      </c>
      <c r="CS24" s="613"/>
      <c r="CT24" s="613"/>
      <c r="CU24" s="613"/>
      <c r="CV24" s="613"/>
      <c r="CW24" s="613"/>
      <c r="CX24" s="613"/>
      <c r="CY24" s="614"/>
      <c r="CZ24" s="617">
        <v>48.7</v>
      </c>
      <c r="DA24" s="618"/>
      <c r="DB24" s="618"/>
      <c r="DC24" s="634"/>
      <c r="DD24" s="655">
        <v>6463820</v>
      </c>
      <c r="DE24" s="613"/>
      <c r="DF24" s="613"/>
      <c r="DG24" s="613"/>
      <c r="DH24" s="613"/>
      <c r="DI24" s="613"/>
      <c r="DJ24" s="613"/>
      <c r="DK24" s="614"/>
      <c r="DL24" s="655">
        <v>5731150</v>
      </c>
      <c r="DM24" s="613"/>
      <c r="DN24" s="613"/>
      <c r="DO24" s="613"/>
      <c r="DP24" s="613"/>
      <c r="DQ24" s="613"/>
      <c r="DR24" s="613"/>
      <c r="DS24" s="613"/>
      <c r="DT24" s="613"/>
      <c r="DU24" s="613"/>
      <c r="DV24" s="614"/>
      <c r="DW24" s="617">
        <v>57.1</v>
      </c>
      <c r="DX24" s="618"/>
      <c r="DY24" s="618"/>
      <c r="DZ24" s="618"/>
      <c r="EA24" s="618"/>
      <c r="EB24" s="618"/>
      <c r="EC24" s="619"/>
    </row>
    <row r="25" spans="2:133" ht="11.25" customHeight="1" x14ac:dyDescent="0.15">
      <c r="B25" s="620" t="s">
        <v>279</v>
      </c>
      <c r="C25" s="621"/>
      <c r="D25" s="621"/>
      <c r="E25" s="621"/>
      <c r="F25" s="621"/>
      <c r="G25" s="621"/>
      <c r="H25" s="621"/>
      <c r="I25" s="621"/>
      <c r="J25" s="621"/>
      <c r="K25" s="621"/>
      <c r="L25" s="621"/>
      <c r="M25" s="621"/>
      <c r="N25" s="621"/>
      <c r="O25" s="621"/>
      <c r="P25" s="621"/>
      <c r="Q25" s="622"/>
      <c r="R25" s="623">
        <v>11289741</v>
      </c>
      <c r="S25" s="624"/>
      <c r="T25" s="624"/>
      <c r="U25" s="624"/>
      <c r="V25" s="624"/>
      <c r="W25" s="624"/>
      <c r="X25" s="624"/>
      <c r="Y25" s="625"/>
      <c r="Z25" s="626">
        <v>53.9</v>
      </c>
      <c r="AA25" s="626"/>
      <c r="AB25" s="626"/>
      <c r="AC25" s="626"/>
      <c r="AD25" s="627">
        <v>9931171</v>
      </c>
      <c r="AE25" s="627"/>
      <c r="AF25" s="627"/>
      <c r="AG25" s="627"/>
      <c r="AH25" s="627"/>
      <c r="AI25" s="627"/>
      <c r="AJ25" s="627"/>
      <c r="AK25" s="627"/>
      <c r="AL25" s="628">
        <v>99.5</v>
      </c>
      <c r="AM25" s="629"/>
      <c r="AN25" s="629"/>
      <c r="AO25" s="630"/>
      <c r="AP25" s="620" t="s">
        <v>280</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281</v>
      </c>
      <c r="CE25" s="621"/>
      <c r="CF25" s="621"/>
      <c r="CG25" s="621"/>
      <c r="CH25" s="621"/>
      <c r="CI25" s="621"/>
      <c r="CJ25" s="621"/>
      <c r="CK25" s="621"/>
      <c r="CL25" s="621"/>
      <c r="CM25" s="621"/>
      <c r="CN25" s="621"/>
      <c r="CO25" s="621"/>
      <c r="CP25" s="621"/>
      <c r="CQ25" s="622"/>
      <c r="CR25" s="623">
        <v>2856157</v>
      </c>
      <c r="CS25" s="644"/>
      <c r="CT25" s="644"/>
      <c r="CU25" s="644"/>
      <c r="CV25" s="644"/>
      <c r="CW25" s="644"/>
      <c r="CX25" s="644"/>
      <c r="CY25" s="645"/>
      <c r="CZ25" s="628">
        <v>14.6</v>
      </c>
      <c r="DA25" s="656"/>
      <c r="DB25" s="656"/>
      <c r="DC25" s="658"/>
      <c r="DD25" s="632">
        <v>2468306</v>
      </c>
      <c r="DE25" s="644"/>
      <c r="DF25" s="644"/>
      <c r="DG25" s="644"/>
      <c r="DH25" s="644"/>
      <c r="DI25" s="644"/>
      <c r="DJ25" s="644"/>
      <c r="DK25" s="645"/>
      <c r="DL25" s="632">
        <v>2452980</v>
      </c>
      <c r="DM25" s="644"/>
      <c r="DN25" s="644"/>
      <c r="DO25" s="644"/>
      <c r="DP25" s="644"/>
      <c r="DQ25" s="644"/>
      <c r="DR25" s="644"/>
      <c r="DS25" s="644"/>
      <c r="DT25" s="644"/>
      <c r="DU25" s="644"/>
      <c r="DV25" s="645"/>
      <c r="DW25" s="628">
        <v>24.4</v>
      </c>
      <c r="DX25" s="656"/>
      <c r="DY25" s="656"/>
      <c r="DZ25" s="656"/>
      <c r="EA25" s="656"/>
      <c r="EB25" s="656"/>
      <c r="EC25" s="657"/>
    </row>
    <row r="26" spans="2:133" ht="11.25" customHeight="1" x14ac:dyDescent="0.15">
      <c r="B26" s="620" t="s">
        <v>282</v>
      </c>
      <c r="C26" s="621"/>
      <c r="D26" s="621"/>
      <c r="E26" s="621"/>
      <c r="F26" s="621"/>
      <c r="G26" s="621"/>
      <c r="H26" s="621"/>
      <c r="I26" s="621"/>
      <c r="J26" s="621"/>
      <c r="K26" s="621"/>
      <c r="L26" s="621"/>
      <c r="M26" s="621"/>
      <c r="N26" s="621"/>
      <c r="O26" s="621"/>
      <c r="P26" s="621"/>
      <c r="Q26" s="622"/>
      <c r="R26" s="623">
        <v>2162</v>
      </c>
      <c r="S26" s="624"/>
      <c r="T26" s="624"/>
      <c r="U26" s="624"/>
      <c r="V26" s="624"/>
      <c r="W26" s="624"/>
      <c r="X26" s="624"/>
      <c r="Y26" s="625"/>
      <c r="Z26" s="626">
        <v>0</v>
      </c>
      <c r="AA26" s="626"/>
      <c r="AB26" s="626"/>
      <c r="AC26" s="626"/>
      <c r="AD26" s="627">
        <v>2162</v>
      </c>
      <c r="AE26" s="627"/>
      <c r="AF26" s="627"/>
      <c r="AG26" s="627"/>
      <c r="AH26" s="627"/>
      <c r="AI26" s="627"/>
      <c r="AJ26" s="627"/>
      <c r="AK26" s="627"/>
      <c r="AL26" s="628">
        <v>0</v>
      </c>
      <c r="AM26" s="629"/>
      <c r="AN26" s="629"/>
      <c r="AO26" s="630"/>
      <c r="AP26" s="620" t="s">
        <v>283</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284</v>
      </c>
      <c r="CE26" s="621"/>
      <c r="CF26" s="621"/>
      <c r="CG26" s="621"/>
      <c r="CH26" s="621"/>
      <c r="CI26" s="621"/>
      <c r="CJ26" s="621"/>
      <c r="CK26" s="621"/>
      <c r="CL26" s="621"/>
      <c r="CM26" s="621"/>
      <c r="CN26" s="621"/>
      <c r="CO26" s="621"/>
      <c r="CP26" s="621"/>
      <c r="CQ26" s="622"/>
      <c r="CR26" s="623">
        <v>1582807</v>
      </c>
      <c r="CS26" s="624"/>
      <c r="CT26" s="624"/>
      <c r="CU26" s="624"/>
      <c r="CV26" s="624"/>
      <c r="CW26" s="624"/>
      <c r="CX26" s="624"/>
      <c r="CY26" s="625"/>
      <c r="CZ26" s="628">
        <v>8.1</v>
      </c>
      <c r="DA26" s="656"/>
      <c r="DB26" s="656"/>
      <c r="DC26" s="658"/>
      <c r="DD26" s="632">
        <v>1411212</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15">
      <c r="B27" s="620" t="s">
        <v>285</v>
      </c>
      <c r="C27" s="621"/>
      <c r="D27" s="621"/>
      <c r="E27" s="621"/>
      <c r="F27" s="621"/>
      <c r="G27" s="621"/>
      <c r="H27" s="621"/>
      <c r="I27" s="621"/>
      <c r="J27" s="621"/>
      <c r="K27" s="621"/>
      <c r="L27" s="621"/>
      <c r="M27" s="621"/>
      <c r="N27" s="621"/>
      <c r="O27" s="621"/>
      <c r="P27" s="621"/>
      <c r="Q27" s="622"/>
      <c r="R27" s="623">
        <v>24704</v>
      </c>
      <c r="S27" s="624"/>
      <c r="T27" s="624"/>
      <c r="U27" s="624"/>
      <c r="V27" s="624"/>
      <c r="W27" s="624"/>
      <c r="X27" s="624"/>
      <c r="Y27" s="625"/>
      <c r="Z27" s="626">
        <v>0.1</v>
      </c>
      <c r="AA27" s="626"/>
      <c r="AB27" s="626"/>
      <c r="AC27" s="626"/>
      <c r="AD27" s="627" t="s">
        <v>122</v>
      </c>
      <c r="AE27" s="627"/>
      <c r="AF27" s="627"/>
      <c r="AG27" s="627"/>
      <c r="AH27" s="627"/>
      <c r="AI27" s="627"/>
      <c r="AJ27" s="627"/>
      <c r="AK27" s="627"/>
      <c r="AL27" s="628" t="s">
        <v>122</v>
      </c>
      <c r="AM27" s="629"/>
      <c r="AN27" s="629"/>
      <c r="AO27" s="630"/>
      <c r="AP27" s="620" t="s">
        <v>286</v>
      </c>
      <c r="AQ27" s="621"/>
      <c r="AR27" s="621"/>
      <c r="AS27" s="621"/>
      <c r="AT27" s="621"/>
      <c r="AU27" s="621"/>
      <c r="AV27" s="621"/>
      <c r="AW27" s="621"/>
      <c r="AX27" s="621"/>
      <c r="AY27" s="621"/>
      <c r="AZ27" s="621"/>
      <c r="BA27" s="621"/>
      <c r="BB27" s="621"/>
      <c r="BC27" s="621"/>
      <c r="BD27" s="621"/>
      <c r="BE27" s="621"/>
      <c r="BF27" s="622"/>
      <c r="BG27" s="623">
        <v>3260673</v>
      </c>
      <c r="BH27" s="624"/>
      <c r="BI27" s="624"/>
      <c r="BJ27" s="624"/>
      <c r="BK27" s="624"/>
      <c r="BL27" s="624"/>
      <c r="BM27" s="624"/>
      <c r="BN27" s="625"/>
      <c r="BO27" s="626">
        <v>100</v>
      </c>
      <c r="BP27" s="626"/>
      <c r="BQ27" s="626"/>
      <c r="BR27" s="626"/>
      <c r="BS27" s="627">
        <v>110622</v>
      </c>
      <c r="BT27" s="627"/>
      <c r="BU27" s="627"/>
      <c r="BV27" s="627"/>
      <c r="BW27" s="627"/>
      <c r="BX27" s="627"/>
      <c r="BY27" s="627"/>
      <c r="BZ27" s="627"/>
      <c r="CA27" s="627"/>
      <c r="CB27" s="631"/>
      <c r="CD27" s="620" t="s">
        <v>287</v>
      </c>
      <c r="CE27" s="621"/>
      <c r="CF27" s="621"/>
      <c r="CG27" s="621"/>
      <c r="CH27" s="621"/>
      <c r="CI27" s="621"/>
      <c r="CJ27" s="621"/>
      <c r="CK27" s="621"/>
      <c r="CL27" s="621"/>
      <c r="CM27" s="621"/>
      <c r="CN27" s="621"/>
      <c r="CO27" s="621"/>
      <c r="CP27" s="621"/>
      <c r="CQ27" s="622"/>
      <c r="CR27" s="623">
        <v>4152541</v>
      </c>
      <c r="CS27" s="644"/>
      <c r="CT27" s="644"/>
      <c r="CU27" s="644"/>
      <c r="CV27" s="644"/>
      <c r="CW27" s="644"/>
      <c r="CX27" s="644"/>
      <c r="CY27" s="645"/>
      <c r="CZ27" s="628">
        <v>21.2</v>
      </c>
      <c r="DA27" s="656"/>
      <c r="DB27" s="656"/>
      <c r="DC27" s="658"/>
      <c r="DD27" s="632">
        <v>1528589</v>
      </c>
      <c r="DE27" s="644"/>
      <c r="DF27" s="644"/>
      <c r="DG27" s="644"/>
      <c r="DH27" s="644"/>
      <c r="DI27" s="644"/>
      <c r="DJ27" s="644"/>
      <c r="DK27" s="645"/>
      <c r="DL27" s="632">
        <v>1051591</v>
      </c>
      <c r="DM27" s="644"/>
      <c r="DN27" s="644"/>
      <c r="DO27" s="644"/>
      <c r="DP27" s="644"/>
      <c r="DQ27" s="644"/>
      <c r="DR27" s="644"/>
      <c r="DS27" s="644"/>
      <c r="DT27" s="644"/>
      <c r="DU27" s="644"/>
      <c r="DV27" s="645"/>
      <c r="DW27" s="628">
        <v>10.5</v>
      </c>
      <c r="DX27" s="656"/>
      <c r="DY27" s="656"/>
      <c r="DZ27" s="656"/>
      <c r="EA27" s="656"/>
      <c r="EB27" s="656"/>
      <c r="EC27" s="657"/>
    </row>
    <row r="28" spans="2:133" ht="11.25" customHeight="1" x14ac:dyDescent="0.15">
      <c r="B28" s="620" t="s">
        <v>288</v>
      </c>
      <c r="C28" s="621"/>
      <c r="D28" s="621"/>
      <c r="E28" s="621"/>
      <c r="F28" s="621"/>
      <c r="G28" s="621"/>
      <c r="H28" s="621"/>
      <c r="I28" s="621"/>
      <c r="J28" s="621"/>
      <c r="K28" s="621"/>
      <c r="L28" s="621"/>
      <c r="M28" s="621"/>
      <c r="N28" s="621"/>
      <c r="O28" s="621"/>
      <c r="P28" s="621"/>
      <c r="Q28" s="622"/>
      <c r="R28" s="623">
        <v>193960</v>
      </c>
      <c r="S28" s="624"/>
      <c r="T28" s="624"/>
      <c r="U28" s="624"/>
      <c r="V28" s="624"/>
      <c r="W28" s="624"/>
      <c r="X28" s="624"/>
      <c r="Y28" s="625"/>
      <c r="Z28" s="626">
        <v>0.9</v>
      </c>
      <c r="AA28" s="626"/>
      <c r="AB28" s="626"/>
      <c r="AC28" s="626"/>
      <c r="AD28" s="627">
        <v>10332</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289</v>
      </c>
      <c r="CE28" s="621"/>
      <c r="CF28" s="621"/>
      <c r="CG28" s="621"/>
      <c r="CH28" s="621"/>
      <c r="CI28" s="621"/>
      <c r="CJ28" s="621"/>
      <c r="CK28" s="621"/>
      <c r="CL28" s="621"/>
      <c r="CM28" s="621"/>
      <c r="CN28" s="621"/>
      <c r="CO28" s="621"/>
      <c r="CP28" s="621"/>
      <c r="CQ28" s="622"/>
      <c r="CR28" s="623">
        <v>2506661</v>
      </c>
      <c r="CS28" s="624"/>
      <c r="CT28" s="624"/>
      <c r="CU28" s="624"/>
      <c r="CV28" s="624"/>
      <c r="CW28" s="624"/>
      <c r="CX28" s="624"/>
      <c r="CY28" s="625"/>
      <c r="CZ28" s="628">
        <v>12.8</v>
      </c>
      <c r="DA28" s="656"/>
      <c r="DB28" s="656"/>
      <c r="DC28" s="658"/>
      <c r="DD28" s="632">
        <v>2466925</v>
      </c>
      <c r="DE28" s="624"/>
      <c r="DF28" s="624"/>
      <c r="DG28" s="624"/>
      <c r="DH28" s="624"/>
      <c r="DI28" s="624"/>
      <c r="DJ28" s="624"/>
      <c r="DK28" s="625"/>
      <c r="DL28" s="632">
        <v>2226579</v>
      </c>
      <c r="DM28" s="624"/>
      <c r="DN28" s="624"/>
      <c r="DO28" s="624"/>
      <c r="DP28" s="624"/>
      <c r="DQ28" s="624"/>
      <c r="DR28" s="624"/>
      <c r="DS28" s="624"/>
      <c r="DT28" s="624"/>
      <c r="DU28" s="624"/>
      <c r="DV28" s="625"/>
      <c r="DW28" s="628">
        <v>22.2</v>
      </c>
      <c r="DX28" s="656"/>
      <c r="DY28" s="656"/>
      <c r="DZ28" s="656"/>
      <c r="EA28" s="656"/>
      <c r="EB28" s="656"/>
      <c r="EC28" s="657"/>
    </row>
    <row r="29" spans="2:133" ht="11.25" customHeight="1" x14ac:dyDescent="0.15">
      <c r="B29" s="620" t="s">
        <v>290</v>
      </c>
      <c r="C29" s="621"/>
      <c r="D29" s="621"/>
      <c r="E29" s="621"/>
      <c r="F29" s="621"/>
      <c r="G29" s="621"/>
      <c r="H29" s="621"/>
      <c r="I29" s="621"/>
      <c r="J29" s="621"/>
      <c r="K29" s="621"/>
      <c r="L29" s="621"/>
      <c r="M29" s="621"/>
      <c r="N29" s="621"/>
      <c r="O29" s="621"/>
      <c r="P29" s="621"/>
      <c r="Q29" s="622"/>
      <c r="R29" s="623">
        <v>77266</v>
      </c>
      <c r="S29" s="624"/>
      <c r="T29" s="624"/>
      <c r="U29" s="624"/>
      <c r="V29" s="624"/>
      <c r="W29" s="624"/>
      <c r="X29" s="624"/>
      <c r="Y29" s="625"/>
      <c r="Z29" s="626">
        <v>0.4</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291</v>
      </c>
      <c r="CE29" s="662"/>
      <c r="CF29" s="620" t="s">
        <v>66</v>
      </c>
      <c r="CG29" s="621"/>
      <c r="CH29" s="621"/>
      <c r="CI29" s="621"/>
      <c r="CJ29" s="621"/>
      <c r="CK29" s="621"/>
      <c r="CL29" s="621"/>
      <c r="CM29" s="621"/>
      <c r="CN29" s="621"/>
      <c r="CO29" s="621"/>
      <c r="CP29" s="621"/>
      <c r="CQ29" s="622"/>
      <c r="CR29" s="623">
        <v>2506652</v>
      </c>
      <c r="CS29" s="644"/>
      <c r="CT29" s="644"/>
      <c r="CU29" s="644"/>
      <c r="CV29" s="644"/>
      <c r="CW29" s="644"/>
      <c r="CX29" s="644"/>
      <c r="CY29" s="645"/>
      <c r="CZ29" s="628">
        <v>12.8</v>
      </c>
      <c r="DA29" s="656"/>
      <c r="DB29" s="656"/>
      <c r="DC29" s="658"/>
      <c r="DD29" s="632">
        <v>2466916</v>
      </c>
      <c r="DE29" s="644"/>
      <c r="DF29" s="644"/>
      <c r="DG29" s="644"/>
      <c r="DH29" s="644"/>
      <c r="DI29" s="644"/>
      <c r="DJ29" s="644"/>
      <c r="DK29" s="645"/>
      <c r="DL29" s="632">
        <v>2226570</v>
      </c>
      <c r="DM29" s="644"/>
      <c r="DN29" s="644"/>
      <c r="DO29" s="644"/>
      <c r="DP29" s="644"/>
      <c r="DQ29" s="644"/>
      <c r="DR29" s="644"/>
      <c r="DS29" s="644"/>
      <c r="DT29" s="644"/>
      <c r="DU29" s="644"/>
      <c r="DV29" s="645"/>
      <c r="DW29" s="628">
        <v>22.2</v>
      </c>
      <c r="DX29" s="656"/>
      <c r="DY29" s="656"/>
      <c r="DZ29" s="656"/>
      <c r="EA29" s="656"/>
      <c r="EB29" s="656"/>
      <c r="EC29" s="657"/>
    </row>
    <row r="30" spans="2:133" ht="11.25" customHeight="1" x14ac:dyDescent="0.15">
      <c r="B30" s="620" t="s">
        <v>292</v>
      </c>
      <c r="C30" s="621"/>
      <c r="D30" s="621"/>
      <c r="E30" s="621"/>
      <c r="F30" s="621"/>
      <c r="G30" s="621"/>
      <c r="H30" s="621"/>
      <c r="I30" s="621"/>
      <c r="J30" s="621"/>
      <c r="K30" s="621"/>
      <c r="L30" s="621"/>
      <c r="M30" s="621"/>
      <c r="N30" s="621"/>
      <c r="O30" s="621"/>
      <c r="P30" s="621"/>
      <c r="Q30" s="622"/>
      <c r="R30" s="623">
        <v>3670657</v>
      </c>
      <c r="S30" s="624"/>
      <c r="T30" s="624"/>
      <c r="U30" s="624"/>
      <c r="V30" s="624"/>
      <c r="W30" s="624"/>
      <c r="X30" s="624"/>
      <c r="Y30" s="625"/>
      <c r="Z30" s="626">
        <v>17.5</v>
      </c>
      <c r="AA30" s="626"/>
      <c r="AB30" s="626"/>
      <c r="AC30" s="626"/>
      <c r="AD30" s="627" t="s">
        <v>122</v>
      </c>
      <c r="AE30" s="627"/>
      <c r="AF30" s="627"/>
      <c r="AG30" s="627"/>
      <c r="AH30" s="627"/>
      <c r="AI30" s="627"/>
      <c r="AJ30" s="627"/>
      <c r="AK30" s="627"/>
      <c r="AL30" s="628" t="s">
        <v>122</v>
      </c>
      <c r="AM30" s="629"/>
      <c r="AN30" s="629"/>
      <c r="AO30" s="630"/>
      <c r="AP30" s="605" t="s">
        <v>210</v>
      </c>
      <c r="AQ30" s="606"/>
      <c r="AR30" s="606"/>
      <c r="AS30" s="606"/>
      <c r="AT30" s="606"/>
      <c r="AU30" s="606"/>
      <c r="AV30" s="606"/>
      <c r="AW30" s="606"/>
      <c r="AX30" s="606"/>
      <c r="AY30" s="606"/>
      <c r="AZ30" s="606"/>
      <c r="BA30" s="606"/>
      <c r="BB30" s="606"/>
      <c r="BC30" s="606"/>
      <c r="BD30" s="606"/>
      <c r="BE30" s="606"/>
      <c r="BF30" s="607"/>
      <c r="BG30" s="605" t="s">
        <v>293</v>
      </c>
      <c r="BH30" s="659"/>
      <c r="BI30" s="659"/>
      <c r="BJ30" s="659"/>
      <c r="BK30" s="659"/>
      <c r="BL30" s="659"/>
      <c r="BM30" s="659"/>
      <c r="BN30" s="659"/>
      <c r="BO30" s="659"/>
      <c r="BP30" s="659"/>
      <c r="BQ30" s="660"/>
      <c r="BR30" s="605" t="s">
        <v>294</v>
      </c>
      <c r="BS30" s="659"/>
      <c r="BT30" s="659"/>
      <c r="BU30" s="659"/>
      <c r="BV30" s="659"/>
      <c r="BW30" s="659"/>
      <c r="BX30" s="659"/>
      <c r="BY30" s="659"/>
      <c r="BZ30" s="659"/>
      <c r="CA30" s="659"/>
      <c r="CB30" s="660"/>
      <c r="CD30" s="663"/>
      <c r="CE30" s="664"/>
      <c r="CF30" s="620" t="s">
        <v>295</v>
      </c>
      <c r="CG30" s="621"/>
      <c r="CH30" s="621"/>
      <c r="CI30" s="621"/>
      <c r="CJ30" s="621"/>
      <c r="CK30" s="621"/>
      <c r="CL30" s="621"/>
      <c r="CM30" s="621"/>
      <c r="CN30" s="621"/>
      <c r="CO30" s="621"/>
      <c r="CP30" s="621"/>
      <c r="CQ30" s="622"/>
      <c r="CR30" s="623">
        <v>2445538</v>
      </c>
      <c r="CS30" s="624"/>
      <c r="CT30" s="624"/>
      <c r="CU30" s="624"/>
      <c r="CV30" s="624"/>
      <c r="CW30" s="624"/>
      <c r="CX30" s="624"/>
      <c r="CY30" s="625"/>
      <c r="CZ30" s="628">
        <v>12.5</v>
      </c>
      <c r="DA30" s="656"/>
      <c r="DB30" s="656"/>
      <c r="DC30" s="658"/>
      <c r="DD30" s="632">
        <v>2405802</v>
      </c>
      <c r="DE30" s="624"/>
      <c r="DF30" s="624"/>
      <c r="DG30" s="624"/>
      <c r="DH30" s="624"/>
      <c r="DI30" s="624"/>
      <c r="DJ30" s="624"/>
      <c r="DK30" s="625"/>
      <c r="DL30" s="632">
        <v>2165456</v>
      </c>
      <c r="DM30" s="624"/>
      <c r="DN30" s="624"/>
      <c r="DO30" s="624"/>
      <c r="DP30" s="624"/>
      <c r="DQ30" s="624"/>
      <c r="DR30" s="624"/>
      <c r="DS30" s="624"/>
      <c r="DT30" s="624"/>
      <c r="DU30" s="624"/>
      <c r="DV30" s="625"/>
      <c r="DW30" s="628">
        <v>21.6</v>
      </c>
      <c r="DX30" s="656"/>
      <c r="DY30" s="656"/>
      <c r="DZ30" s="656"/>
      <c r="EA30" s="656"/>
      <c r="EB30" s="656"/>
      <c r="EC30" s="657"/>
    </row>
    <row r="31" spans="2:133" ht="11.25" customHeight="1" x14ac:dyDescent="0.15">
      <c r="B31" s="636" t="s">
        <v>296</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297</v>
      </c>
      <c r="AQ31" s="672"/>
      <c r="AR31" s="672"/>
      <c r="AS31" s="672"/>
      <c r="AT31" s="677" t="s">
        <v>298</v>
      </c>
      <c r="AU31" s="218"/>
      <c r="AV31" s="218"/>
      <c r="AW31" s="218"/>
      <c r="AX31" s="609" t="s">
        <v>176</v>
      </c>
      <c r="AY31" s="610"/>
      <c r="AZ31" s="610"/>
      <c r="BA31" s="610"/>
      <c r="BB31" s="610"/>
      <c r="BC31" s="610"/>
      <c r="BD31" s="610"/>
      <c r="BE31" s="610"/>
      <c r="BF31" s="611"/>
      <c r="BG31" s="670">
        <v>99.1</v>
      </c>
      <c r="BH31" s="667"/>
      <c r="BI31" s="667"/>
      <c r="BJ31" s="667"/>
      <c r="BK31" s="667"/>
      <c r="BL31" s="667"/>
      <c r="BM31" s="618">
        <v>94.5</v>
      </c>
      <c r="BN31" s="667"/>
      <c r="BO31" s="667"/>
      <c r="BP31" s="667"/>
      <c r="BQ31" s="668"/>
      <c r="BR31" s="670">
        <v>99.1</v>
      </c>
      <c r="BS31" s="667"/>
      <c r="BT31" s="667"/>
      <c r="BU31" s="667"/>
      <c r="BV31" s="667"/>
      <c r="BW31" s="667"/>
      <c r="BX31" s="618">
        <v>94.4</v>
      </c>
      <c r="BY31" s="667"/>
      <c r="BZ31" s="667"/>
      <c r="CA31" s="667"/>
      <c r="CB31" s="668"/>
      <c r="CD31" s="663"/>
      <c r="CE31" s="664"/>
      <c r="CF31" s="620" t="s">
        <v>299</v>
      </c>
      <c r="CG31" s="621"/>
      <c r="CH31" s="621"/>
      <c r="CI31" s="621"/>
      <c r="CJ31" s="621"/>
      <c r="CK31" s="621"/>
      <c r="CL31" s="621"/>
      <c r="CM31" s="621"/>
      <c r="CN31" s="621"/>
      <c r="CO31" s="621"/>
      <c r="CP31" s="621"/>
      <c r="CQ31" s="622"/>
      <c r="CR31" s="623">
        <v>61114</v>
      </c>
      <c r="CS31" s="644"/>
      <c r="CT31" s="644"/>
      <c r="CU31" s="644"/>
      <c r="CV31" s="644"/>
      <c r="CW31" s="644"/>
      <c r="CX31" s="644"/>
      <c r="CY31" s="645"/>
      <c r="CZ31" s="628">
        <v>0.3</v>
      </c>
      <c r="DA31" s="656"/>
      <c r="DB31" s="656"/>
      <c r="DC31" s="658"/>
      <c r="DD31" s="632">
        <v>61114</v>
      </c>
      <c r="DE31" s="644"/>
      <c r="DF31" s="644"/>
      <c r="DG31" s="644"/>
      <c r="DH31" s="644"/>
      <c r="DI31" s="644"/>
      <c r="DJ31" s="644"/>
      <c r="DK31" s="645"/>
      <c r="DL31" s="632">
        <v>61114</v>
      </c>
      <c r="DM31" s="644"/>
      <c r="DN31" s="644"/>
      <c r="DO31" s="644"/>
      <c r="DP31" s="644"/>
      <c r="DQ31" s="644"/>
      <c r="DR31" s="644"/>
      <c r="DS31" s="644"/>
      <c r="DT31" s="644"/>
      <c r="DU31" s="644"/>
      <c r="DV31" s="645"/>
      <c r="DW31" s="628">
        <v>0.6</v>
      </c>
      <c r="DX31" s="656"/>
      <c r="DY31" s="656"/>
      <c r="DZ31" s="656"/>
      <c r="EA31" s="656"/>
      <c r="EB31" s="656"/>
      <c r="EC31" s="657"/>
    </row>
    <row r="32" spans="2:133" ht="11.25" customHeight="1" x14ac:dyDescent="0.15">
      <c r="B32" s="620" t="s">
        <v>300</v>
      </c>
      <c r="C32" s="621"/>
      <c r="D32" s="621"/>
      <c r="E32" s="621"/>
      <c r="F32" s="621"/>
      <c r="G32" s="621"/>
      <c r="H32" s="621"/>
      <c r="I32" s="621"/>
      <c r="J32" s="621"/>
      <c r="K32" s="621"/>
      <c r="L32" s="621"/>
      <c r="M32" s="621"/>
      <c r="N32" s="621"/>
      <c r="O32" s="621"/>
      <c r="P32" s="621"/>
      <c r="Q32" s="622"/>
      <c r="R32" s="623">
        <v>1113609</v>
      </c>
      <c r="S32" s="624"/>
      <c r="T32" s="624"/>
      <c r="U32" s="624"/>
      <c r="V32" s="624"/>
      <c r="W32" s="624"/>
      <c r="X32" s="624"/>
      <c r="Y32" s="625"/>
      <c r="Z32" s="626">
        <v>5.3</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301</v>
      </c>
      <c r="AX32" s="620" t="s">
        <v>302</v>
      </c>
      <c r="AY32" s="621"/>
      <c r="AZ32" s="621"/>
      <c r="BA32" s="621"/>
      <c r="BB32" s="621"/>
      <c r="BC32" s="621"/>
      <c r="BD32" s="621"/>
      <c r="BE32" s="621"/>
      <c r="BF32" s="622"/>
      <c r="BG32" s="680">
        <v>99.1</v>
      </c>
      <c r="BH32" s="644"/>
      <c r="BI32" s="644"/>
      <c r="BJ32" s="644"/>
      <c r="BK32" s="644"/>
      <c r="BL32" s="644"/>
      <c r="BM32" s="629">
        <v>97.2</v>
      </c>
      <c r="BN32" s="644"/>
      <c r="BO32" s="644"/>
      <c r="BP32" s="644"/>
      <c r="BQ32" s="669"/>
      <c r="BR32" s="680">
        <v>99.2</v>
      </c>
      <c r="BS32" s="644"/>
      <c r="BT32" s="644"/>
      <c r="BU32" s="644"/>
      <c r="BV32" s="644"/>
      <c r="BW32" s="644"/>
      <c r="BX32" s="629">
        <v>97.2</v>
      </c>
      <c r="BY32" s="644"/>
      <c r="BZ32" s="644"/>
      <c r="CA32" s="644"/>
      <c r="CB32" s="669"/>
      <c r="CD32" s="665"/>
      <c r="CE32" s="666"/>
      <c r="CF32" s="620" t="s">
        <v>303</v>
      </c>
      <c r="CG32" s="621"/>
      <c r="CH32" s="621"/>
      <c r="CI32" s="621"/>
      <c r="CJ32" s="621"/>
      <c r="CK32" s="621"/>
      <c r="CL32" s="621"/>
      <c r="CM32" s="621"/>
      <c r="CN32" s="621"/>
      <c r="CO32" s="621"/>
      <c r="CP32" s="621"/>
      <c r="CQ32" s="622"/>
      <c r="CR32" s="623">
        <v>9</v>
      </c>
      <c r="CS32" s="624"/>
      <c r="CT32" s="624"/>
      <c r="CU32" s="624"/>
      <c r="CV32" s="624"/>
      <c r="CW32" s="624"/>
      <c r="CX32" s="624"/>
      <c r="CY32" s="625"/>
      <c r="CZ32" s="628">
        <v>0</v>
      </c>
      <c r="DA32" s="656"/>
      <c r="DB32" s="656"/>
      <c r="DC32" s="658"/>
      <c r="DD32" s="632">
        <v>9</v>
      </c>
      <c r="DE32" s="624"/>
      <c r="DF32" s="624"/>
      <c r="DG32" s="624"/>
      <c r="DH32" s="624"/>
      <c r="DI32" s="624"/>
      <c r="DJ32" s="624"/>
      <c r="DK32" s="625"/>
      <c r="DL32" s="632">
        <v>9</v>
      </c>
      <c r="DM32" s="624"/>
      <c r="DN32" s="624"/>
      <c r="DO32" s="624"/>
      <c r="DP32" s="624"/>
      <c r="DQ32" s="624"/>
      <c r="DR32" s="624"/>
      <c r="DS32" s="624"/>
      <c r="DT32" s="624"/>
      <c r="DU32" s="624"/>
      <c r="DV32" s="625"/>
      <c r="DW32" s="628">
        <v>0</v>
      </c>
      <c r="DX32" s="656"/>
      <c r="DY32" s="656"/>
      <c r="DZ32" s="656"/>
      <c r="EA32" s="656"/>
      <c r="EB32" s="656"/>
      <c r="EC32" s="657"/>
    </row>
    <row r="33" spans="2:133" ht="11.25" customHeight="1" x14ac:dyDescent="0.15">
      <c r="B33" s="620" t="s">
        <v>304</v>
      </c>
      <c r="C33" s="621"/>
      <c r="D33" s="621"/>
      <c r="E33" s="621"/>
      <c r="F33" s="621"/>
      <c r="G33" s="621"/>
      <c r="H33" s="621"/>
      <c r="I33" s="621"/>
      <c r="J33" s="621"/>
      <c r="K33" s="621"/>
      <c r="L33" s="621"/>
      <c r="M33" s="621"/>
      <c r="N33" s="621"/>
      <c r="O33" s="621"/>
      <c r="P33" s="621"/>
      <c r="Q33" s="622"/>
      <c r="R33" s="623">
        <v>96248</v>
      </c>
      <c r="S33" s="624"/>
      <c r="T33" s="624"/>
      <c r="U33" s="624"/>
      <c r="V33" s="624"/>
      <c r="W33" s="624"/>
      <c r="X33" s="624"/>
      <c r="Y33" s="625"/>
      <c r="Z33" s="626">
        <v>0.5</v>
      </c>
      <c r="AA33" s="626"/>
      <c r="AB33" s="626"/>
      <c r="AC33" s="626"/>
      <c r="AD33" s="627">
        <v>24182</v>
      </c>
      <c r="AE33" s="627"/>
      <c r="AF33" s="627"/>
      <c r="AG33" s="627"/>
      <c r="AH33" s="627"/>
      <c r="AI33" s="627"/>
      <c r="AJ33" s="627"/>
      <c r="AK33" s="627"/>
      <c r="AL33" s="628">
        <v>0.2</v>
      </c>
      <c r="AM33" s="629"/>
      <c r="AN33" s="629"/>
      <c r="AO33" s="630"/>
      <c r="AP33" s="675"/>
      <c r="AQ33" s="676"/>
      <c r="AR33" s="676"/>
      <c r="AS33" s="676"/>
      <c r="AT33" s="679"/>
      <c r="AU33" s="219"/>
      <c r="AV33" s="219"/>
      <c r="AW33" s="219"/>
      <c r="AX33" s="646" t="s">
        <v>305</v>
      </c>
      <c r="AY33" s="647"/>
      <c r="AZ33" s="647"/>
      <c r="BA33" s="647"/>
      <c r="BB33" s="647"/>
      <c r="BC33" s="647"/>
      <c r="BD33" s="647"/>
      <c r="BE33" s="647"/>
      <c r="BF33" s="648"/>
      <c r="BG33" s="681">
        <v>99</v>
      </c>
      <c r="BH33" s="682"/>
      <c r="BI33" s="682"/>
      <c r="BJ33" s="682"/>
      <c r="BK33" s="682"/>
      <c r="BL33" s="682"/>
      <c r="BM33" s="683">
        <v>91.2</v>
      </c>
      <c r="BN33" s="682"/>
      <c r="BO33" s="682"/>
      <c r="BP33" s="682"/>
      <c r="BQ33" s="684"/>
      <c r="BR33" s="681">
        <v>99</v>
      </c>
      <c r="BS33" s="682"/>
      <c r="BT33" s="682"/>
      <c r="BU33" s="682"/>
      <c r="BV33" s="682"/>
      <c r="BW33" s="682"/>
      <c r="BX33" s="683">
        <v>90.8</v>
      </c>
      <c r="BY33" s="682"/>
      <c r="BZ33" s="682"/>
      <c r="CA33" s="682"/>
      <c r="CB33" s="684"/>
      <c r="CD33" s="620" t="s">
        <v>306</v>
      </c>
      <c r="CE33" s="621"/>
      <c r="CF33" s="621"/>
      <c r="CG33" s="621"/>
      <c r="CH33" s="621"/>
      <c r="CI33" s="621"/>
      <c r="CJ33" s="621"/>
      <c r="CK33" s="621"/>
      <c r="CL33" s="621"/>
      <c r="CM33" s="621"/>
      <c r="CN33" s="621"/>
      <c r="CO33" s="621"/>
      <c r="CP33" s="621"/>
      <c r="CQ33" s="622"/>
      <c r="CR33" s="623">
        <v>7711369</v>
      </c>
      <c r="CS33" s="644"/>
      <c r="CT33" s="644"/>
      <c r="CU33" s="644"/>
      <c r="CV33" s="644"/>
      <c r="CW33" s="644"/>
      <c r="CX33" s="644"/>
      <c r="CY33" s="645"/>
      <c r="CZ33" s="628">
        <v>39.4</v>
      </c>
      <c r="DA33" s="656"/>
      <c r="DB33" s="656"/>
      <c r="DC33" s="658"/>
      <c r="DD33" s="632">
        <v>6438443</v>
      </c>
      <c r="DE33" s="644"/>
      <c r="DF33" s="644"/>
      <c r="DG33" s="644"/>
      <c r="DH33" s="644"/>
      <c r="DI33" s="644"/>
      <c r="DJ33" s="644"/>
      <c r="DK33" s="645"/>
      <c r="DL33" s="632">
        <v>4047527</v>
      </c>
      <c r="DM33" s="644"/>
      <c r="DN33" s="644"/>
      <c r="DO33" s="644"/>
      <c r="DP33" s="644"/>
      <c r="DQ33" s="644"/>
      <c r="DR33" s="644"/>
      <c r="DS33" s="644"/>
      <c r="DT33" s="644"/>
      <c r="DU33" s="644"/>
      <c r="DV33" s="645"/>
      <c r="DW33" s="628">
        <v>40.299999999999997</v>
      </c>
      <c r="DX33" s="656"/>
      <c r="DY33" s="656"/>
      <c r="DZ33" s="656"/>
      <c r="EA33" s="656"/>
      <c r="EB33" s="656"/>
      <c r="EC33" s="657"/>
    </row>
    <row r="34" spans="2:133" ht="11.25" customHeight="1" x14ac:dyDescent="0.15">
      <c r="B34" s="620" t="s">
        <v>307</v>
      </c>
      <c r="C34" s="621"/>
      <c r="D34" s="621"/>
      <c r="E34" s="621"/>
      <c r="F34" s="621"/>
      <c r="G34" s="621"/>
      <c r="H34" s="621"/>
      <c r="I34" s="621"/>
      <c r="J34" s="621"/>
      <c r="K34" s="621"/>
      <c r="L34" s="621"/>
      <c r="M34" s="621"/>
      <c r="N34" s="621"/>
      <c r="O34" s="621"/>
      <c r="P34" s="621"/>
      <c r="Q34" s="622"/>
      <c r="R34" s="623">
        <v>241770</v>
      </c>
      <c r="S34" s="624"/>
      <c r="T34" s="624"/>
      <c r="U34" s="624"/>
      <c r="V34" s="624"/>
      <c r="W34" s="624"/>
      <c r="X34" s="624"/>
      <c r="Y34" s="625"/>
      <c r="Z34" s="626">
        <v>1.2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308</v>
      </c>
      <c r="CE34" s="621"/>
      <c r="CF34" s="621"/>
      <c r="CG34" s="621"/>
      <c r="CH34" s="621"/>
      <c r="CI34" s="621"/>
      <c r="CJ34" s="621"/>
      <c r="CK34" s="621"/>
      <c r="CL34" s="621"/>
      <c r="CM34" s="621"/>
      <c r="CN34" s="621"/>
      <c r="CO34" s="621"/>
      <c r="CP34" s="621"/>
      <c r="CQ34" s="622"/>
      <c r="CR34" s="623">
        <v>2411962</v>
      </c>
      <c r="CS34" s="624"/>
      <c r="CT34" s="624"/>
      <c r="CU34" s="624"/>
      <c r="CV34" s="624"/>
      <c r="CW34" s="624"/>
      <c r="CX34" s="624"/>
      <c r="CY34" s="625"/>
      <c r="CZ34" s="628">
        <v>12.3</v>
      </c>
      <c r="DA34" s="656"/>
      <c r="DB34" s="656"/>
      <c r="DC34" s="658"/>
      <c r="DD34" s="632">
        <v>1946929</v>
      </c>
      <c r="DE34" s="624"/>
      <c r="DF34" s="624"/>
      <c r="DG34" s="624"/>
      <c r="DH34" s="624"/>
      <c r="DI34" s="624"/>
      <c r="DJ34" s="624"/>
      <c r="DK34" s="625"/>
      <c r="DL34" s="632">
        <v>1615462</v>
      </c>
      <c r="DM34" s="624"/>
      <c r="DN34" s="624"/>
      <c r="DO34" s="624"/>
      <c r="DP34" s="624"/>
      <c r="DQ34" s="624"/>
      <c r="DR34" s="624"/>
      <c r="DS34" s="624"/>
      <c r="DT34" s="624"/>
      <c r="DU34" s="624"/>
      <c r="DV34" s="625"/>
      <c r="DW34" s="628">
        <v>16.100000000000001</v>
      </c>
      <c r="DX34" s="656"/>
      <c r="DY34" s="656"/>
      <c r="DZ34" s="656"/>
      <c r="EA34" s="656"/>
      <c r="EB34" s="656"/>
      <c r="EC34" s="657"/>
    </row>
    <row r="35" spans="2:133" ht="11.25" customHeight="1" x14ac:dyDescent="0.15">
      <c r="B35" s="620" t="s">
        <v>309</v>
      </c>
      <c r="C35" s="621"/>
      <c r="D35" s="621"/>
      <c r="E35" s="621"/>
      <c r="F35" s="621"/>
      <c r="G35" s="621"/>
      <c r="H35" s="621"/>
      <c r="I35" s="621"/>
      <c r="J35" s="621"/>
      <c r="K35" s="621"/>
      <c r="L35" s="621"/>
      <c r="M35" s="621"/>
      <c r="N35" s="621"/>
      <c r="O35" s="621"/>
      <c r="P35" s="621"/>
      <c r="Q35" s="622"/>
      <c r="R35" s="623">
        <v>422287</v>
      </c>
      <c r="S35" s="624"/>
      <c r="T35" s="624"/>
      <c r="U35" s="624"/>
      <c r="V35" s="624"/>
      <c r="W35" s="624"/>
      <c r="X35" s="624"/>
      <c r="Y35" s="625"/>
      <c r="Z35" s="626">
        <v>2</v>
      </c>
      <c r="AA35" s="626"/>
      <c r="AB35" s="626"/>
      <c r="AC35" s="626"/>
      <c r="AD35" s="627" t="s">
        <v>122</v>
      </c>
      <c r="AE35" s="627"/>
      <c r="AF35" s="627"/>
      <c r="AG35" s="627"/>
      <c r="AH35" s="627"/>
      <c r="AI35" s="627"/>
      <c r="AJ35" s="627"/>
      <c r="AK35" s="627"/>
      <c r="AL35" s="628" t="s">
        <v>122</v>
      </c>
      <c r="AM35" s="629"/>
      <c r="AN35" s="629"/>
      <c r="AO35" s="630"/>
      <c r="AP35" s="222"/>
      <c r="AQ35" s="605" t="s">
        <v>310</v>
      </c>
      <c r="AR35" s="606"/>
      <c r="AS35" s="606"/>
      <c r="AT35" s="606"/>
      <c r="AU35" s="606"/>
      <c r="AV35" s="606"/>
      <c r="AW35" s="606"/>
      <c r="AX35" s="606"/>
      <c r="AY35" s="606"/>
      <c r="AZ35" s="606"/>
      <c r="BA35" s="606"/>
      <c r="BB35" s="606"/>
      <c r="BC35" s="606"/>
      <c r="BD35" s="606"/>
      <c r="BE35" s="606"/>
      <c r="BF35" s="607"/>
      <c r="BG35" s="605" t="s">
        <v>311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312</v>
      </c>
      <c r="CE35" s="621"/>
      <c r="CF35" s="621"/>
      <c r="CG35" s="621"/>
      <c r="CH35" s="621"/>
      <c r="CI35" s="621"/>
      <c r="CJ35" s="621"/>
      <c r="CK35" s="621"/>
      <c r="CL35" s="621"/>
      <c r="CM35" s="621"/>
      <c r="CN35" s="621"/>
      <c r="CO35" s="621"/>
      <c r="CP35" s="621"/>
      <c r="CQ35" s="622"/>
      <c r="CR35" s="623">
        <v>143230</v>
      </c>
      <c r="CS35" s="644"/>
      <c r="CT35" s="644"/>
      <c r="CU35" s="644"/>
      <c r="CV35" s="644"/>
      <c r="CW35" s="644"/>
      <c r="CX35" s="644"/>
      <c r="CY35" s="645"/>
      <c r="CZ35" s="628">
        <v>0.7</v>
      </c>
      <c r="DA35" s="656"/>
      <c r="DB35" s="656"/>
      <c r="DC35" s="658"/>
      <c r="DD35" s="632">
        <v>105154</v>
      </c>
      <c r="DE35" s="644"/>
      <c r="DF35" s="644"/>
      <c r="DG35" s="644"/>
      <c r="DH35" s="644"/>
      <c r="DI35" s="644"/>
      <c r="DJ35" s="644"/>
      <c r="DK35" s="645"/>
      <c r="DL35" s="632">
        <v>105101</v>
      </c>
      <c r="DM35" s="644"/>
      <c r="DN35" s="644"/>
      <c r="DO35" s="644"/>
      <c r="DP35" s="644"/>
      <c r="DQ35" s="644"/>
      <c r="DR35" s="644"/>
      <c r="DS35" s="644"/>
      <c r="DT35" s="644"/>
      <c r="DU35" s="644"/>
      <c r="DV35" s="645"/>
      <c r="DW35" s="628">
        <v>1</v>
      </c>
      <c r="DX35" s="656"/>
      <c r="DY35" s="656"/>
      <c r="DZ35" s="656"/>
      <c r="EA35" s="656"/>
      <c r="EB35" s="656"/>
      <c r="EC35" s="657"/>
    </row>
    <row r="36" spans="2:133" ht="11.25" customHeight="1" x14ac:dyDescent="0.15">
      <c r="B36" s="620" t="s">
        <v>313</v>
      </c>
      <c r="C36" s="621"/>
      <c r="D36" s="621"/>
      <c r="E36" s="621"/>
      <c r="F36" s="621"/>
      <c r="G36" s="621"/>
      <c r="H36" s="621"/>
      <c r="I36" s="621"/>
      <c r="J36" s="621"/>
      <c r="K36" s="621"/>
      <c r="L36" s="621"/>
      <c r="M36" s="621"/>
      <c r="N36" s="621"/>
      <c r="O36" s="621"/>
      <c r="P36" s="621"/>
      <c r="Q36" s="622"/>
      <c r="R36" s="623">
        <v>1572085</v>
      </c>
      <c r="S36" s="624"/>
      <c r="T36" s="624"/>
      <c r="U36" s="624"/>
      <c r="V36" s="624"/>
      <c r="W36" s="624"/>
      <c r="X36" s="624"/>
      <c r="Y36" s="625"/>
      <c r="Z36" s="626">
        <v>7.5</v>
      </c>
      <c r="AA36" s="626"/>
      <c r="AB36" s="626"/>
      <c r="AC36" s="626"/>
      <c r="AD36" s="627" t="s">
        <v>122</v>
      </c>
      <c r="AE36" s="627"/>
      <c r="AF36" s="627"/>
      <c r="AG36" s="627"/>
      <c r="AH36" s="627"/>
      <c r="AI36" s="627"/>
      <c r="AJ36" s="627"/>
      <c r="AK36" s="627"/>
      <c r="AL36" s="628" t="s">
        <v>122</v>
      </c>
      <c r="AM36" s="629"/>
      <c r="AN36" s="629"/>
      <c r="AO36" s="630"/>
      <c r="AP36" s="222"/>
      <c r="AQ36" s="689" t="s">
        <v>314</v>
      </c>
      <c r="AR36" s="690"/>
      <c r="AS36" s="690"/>
      <c r="AT36" s="690"/>
      <c r="AU36" s="690"/>
      <c r="AV36" s="690"/>
      <c r="AW36" s="690"/>
      <c r="AX36" s="690"/>
      <c r="AY36" s="691"/>
      <c r="AZ36" s="612">
        <v>2640028</v>
      </c>
      <c r="BA36" s="613"/>
      <c r="BB36" s="613"/>
      <c r="BC36" s="613"/>
      <c r="BD36" s="613"/>
      <c r="BE36" s="613"/>
      <c r="BF36" s="685"/>
      <c r="BG36" s="609" t="s">
        <v>315</v>
      </c>
      <c r="BH36" s="610"/>
      <c r="BI36" s="610"/>
      <c r="BJ36" s="610"/>
      <c r="BK36" s="610"/>
      <c r="BL36" s="610"/>
      <c r="BM36" s="610"/>
      <c r="BN36" s="610"/>
      <c r="BO36" s="610"/>
      <c r="BP36" s="610"/>
      <c r="BQ36" s="610"/>
      <c r="BR36" s="610"/>
      <c r="BS36" s="610"/>
      <c r="BT36" s="610"/>
      <c r="BU36" s="611"/>
      <c r="BV36" s="612">
        <v>27642</v>
      </c>
      <c r="BW36" s="613"/>
      <c r="BX36" s="613"/>
      <c r="BY36" s="613"/>
      <c r="BZ36" s="613"/>
      <c r="CA36" s="613"/>
      <c r="CB36" s="685"/>
      <c r="CD36" s="620" t="s">
        <v>316</v>
      </c>
      <c r="CE36" s="621"/>
      <c r="CF36" s="621"/>
      <c r="CG36" s="621"/>
      <c r="CH36" s="621"/>
      <c r="CI36" s="621"/>
      <c r="CJ36" s="621"/>
      <c r="CK36" s="621"/>
      <c r="CL36" s="621"/>
      <c r="CM36" s="621"/>
      <c r="CN36" s="621"/>
      <c r="CO36" s="621"/>
      <c r="CP36" s="621"/>
      <c r="CQ36" s="622"/>
      <c r="CR36" s="623">
        <v>2266774</v>
      </c>
      <c r="CS36" s="624"/>
      <c r="CT36" s="624"/>
      <c r="CU36" s="624"/>
      <c r="CV36" s="624"/>
      <c r="CW36" s="624"/>
      <c r="CX36" s="624"/>
      <c r="CY36" s="625"/>
      <c r="CZ36" s="628">
        <v>11.6</v>
      </c>
      <c r="DA36" s="656"/>
      <c r="DB36" s="656"/>
      <c r="DC36" s="658"/>
      <c r="DD36" s="632">
        <v>1820446</v>
      </c>
      <c r="DE36" s="624"/>
      <c r="DF36" s="624"/>
      <c r="DG36" s="624"/>
      <c r="DH36" s="624"/>
      <c r="DI36" s="624"/>
      <c r="DJ36" s="624"/>
      <c r="DK36" s="625"/>
      <c r="DL36" s="632">
        <v>1179229</v>
      </c>
      <c r="DM36" s="624"/>
      <c r="DN36" s="624"/>
      <c r="DO36" s="624"/>
      <c r="DP36" s="624"/>
      <c r="DQ36" s="624"/>
      <c r="DR36" s="624"/>
      <c r="DS36" s="624"/>
      <c r="DT36" s="624"/>
      <c r="DU36" s="624"/>
      <c r="DV36" s="625"/>
      <c r="DW36" s="628">
        <v>11.8</v>
      </c>
      <c r="DX36" s="656"/>
      <c r="DY36" s="656"/>
      <c r="DZ36" s="656"/>
      <c r="EA36" s="656"/>
      <c r="EB36" s="656"/>
      <c r="EC36" s="657"/>
    </row>
    <row r="37" spans="2:133" ht="11.25" customHeight="1" x14ac:dyDescent="0.15">
      <c r="B37" s="620" t="s">
        <v>317</v>
      </c>
      <c r="C37" s="621"/>
      <c r="D37" s="621"/>
      <c r="E37" s="621"/>
      <c r="F37" s="621"/>
      <c r="G37" s="621"/>
      <c r="H37" s="621"/>
      <c r="I37" s="621"/>
      <c r="J37" s="621"/>
      <c r="K37" s="621"/>
      <c r="L37" s="621"/>
      <c r="M37" s="621"/>
      <c r="N37" s="621"/>
      <c r="O37" s="621"/>
      <c r="P37" s="621"/>
      <c r="Q37" s="622"/>
      <c r="R37" s="623">
        <v>659057</v>
      </c>
      <c r="S37" s="624"/>
      <c r="T37" s="624"/>
      <c r="U37" s="624"/>
      <c r="V37" s="624"/>
      <c r="W37" s="624"/>
      <c r="X37" s="624"/>
      <c r="Y37" s="625"/>
      <c r="Z37" s="626">
        <v>3.1</v>
      </c>
      <c r="AA37" s="626"/>
      <c r="AB37" s="626"/>
      <c r="AC37" s="626"/>
      <c r="AD37" s="627">
        <v>14888</v>
      </c>
      <c r="AE37" s="627"/>
      <c r="AF37" s="627"/>
      <c r="AG37" s="627"/>
      <c r="AH37" s="627"/>
      <c r="AI37" s="627"/>
      <c r="AJ37" s="627"/>
      <c r="AK37" s="627"/>
      <c r="AL37" s="628">
        <v>0.1</v>
      </c>
      <c r="AM37" s="629"/>
      <c r="AN37" s="629"/>
      <c r="AO37" s="630"/>
      <c r="AQ37" s="686" t="s">
        <v>318</v>
      </c>
      <c r="AR37" s="687"/>
      <c r="AS37" s="687"/>
      <c r="AT37" s="687"/>
      <c r="AU37" s="687"/>
      <c r="AV37" s="687"/>
      <c r="AW37" s="687"/>
      <c r="AX37" s="687"/>
      <c r="AY37" s="688"/>
      <c r="AZ37" s="623">
        <v>861477</v>
      </c>
      <c r="BA37" s="624"/>
      <c r="BB37" s="624"/>
      <c r="BC37" s="624"/>
      <c r="BD37" s="644"/>
      <c r="BE37" s="644"/>
      <c r="BF37" s="669"/>
      <c r="BG37" s="620" t="s">
        <v>319</v>
      </c>
      <c r="BH37" s="621"/>
      <c r="BI37" s="621"/>
      <c r="BJ37" s="621"/>
      <c r="BK37" s="621"/>
      <c r="BL37" s="621"/>
      <c r="BM37" s="621"/>
      <c r="BN37" s="621"/>
      <c r="BO37" s="621"/>
      <c r="BP37" s="621"/>
      <c r="BQ37" s="621"/>
      <c r="BR37" s="621"/>
      <c r="BS37" s="621"/>
      <c r="BT37" s="621"/>
      <c r="BU37" s="622"/>
      <c r="BV37" s="623">
        <v>-20537</v>
      </c>
      <c r="BW37" s="624"/>
      <c r="BX37" s="624"/>
      <c r="BY37" s="624"/>
      <c r="BZ37" s="624"/>
      <c r="CA37" s="624"/>
      <c r="CB37" s="633"/>
      <c r="CD37" s="620" t="s">
        <v>320</v>
      </c>
      <c r="CE37" s="621"/>
      <c r="CF37" s="621"/>
      <c r="CG37" s="621"/>
      <c r="CH37" s="621"/>
      <c r="CI37" s="621"/>
      <c r="CJ37" s="621"/>
      <c r="CK37" s="621"/>
      <c r="CL37" s="621"/>
      <c r="CM37" s="621"/>
      <c r="CN37" s="621"/>
      <c r="CO37" s="621"/>
      <c r="CP37" s="621"/>
      <c r="CQ37" s="622"/>
      <c r="CR37" s="623">
        <v>200966</v>
      </c>
      <c r="CS37" s="644"/>
      <c r="CT37" s="644"/>
      <c r="CU37" s="644"/>
      <c r="CV37" s="644"/>
      <c r="CW37" s="644"/>
      <c r="CX37" s="644"/>
      <c r="CY37" s="645"/>
      <c r="CZ37" s="628">
        <v>1</v>
      </c>
      <c r="DA37" s="656"/>
      <c r="DB37" s="656"/>
      <c r="DC37" s="658"/>
      <c r="DD37" s="632">
        <v>118249</v>
      </c>
      <c r="DE37" s="644"/>
      <c r="DF37" s="644"/>
      <c r="DG37" s="644"/>
      <c r="DH37" s="644"/>
      <c r="DI37" s="644"/>
      <c r="DJ37" s="644"/>
      <c r="DK37" s="645"/>
      <c r="DL37" s="632">
        <v>117452</v>
      </c>
      <c r="DM37" s="644"/>
      <c r="DN37" s="644"/>
      <c r="DO37" s="644"/>
      <c r="DP37" s="644"/>
      <c r="DQ37" s="644"/>
      <c r="DR37" s="644"/>
      <c r="DS37" s="644"/>
      <c r="DT37" s="644"/>
      <c r="DU37" s="644"/>
      <c r="DV37" s="645"/>
      <c r="DW37" s="628">
        <v>1.2</v>
      </c>
      <c r="DX37" s="656"/>
      <c r="DY37" s="656"/>
      <c r="DZ37" s="656"/>
      <c r="EA37" s="656"/>
      <c r="EB37" s="656"/>
      <c r="EC37" s="657"/>
    </row>
    <row r="38" spans="2:133" ht="11.25" customHeight="1" x14ac:dyDescent="0.15">
      <c r="B38" s="620" t="s">
        <v>321</v>
      </c>
      <c r="C38" s="621"/>
      <c r="D38" s="621"/>
      <c r="E38" s="621"/>
      <c r="F38" s="621"/>
      <c r="G38" s="621"/>
      <c r="H38" s="621"/>
      <c r="I38" s="621"/>
      <c r="J38" s="621"/>
      <c r="K38" s="621"/>
      <c r="L38" s="621"/>
      <c r="M38" s="621"/>
      <c r="N38" s="621"/>
      <c r="O38" s="621"/>
      <c r="P38" s="621"/>
      <c r="Q38" s="622"/>
      <c r="R38" s="623">
        <v>1587800</v>
      </c>
      <c r="S38" s="624"/>
      <c r="T38" s="624"/>
      <c r="U38" s="624"/>
      <c r="V38" s="624"/>
      <c r="W38" s="624"/>
      <c r="X38" s="624"/>
      <c r="Y38" s="625"/>
      <c r="Z38" s="626">
        <v>7.6</v>
      </c>
      <c r="AA38" s="626"/>
      <c r="AB38" s="626"/>
      <c r="AC38" s="626"/>
      <c r="AD38" s="627" t="s">
        <v>122</v>
      </c>
      <c r="AE38" s="627"/>
      <c r="AF38" s="627"/>
      <c r="AG38" s="627"/>
      <c r="AH38" s="627"/>
      <c r="AI38" s="627"/>
      <c r="AJ38" s="627"/>
      <c r="AK38" s="627"/>
      <c r="AL38" s="628" t="s">
        <v>122</v>
      </c>
      <c r="AM38" s="629"/>
      <c r="AN38" s="629"/>
      <c r="AO38" s="630"/>
      <c r="AQ38" s="686" t="s">
        <v>322</v>
      </c>
      <c r="AR38" s="687"/>
      <c r="AS38" s="687"/>
      <c r="AT38" s="687"/>
      <c r="AU38" s="687"/>
      <c r="AV38" s="687"/>
      <c r="AW38" s="687"/>
      <c r="AX38" s="687"/>
      <c r="AY38" s="688"/>
      <c r="AZ38" s="623">
        <v>202168</v>
      </c>
      <c r="BA38" s="624"/>
      <c r="BB38" s="624"/>
      <c r="BC38" s="624"/>
      <c r="BD38" s="644"/>
      <c r="BE38" s="644"/>
      <c r="BF38" s="669"/>
      <c r="BG38" s="620" t="s">
        <v>323</v>
      </c>
      <c r="BH38" s="621"/>
      <c r="BI38" s="621"/>
      <c r="BJ38" s="621"/>
      <c r="BK38" s="621"/>
      <c r="BL38" s="621"/>
      <c r="BM38" s="621"/>
      <c r="BN38" s="621"/>
      <c r="BO38" s="621"/>
      <c r="BP38" s="621"/>
      <c r="BQ38" s="621"/>
      <c r="BR38" s="621"/>
      <c r="BS38" s="621"/>
      <c r="BT38" s="621"/>
      <c r="BU38" s="622"/>
      <c r="BV38" s="623">
        <v>4233</v>
      </c>
      <c r="BW38" s="624"/>
      <c r="BX38" s="624"/>
      <c r="BY38" s="624"/>
      <c r="BZ38" s="624"/>
      <c r="CA38" s="624"/>
      <c r="CB38" s="633"/>
      <c r="CD38" s="620" t="s">
        <v>324</v>
      </c>
      <c r="CE38" s="621"/>
      <c r="CF38" s="621"/>
      <c r="CG38" s="621"/>
      <c r="CH38" s="621"/>
      <c r="CI38" s="621"/>
      <c r="CJ38" s="621"/>
      <c r="CK38" s="621"/>
      <c r="CL38" s="621"/>
      <c r="CM38" s="621"/>
      <c r="CN38" s="621"/>
      <c r="CO38" s="621"/>
      <c r="CP38" s="621"/>
      <c r="CQ38" s="622"/>
      <c r="CR38" s="623">
        <v>1571525</v>
      </c>
      <c r="CS38" s="624"/>
      <c r="CT38" s="624"/>
      <c r="CU38" s="624"/>
      <c r="CV38" s="624"/>
      <c r="CW38" s="624"/>
      <c r="CX38" s="624"/>
      <c r="CY38" s="625"/>
      <c r="CZ38" s="628">
        <v>8</v>
      </c>
      <c r="DA38" s="656"/>
      <c r="DB38" s="656"/>
      <c r="DC38" s="658"/>
      <c r="DD38" s="632">
        <v>1257161</v>
      </c>
      <c r="DE38" s="624"/>
      <c r="DF38" s="624"/>
      <c r="DG38" s="624"/>
      <c r="DH38" s="624"/>
      <c r="DI38" s="624"/>
      <c r="DJ38" s="624"/>
      <c r="DK38" s="625"/>
      <c r="DL38" s="632">
        <v>1147735</v>
      </c>
      <c r="DM38" s="624"/>
      <c r="DN38" s="624"/>
      <c r="DO38" s="624"/>
      <c r="DP38" s="624"/>
      <c r="DQ38" s="624"/>
      <c r="DR38" s="624"/>
      <c r="DS38" s="624"/>
      <c r="DT38" s="624"/>
      <c r="DU38" s="624"/>
      <c r="DV38" s="625"/>
      <c r="DW38" s="628">
        <v>11.4</v>
      </c>
      <c r="DX38" s="656"/>
      <c r="DY38" s="656"/>
      <c r="DZ38" s="656"/>
      <c r="EA38" s="656"/>
      <c r="EB38" s="656"/>
      <c r="EC38" s="657"/>
    </row>
    <row r="39" spans="2:133" ht="11.25" customHeight="1" x14ac:dyDescent="0.15">
      <c r="B39" s="620" t="s">
        <v>325</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326</v>
      </c>
      <c r="AR39" s="687"/>
      <c r="AS39" s="687"/>
      <c r="AT39" s="687"/>
      <c r="AU39" s="687"/>
      <c r="AV39" s="687"/>
      <c r="AW39" s="687"/>
      <c r="AX39" s="687"/>
      <c r="AY39" s="688"/>
      <c r="AZ39" s="623">
        <v>37725</v>
      </c>
      <c r="BA39" s="624"/>
      <c r="BB39" s="624"/>
      <c r="BC39" s="624"/>
      <c r="BD39" s="644"/>
      <c r="BE39" s="644"/>
      <c r="BF39" s="669"/>
      <c r="BG39" s="620" t="s">
        <v>327</v>
      </c>
      <c r="BH39" s="621"/>
      <c r="BI39" s="621"/>
      <c r="BJ39" s="621"/>
      <c r="BK39" s="621"/>
      <c r="BL39" s="621"/>
      <c r="BM39" s="621"/>
      <c r="BN39" s="621"/>
      <c r="BO39" s="621"/>
      <c r="BP39" s="621"/>
      <c r="BQ39" s="621"/>
      <c r="BR39" s="621"/>
      <c r="BS39" s="621"/>
      <c r="BT39" s="621"/>
      <c r="BU39" s="622"/>
      <c r="BV39" s="623">
        <v>6241</v>
      </c>
      <c r="BW39" s="624"/>
      <c r="BX39" s="624"/>
      <c r="BY39" s="624"/>
      <c r="BZ39" s="624"/>
      <c r="CA39" s="624"/>
      <c r="CB39" s="633"/>
      <c r="CD39" s="620" t="s">
        <v>328</v>
      </c>
      <c r="CE39" s="621"/>
      <c r="CF39" s="621"/>
      <c r="CG39" s="621"/>
      <c r="CH39" s="621"/>
      <c r="CI39" s="621"/>
      <c r="CJ39" s="621"/>
      <c r="CK39" s="621"/>
      <c r="CL39" s="621"/>
      <c r="CM39" s="621"/>
      <c r="CN39" s="621"/>
      <c r="CO39" s="621"/>
      <c r="CP39" s="621"/>
      <c r="CQ39" s="622"/>
      <c r="CR39" s="623">
        <v>1156860</v>
      </c>
      <c r="CS39" s="644"/>
      <c r="CT39" s="644"/>
      <c r="CU39" s="644"/>
      <c r="CV39" s="644"/>
      <c r="CW39" s="644"/>
      <c r="CX39" s="644"/>
      <c r="CY39" s="645"/>
      <c r="CZ39" s="628">
        <v>5.9</v>
      </c>
      <c r="DA39" s="656"/>
      <c r="DB39" s="656"/>
      <c r="DC39" s="658"/>
      <c r="DD39" s="632">
        <v>1147735</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15">
      <c r="B40" s="620" t="s">
        <v>329</v>
      </c>
      <c r="C40" s="621"/>
      <c r="D40" s="621"/>
      <c r="E40" s="621"/>
      <c r="F40" s="621"/>
      <c r="G40" s="621"/>
      <c r="H40" s="621"/>
      <c r="I40" s="621"/>
      <c r="J40" s="621"/>
      <c r="K40" s="621"/>
      <c r="L40" s="621"/>
      <c r="M40" s="621"/>
      <c r="N40" s="621"/>
      <c r="O40" s="621"/>
      <c r="P40" s="621"/>
      <c r="Q40" s="622"/>
      <c r="R40" s="623">
        <v>53200</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330</v>
      </c>
      <c r="AR40" s="687"/>
      <c r="AS40" s="687"/>
      <c r="AT40" s="687"/>
      <c r="AU40" s="687"/>
      <c r="AV40" s="687"/>
      <c r="AW40" s="687"/>
      <c r="AX40" s="687"/>
      <c r="AY40" s="688"/>
      <c r="AZ40" s="623">
        <v>16313</v>
      </c>
      <c r="BA40" s="624"/>
      <c r="BB40" s="624"/>
      <c r="BC40" s="624"/>
      <c r="BD40" s="644"/>
      <c r="BE40" s="644"/>
      <c r="BF40" s="669"/>
      <c r="BG40" s="673" t="s">
        <v>331</v>
      </c>
      <c r="BH40" s="674"/>
      <c r="BI40" s="674"/>
      <c r="BJ40" s="674"/>
      <c r="BK40" s="674"/>
      <c r="BL40" s="223"/>
      <c r="BM40" s="621" t="s">
        <v>332</v>
      </c>
      <c r="BN40" s="621"/>
      <c r="BO40" s="621"/>
      <c r="BP40" s="621"/>
      <c r="BQ40" s="621"/>
      <c r="BR40" s="621"/>
      <c r="BS40" s="621"/>
      <c r="BT40" s="621"/>
      <c r="BU40" s="622"/>
      <c r="BV40" s="623">
        <v>92</v>
      </c>
      <c r="BW40" s="624"/>
      <c r="BX40" s="624"/>
      <c r="BY40" s="624"/>
      <c r="BZ40" s="624"/>
      <c r="CA40" s="624"/>
      <c r="CB40" s="633"/>
      <c r="CD40" s="620" t="s">
        <v>333</v>
      </c>
      <c r="CE40" s="621"/>
      <c r="CF40" s="621"/>
      <c r="CG40" s="621"/>
      <c r="CH40" s="621"/>
      <c r="CI40" s="621"/>
      <c r="CJ40" s="621"/>
      <c r="CK40" s="621"/>
      <c r="CL40" s="621"/>
      <c r="CM40" s="621"/>
      <c r="CN40" s="621"/>
      <c r="CO40" s="621"/>
      <c r="CP40" s="621"/>
      <c r="CQ40" s="622"/>
      <c r="CR40" s="623">
        <v>161018</v>
      </c>
      <c r="CS40" s="624"/>
      <c r="CT40" s="624"/>
      <c r="CU40" s="624"/>
      <c r="CV40" s="624"/>
      <c r="CW40" s="624"/>
      <c r="CX40" s="624"/>
      <c r="CY40" s="625"/>
      <c r="CZ40" s="628">
        <v>0.8</v>
      </c>
      <c r="DA40" s="656"/>
      <c r="DB40" s="656"/>
      <c r="DC40" s="658"/>
      <c r="DD40" s="632">
        <v>161018</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x14ac:dyDescent="0.15">
      <c r="B41" s="646" t="s">
        <v>334</v>
      </c>
      <c r="C41" s="647"/>
      <c r="D41" s="647"/>
      <c r="E41" s="647"/>
      <c r="F41" s="647"/>
      <c r="G41" s="647"/>
      <c r="H41" s="647"/>
      <c r="I41" s="647"/>
      <c r="J41" s="647"/>
      <c r="K41" s="647"/>
      <c r="L41" s="647"/>
      <c r="M41" s="647"/>
      <c r="N41" s="647"/>
      <c r="O41" s="647"/>
      <c r="P41" s="647"/>
      <c r="Q41" s="648"/>
      <c r="R41" s="695">
        <v>20951346</v>
      </c>
      <c r="S41" s="696"/>
      <c r="T41" s="696"/>
      <c r="U41" s="696"/>
      <c r="V41" s="696"/>
      <c r="W41" s="696"/>
      <c r="X41" s="696"/>
      <c r="Y41" s="700"/>
      <c r="Z41" s="701">
        <v>100</v>
      </c>
      <c r="AA41" s="701"/>
      <c r="AB41" s="701"/>
      <c r="AC41" s="701"/>
      <c r="AD41" s="702">
        <v>9982735</v>
      </c>
      <c r="AE41" s="702"/>
      <c r="AF41" s="702"/>
      <c r="AG41" s="702"/>
      <c r="AH41" s="702"/>
      <c r="AI41" s="702"/>
      <c r="AJ41" s="702"/>
      <c r="AK41" s="702"/>
      <c r="AL41" s="703">
        <v>100</v>
      </c>
      <c r="AM41" s="683"/>
      <c r="AN41" s="683"/>
      <c r="AO41" s="704"/>
      <c r="AQ41" s="686" t="s">
        <v>335</v>
      </c>
      <c r="AR41" s="687"/>
      <c r="AS41" s="687"/>
      <c r="AT41" s="687"/>
      <c r="AU41" s="687"/>
      <c r="AV41" s="687"/>
      <c r="AW41" s="687"/>
      <c r="AX41" s="687"/>
      <c r="AY41" s="688"/>
      <c r="AZ41" s="623">
        <v>335489</v>
      </c>
      <c r="BA41" s="624"/>
      <c r="BB41" s="624"/>
      <c r="BC41" s="624"/>
      <c r="BD41" s="644"/>
      <c r="BE41" s="644"/>
      <c r="BF41" s="669"/>
      <c r="BG41" s="673"/>
      <c r="BH41" s="674"/>
      <c r="BI41" s="674"/>
      <c r="BJ41" s="674"/>
      <c r="BK41" s="674"/>
      <c r="BL41" s="223"/>
      <c r="BM41" s="621" t="s">
        <v>336</v>
      </c>
      <c r="BN41" s="621"/>
      <c r="BO41" s="621"/>
      <c r="BP41" s="621"/>
      <c r="BQ41" s="621"/>
      <c r="BR41" s="621"/>
      <c r="BS41" s="621"/>
      <c r="BT41" s="621"/>
      <c r="BU41" s="622"/>
      <c r="BV41" s="623" t="s">
        <v>122</v>
      </c>
      <c r="BW41" s="624"/>
      <c r="BX41" s="624"/>
      <c r="BY41" s="624"/>
      <c r="BZ41" s="624"/>
      <c r="CA41" s="624"/>
      <c r="CB41" s="633"/>
      <c r="CD41" s="620" t="s">
        <v>337</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338</v>
      </c>
      <c r="AR42" s="693"/>
      <c r="AS42" s="693"/>
      <c r="AT42" s="693"/>
      <c r="AU42" s="693"/>
      <c r="AV42" s="693"/>
      <c r="AW42" s="693"/>
      <c r="AX42" s="693"/>
      <c r="AY42" s="694"/>
      <c r="AZ42" s="695">
        <v>1186856</v>
      </c>
      <c r="BA42" s="696"/>
      <c r="BB42" s="696"/>
      <c r="BC42" s="696"/>
      <c r="BD42" s="682"/>
      <c r="BE42" s="682"/>
      <c r="BF42" s="684"/>
      <c r="BG42" s="675"/>
      <c r="BH42" s="676"/>
      <c r="BI42" s="676"/>
      <c r="BJ42" s="676"/>
      <c r="BK42" s="676"/>
      <c r="BL42" s="224"/>
      <c r="BM42" s="647" t="s">
        <v>339</v>
      </c>
      <c r="BN42" s="647"/>
      <c r="BO42" s="647"/>
      <c r="BP42" s="647"/>
      <c r="BQ42" s="647"/>
      <c r="BR42" s="647"/>
      <c r="BS42" s="647"/>
      <c r="BT42" s="647"/>
      <c r="BU42" s="648"/>
      <c r="BV42" s="695">
        <v>364</v>
      </c>
      <c r="BW42" s="696"/>
      <c r="BX42" s="696"/>
      <c r="BY42" s="696"/>
      <c r="BZ42" s="696"/>
      <c r="CA42" s="696"/>
      <c r="CB42" s="705"/>
      <c r="CD42" s="620" t="s">
        <v>340</v>
      </c>
      <c r="CE42" s="621"/>
      <c r="CF42" s="621"/>
      <c r="CG42" s="621"/>
      <c r="CH42" s="621"/>
      <c r="CI42" s="621"/>
      <c r="CJ42" s="621"/>
      <c r="CK42" s="621"/>
      <c r="CL42" s="621"/>
      <c r="CM42" s="621"/>
      <c r="CN42" s="621"/>
      <c r="CO42" s="621"/>
      <c r="CP42" s="621"/>
      <c r="CQ42" s="622"/>
      <c r="CR42" s="623">
        <v>2325487</v>
      </c>
      <c r="CS42" s="644"/>
      <c r="CT42" s="644"/>
      <c r="CU42" s="644"/>
      <c r="CV42" s="644"/>
      <c r="CW42" s="644"/>
      <c r="CX42" s="644"/>
      <c r="CY42" s="645"/>
      <c r="CZ42" s="628">
        <v>11.9</v>
      </c>
      <c r="DA42" s="656"/>
      <c r="DB42" s="656"/>
      <c r="DC42" s="658"/>
      <c r="DD42" s="632">
        <v>335967</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341</v>
      </c>
      <c r="CD43" s="620" t="s">
        <v>342</v>
      </c>
      <c r="CE43" s="621"/>
      <c r="CF43" s="621"/>
      <c r="CG43" s="621"/>
      <c r="CH43" s="621"/>
      <c r="CI43" s="621"/>
      <c r="CJ43" s="621"/>
      <c r="CK43" s="621"/>
      <c r="CL43" s="621"/>
      <c r="CM43" s="621"/>
      <c r="CN43" s="621"/>
      <c r="CO43" s="621"/>
      <c r="CP43" s="621"/>
      <c r="CQ43" s="622"/>
      <c r="CR43" s="623">
        <v>149782</v>
      </c>
      <c r="CS43" s="644"/>
      <c r="CT43" s="644"/>
      <c r="CU43" s="644"/>
      <c r="CV43" s="644"/>
      <c r="CW43" s="644"/>
      <c r="CX43" s="644"/>
      <c r="CY43" s="645"/>
      <c r="CZ43" s="628">
        <v>0.8</v>
      </c>
      <c r="DA43" s="656"/>
      <c r="DB43" s="656"/>
      <c r="DC43" s="658"/>
      <c r="DD43" s="632">
        <v>57001</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291</v>
      </c>
      <c r="CE44" s="662"/>
      <c r="CF44" s="620" t="s">
        <v>344</v>
      </c>
      <c r="CG44" s="621"/>
      <c r="CH44" s="621"/>
      <c r="CI44" s="621"/>
      <c r="CJ44" s="621"/>
      <c r="CK44" s="621"/>
      <c r="CL44" s="621"/>
      <c r="CM44" s="621"/>
      <c r="CN44" s="621"/>
      <c r="CO44" s="621"/>
      <c r="CP44" s="621"/>
      <c r="CQ44" s="622"/>
      <c r="CR44" s="623">
        <v>2160395</v>
      </c>
      <c r="CS44" s="624"/>
      <c r="CT44" s="624"/>
      <c r="CU44" s="624"/>
      <c r="CV44" s="624"/>
      <c r="CW44" s="624"/>
      <c r="CX44" s="624"/>
      <c r="CY44" s="625"/>
      <c r="CZ44" s="628">
        <v>11</v>
      </c>
      <c r="DA44" s="629"/>
      <c r="DB44" s="629"/>
      <c r="DC44" s="635"/>
      <c r="DD44" s="632">
        <v>306787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346</v>
      </c>
      <c r="CG45" s="621"/>
      <c r="CH45" s="621"/>
      <c r="CI45" s="621"/>
      <c r="CJ45" s="621"/>
      <c r="CK45" s="621"/>
      <c r="CL45" s="621"/>
      <c r="CM45" s="621"/>
      <c r="CN45" s="621"/>
      <c r="CO45" s="621"/>
      <c r="CP45" s="621"/>
      <c r="CQ45" s="622"/>
      <c r="CR45" s="623">
        <v>1058593</v>
      </c>
      <c r="CS45" s="644"/>
      <c r="CT45" s="644"/>
      <c r="CU45" s="644"/>
      <c r="CV45" s="644"/>
      <c r="CW45" s="644"/>
      <c r="CX45" s="644"/>
      <c r="CY45" s="645"/>
      <c r="CZ45" s="628">
        <v>5.4</v>
      </c>
      <c r="DA45" s="656"/>
      <c r="DB45" s="656"/>
      <c r="DC45" s="658"/>
      <c r="DD45" s="632">
        <v>111918</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347</v>
      </c>
      <c r="CG46" s="621"/>
      <c r="CH46" s="621"/>
      <c r="CI46" s="621"/>
      <c r="CJ46" s="621"/>
      <c r="CK46" s="621"/>
      <c r="CL46" s="621"/>
      <c r="CM46" s="621"/>
      <c r="CN46" s="621"/>
      <c r="CO46" s="621"/>
      <c r="CP46" s="621"/>
      <c r="CQ46" s="622"/>
      <c r="CR46" s="623">
        <v>782688</v>
      </c>
      <c r="CS46" s="624"/>
      <c r="CT46" s="624"/>
      <c r="CU46" s="624"/>
      <c r="CV46" s="624"/>
      <c r="CW46" s="624"/>
      <c r="CX46" s="624"/>
      <c r="CY46" s="625"/>
      <c r="CZ46" s="628">
        <v>4</v>
      </c>
      <c r="DA46" s="629"/>
      <c r="DB46" s="629"/>
      <c r="DC46" s="635"/>
      <c r="DD46" s="632">
        <v>188555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348</v>
      </c>
      <c r="CG47" s="621"/>
      <c r="CH47" s="621"/>
      <c r="CI47" s="621"/>
      <c r="CJ47" s="621"/>
      <c r="CK47" s="621"/>
      <c r="CL47" s="621"/>
      <c r="CM47" s="621"/>
      <c r="CN47" s="621"/>
      <c r="CO47" s="621"/>
      <c r="CP47" s="621"/>
      <c r="CQ47" s="622"/>
      <c r="CR47" s="623">
        <v>165092</v>
      </c>
      <c r="CS47" s="644"/>
      <c r="CT47" s="644"/>
      <c r="CU47" s="644"/>
      <c r="CV47" s="644"/>
      <c r="CW47" s="644"/>
      <c r="CX47" s="644"/>
      <c r="CY47" s="645"/>
      <c r="CZ47" s="628">
        <v>0.8</v>
      </c>
      <c r="DA47" s="656"/>
      <c r="DB47" s="656"/>
      <c r="DC47" s="658"/>
      <c r="DD47" s="632">
        <v>29180</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349</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350</v>
      </c>
      <c r="CE49" s="647"/>
      <c r="CF49" s="647"/>
      <c r="CG49" s="647"/>
      <c r="CH49" s="647"/>
      <c r="CI49" s="647"/>
      <c r="CJ49" s="647"/>
      <c r="CK49" s="647"/>
      <c r="CL49" s="647"/>
      <c r="CM49" s="647"/>
      <c r="CN49" s="647"/>
      <c r="CO49" s="647"/>
      <c r="CP49" s="647"/>
      <c r="CQ49" s="648"/>
      <c r="CR49" s="695">
        <v>19552215</v>
      </c>
      <c r="CS49" s="682"/>
      <c r="CT49" s="682"/>
      <c r="CU49" s="682"/>
      <c r="CV49" s="682"/>
      <c r="CW49" s="682"/>
      <c r="CX49" s="682"/>
      <c r="CY49" s="711"/>
      <c r="CZ49" s="703">
        <v>100</v>
      </c>
      <c r="DA49" s="712"/>
      <c r="DB49" s="712"/>
      <c r="DC49" s="713"/>
      <c r="DD49" s="714">
        <v>13238230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BQRtwiMxtuiAhgPIruBqGAScngcRMaDDtZjj+CZi/0ulNg3rJ5qHz9bAz3R4Rpm7zXokvlldfHdzEEJEaBg1gQ==" saltValue="sMmTaz+A2W3u4SmfbMnht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D25" zoomScale="60" zoomScaleNormal="60" zoomScaleSheetLayoutView="70" workbookViewId="0">
      <selection activeCell="DL12" sqref="DL12:DP12"/>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352</v>
      </c>
      <c r="DK2" s="723"/>
      <c r="DL2" s="723"/>
      <c r="DM2" s="723"/>
      <c r="DN2" s="723"/>
      <c r="DO2" s="724"/>
      <c r="DP2" s="228"/>
      <c r="DQ2" s="722" t="s">
        <v>353</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356</v>
      </c>
      <c r="B5" s="728"/>
      <c r="C5" s="728"/>
      <c r="D5" s="728"/>
      <c r="E5" s="728"/>
      <c r="F5" s="728"/>
      <c r="G5" s="728"/>
      <c r="H5" s="728"/>
      <c r="I5" s="728"/>
      <c r="J5" s="728"/>
      <c r="K5" s="728"/>
      <c r="L5" s="728"/>
      <c r="M5" s="728"/>
      <c r="N5" s="728"/>
      <c r="O5" s="728"/>
      <c r="P5" s="729"/>
      <c r="Q5" s="733" t="s">
        <v>357</v>
      </c>
      <c r="R5" s="734"/>
      <c r="S5" s="734"/>
      <c r="T5" s="734"/>
      <c r="U5" s="735"/>
      <c r="V5" s="733" t="s">
        <v>358</v>
      </c>
      <c r="W5" s="734"/>
      <c r="X5" s="734"/>
      <c r="Y5" s="734"/>
      <c r="Z5" s="735"/>
      <c r="AA5" s="733" t="s">
        <v>359</v>
      </c>
      <c r="AB5" s="734"/>
      <c r="AC5" s="734"/>
      <c r="AD5" s="734"/>
      <c r="AE5" s="734"/>
      <c r="AF5" s="739" t="s">
        <v>360</v>
      </c>
      <c r="AG5" s="734"/>
      <c r="AH5" s="734"/>
      <c r="AI5" s="734"/>
      <c r="AJ5" s="740"/>
      <c r="AK5" s="734" t="s">
        <v>361</v>
      </c>
      <c r="AL5" s="734"/>
      <c r="AM5" s="734"/>
      <c r="AN5" s="734"/>
      <c r="AO5" s="735"/>
      <c r="AP5" s="733" t="s">
        <v>362</v>
      </c>
      <c r="AQ5" s="734"/>
      <c r="AR5" s="734"/>
      <c r="AS5" s="734"/>
      <c r="AT5" s="735"/>
      <c r="AU5" s="733" t="s">
        <v>363</v>
      </c>
      <c r="AV5" s="734"/>
      <c r="AW5" s="734"/>
      <c r="AX5" s="734"/>
      <c r="AY5" s="740"/>
      <c r="AZ5" s="232"/>
      <c r="BA5" s="232"/>
      <c r="BB5" s="232"/>
      <c r="BC5" s="232"/>
      <c r="BD5" s="232"/>
      <c r="BE5" s="233"/>
      <c r="BF5" s="233"/>
      <c r="BG5" s="233"/>
      <c r="BH5" s="233"/>
      <c r="BI5" s="233"/>
      <c r="BJ5" s="233"/>
      <c r="BK5" s="233"/>
      <c r="BL5" s="233"/>
      <c r="BM5" s="233"/>
      <c r="BN5" s="233"/>
      <c r="BO5" s="233"/>
      <c r="BP5" s="233"/>
      <c r="BQ5" s="727" t="s">
        <v>364</v>
      </c>
      <c r="BR5" s="728"/>
      <c r="BS5" s="728"/>
      <c r="BT5" s="728"/>
      <c r="BU5" s="728"/>
      <c r="BV5" s="728"/>
      <c r="BW5" s="728"/>
      <c r="BX5" s="728"/>
      <c r="BY5" s="728"/>
      <c r="BZ5" s="728"/>
      <c r="CA5" s="728"/>
      <c r="CB5" s="728"/>
      <c r="CC5" s="728"/>
      <c r="CD5" s="728"/>
      <c r="CE5" s="728"/>
      <c r="CF5" s="728"/>
      <c r="CG5" s="729"/>
      <c r="CH5" s="733" t="s">
        <v>365</v>
      </c>
      <c r="CI5" s="734"/>
      <c r="CJ5" s="734"/>
      <c r="CK5" s="734"/>
      <c r="CL5" s="735"/>
      <c r="CM5" s="733" t="s">
        <v>366</v>
      </c>
      <c r="CN5" s="734"/>
      <c r="CO5" s="734"/>
      <c r="CP5" s="734"/>
      <c r="CQ5" s="735"/>
      <c r="CR5" s="733" t="s">
        <v>367</v>
      </c>
      <c r="CS5" s="734"/>
      <c r="CT5" s="734"/>
      <c r="CU5" s="734"/>
      <c r="CV5" s="735"/>
      <c r="CW5" s="733" t="s">
        <v>368</v>
      </c>
      <c r="CX5" s="734"/>
      <c r="CY5" s="734"/>
      <c r="CZ5" s="734"/>
      <c r="DA5" s="735"/>
      <c r="DB5" s="733" t="s">
        <v>369</v>
      </c>
      <c r="DC5" s="734"/>
      <c r="DD5" s="734"/>
      <c r="DE5" s="734"/>
      <c r="DF5" s="735"/>
      <c r="DG5" s="763" t="s">
        <v>370</v>
      </c>
      <c r="DH5" s="764"/>
      <c r="DI5" s="764"/>
      <c r="DJ5" s="764"/>
      <c r="DK5" s="765"/>
      <c r="DL5" s="763" t="s">
        <v>371</v>
      </c>
      <c r="DM5" s="764"/>
      <c r="DN5" s="764"/>
      <c r="DO5" s="764"/>
      <c r="DP5" s="765"/>
      <c r="DQ5" s="733" t="s">
        <v>372</v>
      </c>
      <c r="DR5" s="734"/>
      <c r="DS5" s="734"/>
      <c r="DT5" s="734"/>
      <c r="DU5" s="735"/>
      <c r="DV5" s="733" t="s">
        <v>363</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373</v>
      </c>
      <c r="C7" s="750"/>
      <c r="D7" s="750"/>
      <c r="E7" s="750"/>
      <c r="F7" s="750"/>
      <c r="G7" s="750"/>
      <c r="H7" s="750"/>
      <c r="I7" s="750"/>
      <c r="J7" s="750"/>
      <c r="K7" s="750"/>
      <c r="L7" s="750"/>
      <c r="M7" s="750"/>
      <c r="N7" s="750"/>
      <c r="O7" s="750"/>
      <c r="P7" s="751"/>
      <c r="Q7" s="752">
        <v>20803</v>
      </c>
      <c r="R7" s="753"/>
      <c r="S7" s="753"/>
      <c r="T7" s="753"/>
      <c r="U7" s="753"/>
      <c r="V7" s="753">
        <v>19533</v>
      </c>
      <c r="W7" s="753"/>
      <c r="X7" s="753"/>
      <c r="Y7" s="753"/>
      <c r="Z7" s="753"/>
      <c r="AA7" s="753">
        <v>1269</v>
      </c>
      <c r="AB7" s="753"/>
      <c r="AC7" s="753"/>
      <c r="AD7" s="753"/>
      <c r="AE7" s="754"/>
      <c r="AF7" s="755">
        <v>1205</v>
      </c>
      <c r="AG7" s="756"/>
      <c r="AH7" s="756"/>
      <c r="AI7" s="756"/>
      <c r="AJ7" s="757"/>
      <c r="AK7" s="758">
        <v>416</v>
      </c>
      <c r="AL7" s="759"/>
      <c r="AM7" s="759"/>
      <c r="AN7" s="759"/>
      <c r="AO7" s="759"/>
      <c r="AP7" s="759">
        <v>20906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564</v>
      </c>
      <c r="BT7" s="747"/>
      <c r="BU7" s="747"/>
      <c r="BV7" s="747"/>
      <c r="BW7" s="747"/>
      <c r="BX7" s="747"/>
      <c r="BY7" s="747"/>
      <c r="BZ7" s="747"/>
      <c r="CA7" s="747"/>
      <c r="CB7" s="747"/>
      <c r="CC7" s="747"/>
      <c r="CD7" s="747"/>
      <c r="CE7" s="747"/>
      <c r="CF7" s="747"/>
      <c r="CG7" s="762"/>
      <c r="CH7" s="743">
        <v>-3</v>
      </c>
      <c r="CI7" s="744"/>
      <c r="CJ7" s="744"/>
      <c r="CK7" s="744"/>
      <c r="CL7" s="745"/>
      <c r="CM7" s="743">
        <v>11</v>
      </c>
      <c r="CN7" s="744"/>
      <c r="CO7" s="744"/>
      <c r="CP7" s="744"/>
      <c r="CQ7" s="745"/>
      <c r="CR7" s="743">
        <v>45</v>
      </c>
      <c r="CS7" s="744"/>
      <c r="CT7" s="744"/>
      <c r="CU7" s="744"/>
      <c r="CV7" s="745"/>
      <c r="CW7" s="743">
        <v>2</v>
      </c>
      <c r="CX7" s="744"/>
      <c r="CY7" s="744"/>
      <c r="CZ7" s="744"/>
      <c r="DA7" s="745"/>
      <c r="DB7" s="743" t="s">
        <v>551</v>
      </c>
      <c r="DC7" s="744"/>
      <c r="DD7" s="744"/>
      <c r="DE7" s="744"/>
      <c r="DF7" s="745"/>
      <c r="DG7" s="743" t="s">
        <v>551</v>
      </c>
      <c r="DH7" s="744"/>
      <c r="DI7" s="744"/>
      <c r="DJ7" s="744"/>
      <c r="DK7" s="745"/>
      <c r="DL7" s="743" t="s">
        <v>551</v>
      </c>
      <c r="DM7" s="744"/>
      <c r="DN7" s="744"/>
      <c r="DO7" s="744"/>
      <c r="DP7" s="745"/>
      <c r="DQ7" s="743" t="s">
        <v>551</v>
      </c>
      <c r="DR7" s="744"/>
      <c r="DS7" s="744"/>
      <c r="DT7" s="744"/>
      <c r="DU7" s="745"/>
      <c r="DV7" s="746"/>
      <c r="DW7" s="747"/>
      <c r="DX7" s="747"/>
      <c r="DY7" s="747"/>
      <c r="DZ7" s="748"/>
      <c r="EA7" s="234"/>
    </row>
    <row r="8" spans="1:131" s="235" customFormat="1" ht="26.25" customHeight="1" x14ac:dyDescent="0.15">
      <c r="A8" s="238">
        <v>2</v>
      </c>
      <c r="B8" s="780" t="s">
        <v>374</v>
      </c>
      <c r="C8" s="781"/>
      <c r="D8" s="781"/>
      <c r="E8" s="781"/>
      <c r="F8" s="781"/>
      <c r="G8" s="781"/>
      <c r="H8" s="781"/>
      <c r="I8" s="781"/>
      <c r="J8" s="781"/>
      <c r="K8" s="781"/>
      <c r="L8" s="781"/>
      <c r="M8" s="781"/>
      <c r="N8" s="781"/>
      <c r="O8" s="781"/>
      <c r="P8" s="782"/>
      <c r="Q8" s="783">
        <v>98</v>
      </c>
      <c r="R8" s="784"/>
      <c r="S8" s="784"/>
      <c r="T8" s="784"/>
      <c r="U8" s="784"/>
      <c r="V8" s="784">
        <v>7</v>
      </c>
      <c r="W8" s="784"/>
      <c r="X8" s="784"/>
      <c r="Y8" s="784"/>
      <c r="Z8" s="784"/>
      <c r="AA8" s="784">
        <v>90</v>
      </c>
      <c r="AB8" s="784"/>
      <c r="AC8" s="784"/>
      <c r="AD8" s="784"/>
      <c r="AE8" s="785"/>
      <c r="AF8" s="786">
        <v>90</v>
      </c>
      <c r="AG8" s="787"/>
      <c r="AH8" s="787"/>
      <c r="AI8" s="787"/>
      <c r="AJ8" s="788"/>
      <c r="AK8" s="769" t="s">
        <v>551</v>
      </c>
      <c r="AL8" s="770"/>
      <c r="AM8" s="770"/>
      <c r="AN8" s="770"/>
      <c r="AO8" s="770"/>
      <c r="AP8" s="770" t="s">
        <v>551</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565</v>
      </c>
      <c r="BT8" s="774"/>
      <c r="BU8" s="774"/>
      <c r="BV8" s="774"/>
      <c r="BW8" s="774"/>
      <c r="BX8" s="774"/>
      <c r="BY8" s="774"/>
      <c r="BZ8" s="774"/>
      <c r="CA8" s="774"/>
      <c r="CB8" s="774"/>
      <c r="CC8" s="774"/>
      <c r="CD8" s="774"/>
      <c r="CE8" s="774"/>
      <c r="CF8" s="774"/>
      <c r="CG8" s="775"/>
      <c r="CH8" s="776">
        <v>1</v>
      </c>
      <c r="CI8" s="777"/>
      <c r="CJ8" s="777"/>
      <c r="CK8" s="777"/>
      <c r="CL8" s="778"/>
      <c r="CM8" s="776">
        <v>25</v>
      </c>
      <c r="CN8" s="777"/>
      <c r="CO8" s="777"/>
      <c r="CP8" s="777"/>
      <c r="CQ8" s="778"/>
      <c r="CR8" s="776">
        <v>30</v>
      </c>
      <c r="CS8" s="777"/>
      <c r="CT8" s="777"/>
      <c r="CU8" s="777"/>
      <c r="CV8" s="778"/>
      <c r="CW8" s="776" t="s">
        <v>551</v>
      </c>
      <c r="CX8" s="777"/>
      <c r="CY8" s="777"/>
      <c r="CZ8" s="777"/>
      <c r="DA8" s="778"/>
      <c r="DB8" s="776" t="s">
        <v>551</v>
      </c>
      <c r="DC8" s="777"/>
      <c r="DD8" s="777"/>
      <c r="DE8" s="777"/>
      <c r="DF8" s="778"/>
      <c r="DG8" s="776" t="s">
        <v>551</v>
      </c>
      <c r="DH8" s="777"/>
      <c r="DI8" s="777"/>
      <c r="DJ8" s="777"/>
      <c r="DK8" s="778"/>
      <c r="DL8" s="776" t="s">
        <v>551</v>
      </c>
      <c r="DM8" s="777"/>
      <c r="DN8" s="777"/>
      <c r="DO8" s="777"/>
      <c r="DP8" s="778"/>
      <c r="DQ8" s="776" t="s">
        <v>551</v>
      </c>
      <c r="DR8" s="777"/>
      <c r="DS8" s="777"/>
      <c r="DT8" s="777"/>
      <c r="DU8" s="778"/>
      <c r="DV8" s="773"/>
      <c r="DW8" s="774"/>
      <c r="DX8" s="774"/>
      <c r="DY8" s="774"/>
      <c r="DZ8" s="779"/>
      <c r="EA8" s="234"/>
    </row>
    <row r="9" spans="1:131" s="235" customFormat="1" ht="26.25" customHeight="1" x14ac:dyDescent="0.15">
      <c r="A9" s="238">
        <v>3</v>
      </c>
      <c r="B9" s="780" t="s">
        <v>375</v>
      </c>
      <c r="C9" s="781"/>
      <c r="D9" s="781"/>
      <c r="E9" s="781"/>
      <c r="F9" s="781"/>
      <c r="G9" s="781"/>
      <c r="H9" s="781"/>
      <c r="I9" s="781"/>
      <c r="J9" s="781"/>
      <c r="K9" s="781"/>
      <c r="L9" s="781"/>
      <c r="M9" s="781"/>
      <c r="N9" s="781"/>
      <c r="O9" s="781"/>
      <c r="P9" s="782"/>
      <c r="Q9" s="783">
        <v>28</v>
      </c>
      <c r="R9" s="784"/>
      <c r="S9" s="784"/>
      <c r="T9" s="784"/>
      <c r="U9" s="784"/>
      <c r="V9" s="784">
        <v>0</v>
      </c>
      <c r="W9" s="784"/>
      <c r="X9" s="784"/>
      <c r="Y9" s="784"/>
      <c r="Z9" s="784"/>
      <c r="AA9" s="784">
        <v>28</v>
      </c>
      <c r="AB9" s="784"/>
      <c r="AC9" s="784"/>
      <c r="AD9" s="784"/>
      <c r="AE9" s="785"/>
      <c r="AF9" s="786">
        <v>28</v>
      </c>
      <c r="AG9" s="787"/>
      <c r="AH9" s="787"/>
      <c r="AI9" s="787"/>
      <c r="AJ9" s="788"/>
      <c r="AK9" s="769" t="s">
        <v>551</v>
      </c>
      <c r="AL9" s="770"/>
      <c r="AM9" s="770"/>
      <c r="AN9" s="770"/>
      <c r="AO9" s="770"/>
      <c r="AP9" s="770" t="s">
        <v>551</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566</v>
      </c>
      <c r="BT9" s="774"/>
      <c r="BU9" s="774"/>
      <c r="BV9" s="774"/>
      <c r="BW9" s="774"/>
      <c r="BX9" s="774"/>
      <c r="BY9" s="774"/>
      <c r="BZ9" s="774"/>
      <c r="CA9" s="774"/>
      <c r="CB9" s="774"/>
      <c r="CC9" s="774"/>
      <c r="CD9" s="774"/>
      <c r="CE9" s="774"/>
      <c r="CF9" s="774"/>
      <c r="CG9" s="775"/>
      <c r="CH9" s="776" t="s">
        <v>551</v>
      </c>
      <c r="CI9" s="777"/>
      <c r="CJ9" s="777"/>
      <c r="CK9" s="777"/>
      <c r="CL9" s="778"/>
      <c r="CM9" s="776">
        <v>63</v>
      </c>
      <c r="CN9" s="777"/>
      <c r="CO9" s="777"/>
      <c r="CP9" s="777"/>
      <c r="CQ9" s="778"/>
      <c r="CR9" s="776">
        <v>21</v>
      </c>
      <c r="CS9" s="777"/>
      <c r="CT9" s="777"/>
      <c r="CU9" s="777"/>
      <c r="CV9" s="778"/>
      <c r="CW9" s="776" t="s">
        <v>551</v>
      </c>
      <c r="CX9" s="777"/>
      <c r="CY9" s="777"/>
      <c r="CZ9" s="777"/>
      <c r="DA9" s="778"/>
      <c r="DB9" s="776" t="s">
        <v>551</v>
      </c>
      <c r="DC9" s="777"/>
      <c r="DD9" s="777"/>
      <c r="DE9" s="777"/>
      <c r="DF9" s="778"/>
      <c r="DG9" s="776" t="s">
        <v>551</v>
      </c>
      <c r="DH9" s="777"/>
      <c r="DI9" s="777"/>
      <c r="DJ9" s="777"/>
      <c r="DK9" s="778"/>
      <c r="DL9" s="776" t="s">
        <v>551</v>
      </c>
      <c r="DM9" s="777"/>
      <c r="DN9" s="777"/>
      <c r="DO9" s="777"/>
      <c r="DP9" s="778"/>
      <c r="DQ9" s="776" t="s">
        <v>551</v>
      </c>
      <c r="DR9" s="777"/>
      <c r="DS9" s="777"/>
      <c r="DT9" s="777"/>
      <c r="DU9" s="778"/>
      <c r="DV9" s="773"/>
      <c r="DW9" s="774"/>
      <c r="DX9" s="774"/>
      <c r="DY9" s="774"/>
      <c r="DZ9" s="779"/>
      <c r="EA9" s="234"/>
    </row>
    <row r="10" spans="1:131" s="235" customFormat="1" ht="26.25" customHeight="1" x14ac:dyDescent="0.15">
      <c r="A10" s="238">
        <v>4</v>
      </c>
      <c r="B10" s="780" t="s">
        <v>376</v>
      </c>
      <c r="C10" s="781"/>
      <c r="D10" s="781"/>
      <c r="E10" s="781"/>
      <c r="F10" s="781"/>
      <c r="G10" s="781"/>
      <c r="H10" s="781"/>
      <c r="I10" s="781"/>
      <c r="J10" s="781"/>
      <c r="K10" s="781"/>
      <c r="L10" s="781"/>
      <c r="M10" s="781"/>
      <c r="N10" s="781"/>
      <c r="O10" s="781"/>
      <c r="P10" s="782"/>
      <c r="Q10" s="783">
        <v>41</v>
      </c>
      <c r="R10" s="784"/>
      <c r="S10" s="784"/>
      <c r="T10" s="784"/>
      <c r="U10" s="784"/>
      <c r="V10" s="784">
        <v>29</v>
      </c>
      <c r="W10" s="784"/>
      <c r="X10" s="784"/>
      <c r="Y10" s="784"/>
      <c r="Z10" s="784"/>
      <c r="AA10" s="784">
        <v>12</v>
      </c>
      <c r="AB10" s="784"/>
      <c r="AC10" s="784"/>
      <c r="AD10" s="784"/>
      <c r="AE10" s="785"/>
      <c r="AF10" s="786">
        <v>2</v>
      </c>
      <c r="AG10" s="787"/>
      <c r="AH10" s="787"/>
      <c r="AI10" s="787"/>
      <c r="AJ10" s="788"/>
      <c r="AK10" s="769" t="s">
        <v>551</v>
      </c>
      <c r="AL10" s="770"/>
      <c r="AM10" s="770"/>
      <c r="AN10" s="770"/>
      <c r="AO10" s="770"/>
      <c r="AP10" s="770" t="s">
        <v>551</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567</v>
      </c>
      <c r="BT10" s="774"/>
      <c r="BU10" s="774"/>
      <c r="BV10" s="774"/>
      <c r="BW10" s="774"/>
      <c r="BX10" s="774"/>
      <c r="BY10" s="774"/>
      <c r="BZ10" s="774"/>
      <c r="CA10" s="774"/>
      <c r="CB10" s="774"/>
      <c r="CC10" s="774"/>
      <c r="CD10" s="774"/>
      <c r="CE10" s="774"/>
      <c r="CF10" s="774"/>
      <c r="CG10" s="775"/>
      <c r="CH10" s="776">
        <v>252</v>
      </c>
      <c r="CI10" s="777"/>
      <c r="CJ10" s="777"/>
      <c r="CK10" s="777"/>
      <c r="CL10" s="778"/>
      <c r="CM10" s="776">
        <v>1785</v>
      </c>
      <c r="CN10" s="777"/>
      <c r="CO10" s="777"/>
      <c r="CP10" s="777"/>
      <c r="CQ10" s="778"/>
      <c r="CR10" s="776">
        <v>5</v>
      </c>
      <c r="CS10" s="777"/>
      <c r="CT10" s="777"/>
      <c r="CU10" s="777"/>
      <c r="CV10" s="778"/>
      <c r="CW10" s="776" t="s">
        <v>551</v>
      </c>
      <c r="CX10" s="777"/>
      <c r="CY10" s="777"/>
      <c r="CZ10" s="777"/>
      <c r="DA10" s="778"/>
      <c r="DB10" s="776" t="s">
        <v>551</v>
      </c>
      <c r="DC10" s="777"/>
      <c r="DD10" s="777"/>
      <c r="DE10" s="777"/>
      <c r="DF10" s="778"/>
      <c r="DG10" s="776" t="s">
        <v>551</v>
      </c>
      <c r="DH10" s="777"/>
      <c r="DI10" s="777"/>
      <c r="DJ10" s="777"/>
      <c r="DK10" s="778"/>
      <c r="DL10" s="776" t="s">
        <v>551</v>
      </c>
      <c r="DM10" s="777"/>
      <c r="DN10" s="777"/>
      <c r="DO10" s="777"/>
      <c r="DP10" s="778"/>
      <c r="DQ10" s="776" t="s">
        <v>551</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568</v>
      </c>
      <c r="BT11" s="774"/>
      <c r="BU11" s="774"/>
      <c r="BV11" s="774"/>
      <c r="BW11" s="774"/>
      <c r="BX11" s="774"/>
      <c r="BY11" s="774"/>
      <c r="BZ11" s="774"/>
      <c r="CA11" s="774"/>
      <c r="CB11" s="774"/>
      <c r="CC11" s="774"/>
      <c r="CD11" s="774"/>
      <c r="CE11" s="774"/>
      <c r="CF11" s="774"/>
      <c r="CG11" s="775"/>
      <c r="CH11" s="776" t="s">
        <v>551</v>
      </c>
      <c r="CI11" s="777"/>
      <c r="CJ11" s="777"/>
      <c r="CK11" s="777"/>
      <c r="CL11" s="778"/>
      <c r="CM11" s="776">
        <v>20</v>
      </c>
      <c r="CN11" s="777"/>
      <c r="CO11" s="777"/>
      <c r="CP11" s="777"/>
      <c r="CQ11" s="778"/>
      <c r="CR11" s="776">
        <v>50</v>
      </c>
      <c r="CS11" s="777"/>
      <c r="CT11" s="777"/>
      <c r="CU11" s="777"/>
      <c r="CV11" s="778"/>
      <c r="CW11" s="776">
        <v>5</v>
      </c>
      <c r="CX11" s="777"/>
      <c r="CY11" s="777"/>
      <c r="CZ11" s="777"/>
      <c r="DA11" s="778"/>
      <c r="DB11" s="776" t="s">
        <v>551</v>
      </c>
      <c r="DC11" s="777"/>
      <c r="DD11" s="777"/>
      <c r="DE11" s="777"/>
      <c r="DF11" s="778"/>
      <c r="DG11" s="776" t="s">
        <v>551</v>
      </c>
      <c r="DH11" s="777"/>
      <c r="DI11" s="777"/>
      <c r="DJ11" s="777"/>
      <c r="DK11" s="778"/>
      <c r="DL11" s="776" t="s">
        <v>551</v>
      </c>
      <c r="DM11" s="777"/>
      <c r="DN11" s="777"/>
      <c r="DO11" s="777"/>
      <c r="DP11" s="778"/>
      <c r="DQ11" s="776" t="s">
        <v>551</v>
      </c>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378</v>
      </c>
      <c r="B23" s="789" t="s">
        <v>379</v>
      </c>
      <c r="C23" s="790"/>
      <c r="D23" s="790"/>
      <c r="E23" s="790"/>
      <c r="F23" s="790"/>
      <c r="G23" s="790"/>
      <c r="H23" s="790"/>
      <c r="I23" s="790"/>
      <c r="J23" s="790"/>
      <c r="K23" s="790"/>
      <c r="L23" s="790"/>
      <c r="M23" s="790"/>
      <c r="N23" s="790"/>
      <c r="O23" s="790"/>
      <c r="P23" s="791"/>
      <c r="Q23" s="792">
        <v>20970</v>
      </c>
      <c r="R23" s="793"/>
      <c r="S23" s="793"/>
      <c r="T23" s="793"/>
      <c r="U23" s="793"/>
      <c r="V23" s="793">
        <v>19569</v>
      </c>
      <c r="W23" s="793"/>
      <c r="X23" s="793"/>
      <c r="Y23" s="793"/>
      <c r="Z23" s="793"/>
      <c r="AA23" s="793">
        <v>1399</v>
      </c>
      <c r="AB23" s="793"/>
      <c r="AC23" s="793"/>
      <c r="AD23" s="793"/>
      <c r="AE23" s="794"/>
      <c r="AF23" s="795">
        <v>1326</v>
      </c>
      <c r="AG23" s="793"/>
      <c r="AH23" s="793"/>
      <c r="AI23" s="793"/>
      <c r="AJ23" s="796"/>
      <c r="AK23" s="797"/>
      <c r="AL23" s="798"/>
      <c r="AM23" s="798"/>
      <c r="AN23" s="798"/>
      <c r="AO23" s="798"/>
      <c r="AP23" s="793">
        <v>20906</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356</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390</v>
      </c>
      <c r="C28" s="750"/>
      <c r="D28" s="750"/>
      <c r="E28" s="750"/>
      <c r="F28" s="750"/>
      <c r="G28" s="750"/>
      <c r="H28" s="750"/>
      <c r="I28" s="750"/>
      <c r="J28" s="750"/>
      <c r="K28" s="750"/>
      <c r="L28" s="750"/>
      <c r="M28" s="750"/>
      <c r="N28" s="750"/>
      <c r="O28" s="750"/>
      <c r="P28" s="751"/>
      <c r="Q28" s="822">
        <v>3293</v>
      </c>
      <c r="R28" s="823"/>
      <c r="S28" s="823"/>
      <c r="T28" s="823"/>
      <c r="U28" s="823"/>
      <c r="V28" s="823">
        <v>3265</v>
      </c>
      <c r="W28" s="823"/>
      <c r="X28" s="823"/>
      <c r="Y28" s="823"/>
      <c r="Z28" s="823"/>
      <c r="AA28" s="823">
        <v>28</v>
      </c>
      <c r="AB28" s="823"/>
      <c r="AC28" s="823"/>
      <c r="AD28" s="823"/>
      <c r="AE28" s="824"/>
      <c r="AF28" s="825">
        <v>28</v>
      </c>
      <c r="AG28" s="823"/>
      <c r="AH28" s="823"/>
      <c r="AI28" s="823"/>
      <c r="AJ28" s="826"/>
      <c r="AK28" s="827">
        <v>335</v>
      </c>
      <c r="AL28" s="828"/>
      <c r="AM28" s="828"/>
      <c r="AN28" s="828"/>
      <c r="AO28" s="828"/>
      <c r="AP28" s="828" t="s">
        <v>551</v>
      </c>
      <c r="AQ28" s="828"/>
      <c r="AR28" s="828"/>
      <c r="AS28" s="828"/>
      <c r="AT28" s="828"/>
      <c r="AU28" s="828" t="s">
        <v>551</v>
      </c>
      <c r="AV28" s="828"/>
      <c r="AW28" s="828"/>
      <c r="AX28" s="828"/>
      <c r="AY28" s="828"/>
      <c r="AZ28" s="829" t="s">
        <v>551</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391</v>
      </c>
      <c r="C29" s="781"/>
      <c r="D29" s="781"/>
      <c r="E29" s="781"/>
      <c r="F29" s="781"/>
      <c r="G29" s="781"/>
      <c r="H29" s="781"/>
      <c r="I29" s="781"/>
      <c r="J29" s="781"/>
      <c r="K29" s="781"/>
      <c r="L29" s="781"/>
      <c r="M29" s="781"/>
      <c r="N29" s="781"/>
      <c r="O29" s="781"/>
      <c r="P29" s="782"/>
      <c r="Q29" s="783">
        <v>78</v>
      </c>
      <c r="R29" s="784"/>
      <c r="S29" s="784"/>
      <c r="T29" s="784"/>
      <c r="U29" s="784"/>
      <c r="V29" s="784">
        <v>78</v>
      </c>
      <c r="W29" s="784"/>
      <c r="X29" s="784"/>
      <c r="Y29" s="784"/>
      <c r="Z29" s="784"/>
      <c r="AA29" s="784">
        <v>1</v>
      </c>
      <c r="AB29" s="784"/>
      <c r="AC29" s="784"/>
      <c r="AD29" s="784"/>
      <c r="AE29" s="785"/>
      <c r="AF29" s="786">
        <v>1</v>
      </c>
      <c r="AG29" s="787"/>
      <c r="AH29" s="787"/>
      <c r="AI29" s="787"/>
      <c r="AJ29" s="788"/>
      <c r="AK29" s="834">
        <v>22</v>
      </c>
      <c r="AL29" s="830"/>
      <c r="AM29" s="830"/>
      <c r="AN29" s="830"/>
      <c r="AO29" s="830"/>
      <c r="AP29" s="830" t="s">
        <v>551</v>
      </c>
      <c r="AQ29" s="830"/>
      <c r="AR29" s="830"/>
      <c r="AS29" s="830"/>
      <c r="AT29" s="830"/>
      <c r="AU29" s="830" t="s">
        <v>551</v>
      </c>
      <c r="AV29" s="830"/>
      <c r="AW29" s="830"/>
      <c r="AX29" s="830"/>
      <c r="AY29" s="830"/>
      <c r="AZ29" s="831" t="s">
        <v>551</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392</v>
      </c>
      <c r="C30" s="781"/>
      <c r="D30" s="781"/>
      <c r="E30" s="781"/>
      <c r="F30" s="781"/>
      <c r="G30" s="781"/>
      <c r="H30" s="781"/>
      <c r="I30" s="781"/>
      <c r="J30" s="781"/>
      <c r="K30" s="781"/>
      <c r="L30" s="781"/>
      <c r="M30" s="781"/>
      <c r="N30" s="781"/>
      <c r="O30" s="781"/>
      <c r="P30" s="782"/>
      <c r="Q30" s="783">
        <v>4219</v>
      </c>
      <c r="R30" s="784"/>
      <c r="S30" s="784"/>
      <c r="T30" s="784"/>
      <c r="U30" s="784"/>
      <c r="V30" s="784">
        <v>4129</v>
      </c>
      <c r="W30" s="784"/>
      <c r="X30" s="784"/>
      <c r="Y30" s="784"/>
      <c r="Z30" s="784"/>
      <c r="AA30" s="784">
        <v>90</v>
      </c>
      <c r="AB30" s="784"/>
      <c r="AC30" s="784"/>
      <c r="AD30" s="784"/>
      <c r="AE30" s="785"/>
      <c r="AF30" s="786">
        <v>90</v>
      </c>
      <c r="AG30" s="787"/>
      <c r="AH30" s="787"/>
      <c r="AI30" s="787"/>
      <c r="AJ30" s="788"/>
      <c r="AK30" s="834">
        <v>657</v>
      </c>
      <c r="AL30" s="830"/>
      <c r="AM30" s="830"/>
      <c r="AN30" s="830"/>
      <c r="AO30" s="830"/>
      <c r="AP30" s="830" t="s">
        <v>551</v>
      </c>
      <c r="AQ30" s="830"/>
      <c r="AR30" s="830"/>
      <c r="AS30" s="830"/>
      <c r="AT30" s="830"/>
      <c r="AU30" s="830" t="s">
        <v>551</v>
      </c>
      <c r="AV30" s="830"/>
      <c r="AW30" s="830"/>
      <c r="AX30" s="830"/>
      <c r="AY30" s="830"/>
      <c r="AZ30" s="831" t="s">
        <v>551</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393</v>
      </c>
      <c r="C31" s="781"/>
      <c r="D31" s="781"/>
      <c r="E31" s="781"/>
      <c r="F31" s="781"/>
      <c r="G31" s="781"/>
      <c r="H31" s="781"/>
      <c r="I31" s="781"/>
      <c r="J31" s="781"/>
      <c r="K31" s="781"/>
      <c r="L31" s="781"/>
      <c r="M31" s="781"/>
      <c r="N31" s="781"/>
      <c r="O31" s="781"/>
      <c r="P31" s="782"/>
      <c r="Q31" s="783">
        <v>905</v>
      </c>
      <c r="R31" s="784"/>
      <c r="S31" s="784"/>
      <c r="T31" s="784"/>
      <c r="U31" s="784"/>
      <c r="V31" s="784">
        <v>889</v>
      </c>
      <c r="W31" s="784"/>
      <c r="X31" s="784"/>
      <c r="Y31" s="784"/>
      <c r="Z31" s="784"/>
      <c r="AA31" s="784">
        <v>16</v>
      </c>
      <c r="AB31" s="784"/>
      <c r="AC31" s="784"/>
      <c r="AD31" s="784"/>
      <c r="AE31" s="785"/>
      <c r="AF31" s="786">
        <v>16</v>
      </c>
      <c r="AG31" s="787"/>
      <c r="AH31" s="787"/>
      <c r="AI31" s="787"/>
      <c r="AJ31" s="788"/>
      <c r="AK31" s="834">
        <v>522</v>
      </c>
      <c r="AL31" s="830"/>
      <c r="AM31" s="830"/>
      <c r="AN31" s="830"/>
      <c r="AO31" s="830"/>
      <c r="AP31" s="830" t="s">
        <v>551</v>
      </c>
      <c r="AQ31" s="830"/>
      <c r="AR31" s="830"/>
      <c r="AS31" s="830"/>
      <c r="AT31" s="830"/>
      <c r="AU31" s="830" t="s">
        <v>551</v>
      </c>
      <c r="AV31" s="830"/>
      <c r="AW31" s="830"/>
      <c r="AX31" s="830"/>
      <c r="AY31" s="830"/>
      <c r="AZ31" s="831" t="s">
        <v>551</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10</v>
      </c>
      <c r="R32" s="784"/>
      <c r="S32" s="784"/>
      <c r="T32" s="784"/>
      <c r="U32" s="784"/>
      <c r="V32" s="784">
        <v>7</v>
      </c>
      <c r="W32" s="784"/>
      <c r="X32" s="784"/>
      <c r="Y32" s="784"/>
      <c r="Z32" s="784"/>
      <c r="AA32" s="784">
        <v>3</v>
      </c>
      <c r="AB32" s="784"/>
      <c r="AC32" s="784"/>
      <c r="AD32" s="784"/>
      <c r="AE32" s="785"/>
      <c r="AF32" s="786">
        <v>3</v>
      </c>
      <c r="AG32" s="787"/>
      <c r="AH32" s="787"/>
      <c r="AI32" s="787"/>
      <c r="AJ32" s="788"/>
      <c r="AK32" s="834" t="s">
        <v>551</v>
      </c>
      <c r="AL32" s="830"/>
      <c r="AM32" s="830"/>
      <c r="AN32" s="830"/>
      <c r="AO32" s="830"/>
      <c r="AP32" s="830">
        <v>8</v>
      </c>
      <c r="AQ32" s="830"/>
      <c r="AR32" s="830"/>
      <c r="AS32" s="830"/>
      <c r="AT32" s="830"/>
      <c r="AU32" s="830" t="s">
        <v>551</v>
      </c>
      <c r="AV32" s="830"/>
      <c r="AW32" s="830"/>
      <c r="AX32" s="830"/>
      <c r="AY32" s="830"/>
      <c r="AZ32" s="831" t="s">
        <v>551</v>
      </c>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v>7023</v>
      </c>
      <c r="R33" s="784"/>
      <c r="S33" s="784"/>
      <c r="T33" s="784"/>
      <c r="U33" s="784"/>
      <c r="V33" s="784">
        <v>7188</v>
      </c>
      <c r="W33" s="784"/>
      <c r="X33" s="784"/>
      <c r="Y33" s="784"/>
      <c r="Z33" s="784"/>
      <c r="AA33" s="784">
        <v>-165</v>
      </c>
      <c r="AB33" s="784"/>
      <c r="AC33" s="784"/>
      <c r="AD33" s="784"/>
      <c r="AE33" s="785"/>
      <c r="AF33" s="786">
        <v>2392</v>
      </c>
      <c r="AG33" s="787"/>
      <c r="AH33" s="787"/>
      <c r="AI33" s="787"/>
      <c r="AJ33" s="788"/>
      <c r="AK33" s="834">
        <v>861</v>
      </c>
      <c r="AL33" s="830"/>
      <c r="AM33" s="830"/>
      <c r="AN33" s="830"/>
      <c r="AO33" s="830"/>
      <c r="AP33" s="830">
        <v>4676</v>
      </c>
      <c r="AQ33" s="830"/>
      <c r="AR33" s="830"/>
      <c r="AS33" s="830"/>
      <c r="AT33" s="830"/>
      <c r="AU33" s="830">
        <v>3044</v>
      </c>
      <c r="AV33" s="830"/>
      <c r="AW33" s="830"/>
      <c r="AX33" s="830"/>
      <c r="AY33" s="830"/>
      <c r="AZ33" s="831" t="s">
        <v>551</v>
      </c>
      <c r="BA33" s="831"/>
      <c r="BB33" s="831"/>
      <c r="BC33" s="831"/>
      <c r="BD33" s="831"/>
      <c r="BE33" s="832" t="s">
        <v>396</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397</v>
      </c>
      <c r="C34" s="781"/>
      <c r="D34" s="781"/>
      <c r="E34" s="781"/>
      <c r="F34" s="781"/>
      <c r="G34" s="781"/>
      <c r="H34" s="781"/>
      <c r="I34" s="781"/>
      <c r="J34" s="781"/>
      <c r="K34" s="781"/>
      <c r="L34" s="781"/>
      <c r="M34" s="781"/>
      <c r="N34" s="781"/>
      <c r="O34" s="781"/>
      <c r="P34" s="782"/>
      <c r="Q34" s="783">
        <v>603</v>
      </c>
      <c r="R34" s="784"/>
      <c r="S34" s="784"/>
      <c r="T34" s="784"/>
      <c r="U34" s="784"/>
      <c r="V34" s="784">
        <v>570</v>
      </c>
      <c r="W34" s="784"/>
      <c r="X34" s="784"/>
      <c r="Y34" s="784"/>
      <c r="Z34" s="784"/>
      <c r="AA34" s="784">
        <v>33</v>
      </c>
      <c r="AB34" s="784"/>
      <c r="AC34" s="784"/>
      <c r="AD34" s="784"/>
      <c r="AE34" s="785"/>
      <c r="AF34" s="786">
        <v>805</v>
      </c>
      <c r="AG34" s="787"/>
      <c r="AH34" s="787"/>
      <c r="AI34" s="787"/>
      <c r="AJ34" s="788"/>
      <c r="AK34" s="834">
        <v>5</v>
      </c>
      <c r="AL34" s="830"/>
      <c r="AM34" s="830"/>
      <c r="AN34" s="830"/>
      <c r="AO34" s="830"/>
      <c r="AP34" s="830">
        <v>3409</v>
      </c>
      <c r="AQ34" s="830"/>
      <c r="AR34" s="830"/>
      <c r="AS34" s="830"/>
      <c r="AT34" s="830"/>
      <c r="AU34" s="830">
        <v>10</v>
      </c>
      <c r="AV34" s="830"/>
      <c r="AW34" s="830"/>
      <c r="AX34" s="830"/>
      <c r="AY34" s="830"/>
      <c r="AZ34" s="831" t="s">
        <v>551</v>
      </c>
      <c r="BA34" s="831"/>
      <c r="BB34" s="831"/>
      <c r="BC34" s="831"/>
      <c r="BD34" s="831"/>
      <c r="BE34" s="832" t="s">
        <v>396</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398</v>
      </c>
      <c r="C35" s="781"/>
      <c r="D35" s="781"/>
      <c r="E35" s="781"/>
      <c r="F35" s="781"/>
      <c r="G35" s="781"/>
      <c r="H35" s="781"/>
      <c r="I35" s="781"/>
      <c r="J35" s="781"/>
      <c r="K35" s="781"/>
      <c r="L35" s="781"/>
      <c r="M35" s="781"/>
      <c r="N35" s="781"/>
      <c r="O35" s="781"/>
      <c r="P35" s="782"/>
      <c r="Q35" s="783">
        <v>80</v>
      </c>
      <c r="R35" s="784"/>
      <c r="S35" s="784"/>
      <c r="T35" s="784"/>
      <c r="U35" s="784"/>
      <c r="V35" s="784">
        <v>119</v>
      </c>
      <c r="W35" s="784"/>
      <c r="X35" s="784"/>
      <c r="Y35" s="784"/>
      <c r="Z35" s="784"/>
      <c r="AA35" s="784">
        <v>-39</v>
      </c>
      <c r="AB35" s="784"/>
      <c r="AC35" s="784"/>
      <c r="AD35" s="784"/>
      <c r="AE35" s="785"/>
      <c r="AF35" s="786">
        <v>15</v>
      </c>
      <c r="AG35" s="787"/>
      <c r="AH35" s="787"/>
      <c r="AI35" s="787"/>
      <c r="AJ35" s="788"/>
      <c r="AK35" s="834">
        <v>202</v>
      </c>
      <c r="AL35" s="830"/>
      <c r="AM35" s="830"/>
      <c r="AN35" s="830"/>
      <c r="AO35" s="830"/>
      <c r="AP35" s="830">
        <v>631</v>
      </c>
      <c r="AQ35" s="830"/>
      <c r="AR35" s="830"/>
      <c r="AS35" s="830"/>
      <c r="AT35" s="830"/>
      <c r="AU35" s="830">
        <v>594</v>
      </c>
      <c r="AV35" s="830"/>
      <c r="AW35" s="830"/>
      <c r="AX35" s="830"/>
      <c r="AY35" s="830"/>
      <c r="AZ35" s="831" t="s">
        <v>551</v>
      </c>
      <c r="BA35" s="831"/>
      <c r="BB35" s="831"/>
      <c r="BC35" s="831"/>
      <c r="BD35" s="831"/>
      <c r="BE35" s="832" t="s">
        <v>396</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399</v>
      </c>
      <c r="C36" s="781"/>
      <c r="D36" s="781"/>
      <c r="E36" s="781"/>
      <c r="F36" s="781"/>
      <c r="G36" s="781"/>
      <c r="H36" s="781"/>
      <c r="I36" s="781"/>
      <c r="J36" s="781"/>
      <c r="K36" s="781"/>
      <c r="L36" s="781"/>
      <c r="M36" s="781"/>
      <c r="N36" s="781"/>
      <c r="O36" s="781"/>
      <c r="P36" s="782"/>
      <c r="Q36" s="783">
        <v>11</v>
      </c>
      <c r="R36" s="784"/>
      <c r="S36" s="784"/>
      <c r="T36" s="784"/>
      <c r="U36" s="784"/>
      <c r="V36" s="784">
        <v>11</v>
      </c>
      <c r="W36" s="784"/>
      <c r="X36" s="784"/>
      <c r="Y36" s="784"/>
      <c r="Z36" s="784"/>
      <c r="AA36" s="784" t="s">
        <v>551</v>
      </c>
      <c r="AB36" s="784"/>
      <c r="AC36" s="784"/>
      <c r="AD36" s="784"/>
      <c r="AE36" s="785"/>
      <c r="AF36" s="786" t="s">
        <v>122</v>
      </c>
      <c r="AG36" s="787"/>
      <c r="AH36" s="787"/>
      <c r="AI36" s="787"/>
      <c r="AJ36" s="788"/>
      <c r="AK36" s="834">
        <v>16</v>
      </c>
      <c r="AL36" s="830"/>
      <c r="AM36" s="830"/>
      <c r="AN36" s="830"/>
      <c r="AO36" s="830"/>
      <c r="AP36" s="830">
        <v>19</v>
      </c>
      <c r="AQ36" s="830"/>
      <c r="AR36" s="830"/>
      <c r="AS36" s="830"/>
      <c r="AT36" s="830"/>
      <c r="AU36" s="830">
        <v>17</v>
      </c>
      <c r="AV36" s="830"/>
      <c r="AW36" s="830"/>
      <c r="AX36" s="830"/>
      <c r="AY36" s="830"/>
      <c r="AZ36" s="831" t="s">
        <v>551</v>
      </c>
      <c r="BA36" s="831"/>
      <c r="BB36" s="831"/>
      <c r="BC36" s="831"/>
      <c r="BD36" s="831"/>
      <c r="BE36" s="832" t="s">
        <v>400</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401</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378</v>
      </c>
      <c r="B63" s="789" t="s">
        <v>402</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3348</v>
      </c>
      <c r="AG63" s="844"/>
      <c r="AH63" s="844"/>
      <c r="AI63" s="844"/>
      <c r="AJ63" s="845"/>
      <c r="AK63" s="846"/>
      <c r="AL63" s="841"/>
      <c r="AM63" s="841"/>
      <c r="AN63" s="841"/>
      <c r="AO63" s="841"/>
      <c r="AP63" s="844">
        <v>8743</v>
      </c>
      <c r="AQ63" s="844"/>
      <c r="AR63" s="844"/>
      <c r="AS63" s="844"/>
      <c r="AT63" s="844"/>
      <c r="AU63" s="844">
        <v>3665</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404</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405</v>
      </c>
      <c r="AV66" s="734"/>
      <c r="AW66" s="734"/>
      <c r="AX66" s="734"/>
      <c r="AY66" s="735"/>
      <c r="AZ66" s="733" t="s">
        <v>363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552</v>
      </c>
      <c r="C68" s="870"/>
      <c r="D68" s="870"/>
      <c r="E68" s="870"/>
      <c r="F68" s="870"/>
      <c r="G68" s="870"/>
      <c r="H68" s="870"/>
      <c r="I68" s="870"/>
      <c r="J68" s="870"/>
      <c r="K68" s="870"/>
      <c r="L68" s="870"/>
      <c r="M68" s="870"/>
      <c r="N68" s="870"/>
      <c r="O68" s="870"/>
      <c r="P68" s="871"/>
      <c r="Q68" s="872">
        <v>3843</v>
      </c>
      <c r="R68" s="866"/>
      <c r="S68" s="866"/>
      <c r="T68" s="866"/>
      <c r="U68" s="866"/>
      <c r="V68" s="866">
        <v>3646</v>
      </c>
      <c r="W68" s="866"/>
      <c r="X68" s="866"/>
      <c r="Y68" s="866"/>
      <c r="Z68" s="866"/>
      <c r="AA68" s="866">
        <v>197</v>
      </c>
      <c r="AB68" s="866"/>
      <c r="AC68" s="866"/>
      <c r="AD68" s="866"/>
      <c r="AE68" s="866"/>
      <c r="AF68" s="866">
        <v>197</v>
      </c>
      <c r="AG68" s="866"/>
      <c r="AH68" s="866"/>
      <c r="AI68" s="866"/>
      <c r="AJ68" s="866"/>
      <c r="AK68" s="866">
        <v>6</v>
      </c>
      <c r="AL68" s="866"/>
      <c r="AM68" s="866"/>
      <c r="AN68" s="866"/>
      <c r="AO68" s="866"/>
      <c r="AP68" s="866" t="s">
        <v>551</v>
      </c>
      <c r="AQ68" s="866"/>
      <c r="AR68" s="866"/>
      <c r="AS68" s="866"/>
      <c r="AT68" s="866"/>
      <c r="AU68" s="866" t="s">
        <v>551</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553</v>
      </c>
      <c r="C69" s="874"/>
      <c r="D69" s="874"/>
      <c r="E69" s="874"/>
      <c r="F69" s="874"/>
      <c r="G69" s="874"/>
      <c r="H69" s="874"/>
      <c r="I69" s="874"/>
      <c r="J69" s="874"/>
      <c r="K69" s="874"/>
      <c r="L69" s="874"/>
      <c r="M69" s="874"/>
      <c r="N69" s="874"/>
      <c r="O69" s="874"/>
      <c r="P69" s="875"/>
      <c r="Q69" s="876">
        <v>237</v>
      </c>
      <c r="R69" s="830"/>
      <c r="S69" s="830"/>
      <c r="T69" s="830"/>
      <c r="U69" s="830"/>
      <c r="V69" s="830">
        <v>235</v>
      </c>
      <c r="W69" s="830"/>
      <c r="X69" s="830"/>
      <c r="Y69" s="830"/>
      <c r="Z69" s="830"/>
      <c r="AA69" s="830">
        <v>1</v>
      </c>
      <c r="AB69" s="830"/>
      <c r="AC69" s="830"/>
      <c r="AD69" s="830"/>
      <c r="AE69" s="830"/>
      <c r="AF69" s="830">
        <v>1</v>
      </c>
      <c r="AG69" s="830"/>
      <c r="AH69" s="830"/>
      <c r="AI69" s="830"/>
      <c r="AJ69" s="830"/>
      <c r="AK69" s="830">
        <v>34</v>
      </c>
      <c r="AL69" s="830"/>
      <c r="AM69" s="830"/>
      <c r="AN69" s="830"/>
      <c r="AO69" s="830"/>
      <c r="AP69" s="830" t="s">
        <v>551</v>
      </c>
      <c r="AQ69" s="830"/>
      <c r="AR69" s="830"/>
      <c r="AS69" s="830"/>
      <c r="AT69" s="830"/>
      <c r="AU69" s="830" t="s">
        <v>551</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554</v>
      </c>
      <c r="C70" s="874"/>
      <c r="D70" s="874"/>
      <c r="E70" s="874"/>
      <c r="F70" s="874"/>
      <c r="G70" s="874"/>
      <c r="H70" s="874"/>
      <c r="I70" s="874"/>
      <c r="J70" s="874"/>
      <c r="K70" s="874"/>
      <c r="L70" s="874"/>
      <c r="M70" s="874"/>
      <c r="N70" s="874"/>
      <c r="O70" s="874"/>
      <c r="P70" s="875"/>
      <c r="Q70" s="876">
        <v>357</v>
      </c>
      <c r="R70" s="830"/>
      <c r="S70" s="830"/>
      <c r="T70" s="830"/>
      <c r="U70" s="830"/>
      <c r="V70" s="830">
        <v>330</v>
      </c>
      <c r="W70" s="830"/>
      <c r="X70" s="830"/>
      <c r="Y70" s="830"/>
      <c r="Z70" s="830"/>
      <c r="AA70" s="830">
        <v>27</v>
      </c>
      <c r="AB70" s="830"/>
      <c r="AC70" s="830"/>
      <c r="AD70" s="830"/>
      <c r="AE70" s="830"/>
      <c r="AF70" s="830">
        <v>27</v>
      </c>
      <c r="AG70" s="830"/>
      <c r="AH70" s="830"/>
      <c r="AI70" s="830"/>
      <c r="AJ70" s="830"/>
      <c r="AK70" s="830" t="s">
        <v>551</v>
      </c>
      <c r="AL70" s="830"/>
      <c r="AM70" s="830"/>
      <c r="AN70" s="830"/>
      <c r="AO70" s="830"/>
      <c r="AP70" s="830" t="s">
        <v>551</v>
      </c>
      <c r="AQ70" s="830"/>
      <c r="AR70" s="830"/>
      <c r="AS70" s="830"/>
      <c r="AT70" s="830"/>
      <c r="AU70" s="830" t="s">
        <v>551</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555</v>
      </c>
      <c r="C71" s="874"/>
      <c r="D71" s="874"/>
      <c r="E71" s="874"/>
      <c r="F71" s="874"/>
      <c r="G71" s="874"/>
      <c r="H71" s="874"/>
      <c r="I71" s="874"/>
      <c r="J71" s="874"/>
      <c r="K71" s="874"/>
      <c r="L71" s="874"/>
      <c r="M71" s="874"/>
      <c r="N71" s="874"/>
      <c r="O71" s="874"/>
      <c r="P71" s="875"/>
      <c r="Q71" s="876">
        <v>114</v>
      </c>
      <c r="R71" s="830"/>
      <c r="S71" s="830"/>
      <c r="T71" s="830"/>
      <c r="U71" s="830"/>
      <c r="V71" s="830">
        <v>112</v>
      </c>
      <c r="W71" s="830"/>
      <c r="X71" s="830"/>
      <c r="Y71" s="830"/>
      <c r="Z71" s="830"/>
      <c r="AA71" s="830">
        <v>1</v>
      </c>
      <c r="AB71" s="830"/>
      <c r="AC71" s="830"/>
      <c r="AD71" s="830"/>
      <c r="AE71" s="830"/>
      <c r="AF71" s="830">
        <v>1</v>
      </c>
      <c r="AG71" s="830"/>
      <c r="AH71" s="830"/>
      <c r="AI71" s="830"/>
      <c r="AJ71" s="830"/>
      <c r="AK71" s="830" t="s">
        <v>551</v>
      </c>
      <c r="AL71" s="830"/>
      <c r="AM71" s="830"/>
      <c r="AN71" s="830"/>
      <c r="AO71" s="830"/>
      <c r="AP71" s="830" t="s">
        <v>551</v>
      </c>
      <c r="AQ71" s="830"/>
      <c r="AR71" s="830"/>
      <c r="AS71" s="830"/>
      <c r="AT71" s="830"/>
      <c r="AU71" s="830" t="s">
        <v>551</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556</v>
      </c>
      <c r="C72" s="874"/>
      <c r="D72" s="874"/>
      <c r="E72" s="874"/>
      <c r="F72" s="874"/>
      <c r="G72" s="874"/>
      <c r="H72" s="874"/>
      <c r="I72" s="874"/>
      <c r="J72" s="874"/>
      <c r="K72" s="874"/>
      <c r="L72" s="874"/>
      <c r="M72" s="874"/>
      <c r="N72" s="874"/>
      <c r="O72" s="874"/>
      <c r="P72" s="875"/>
      <c r="Q72" s="876">
        <v>378</v>
      </c>
      <c r="R72" s="830"/>
      <c r="S72" s="830"/>
      <c r="T72" s="830"/>
      <c r="U72" s="830"/>
      <c r="V72" s="830">
        <v>381</v>
      </c>
      <c r="W72" s="830"/>
      <c r="X72" s="830"/>
      <c r="Y72" s="830"/>
      <c r="Z72" s="830"/>
      <c r="AA72" s="830">
        <v>-1</v>
      </c>
      <c r="AB72" s="830"/>
      <c r="AC72" s="830"/>
      <c r="AD72" s="830"/>
      <c r="AE72" s="830"/>
      <c r="AF72" s="830">
        <v>-1</v>
      </c>
      <c r="AG72" s="830"/>
      <c r="AH72" s="830"/>
      <c r="AI72" s="830"/>
      <c r="AJ72" s="830"/>
      <c r="AK72" s="830" t="s">
        <v>551</v>
      </c>
      <c r="AL72" s="830"/>
      <c r="AM72" s="830"/>
      <c r="AN72" s="830"/>
      <c r="AO72" s="830"/>
      <c r="AP72" s="830">
        <v>521</v>
      </c>
      <c r="AQ72" s="830"/>
      <c r="AR72" s="830"/>
      <c r="AS72" s="830"/>
      <c r="AT72" s="830"/>
      <c r="AU72" s="830">
        <v>178</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557</v>
      </c>
      <c r="C73" s="874"/>
      <c r="D73" s="874"/>
      <c r="E73" s="874"/>
      <c r="F73" s="874"/>
      <c r="G73" s="874"/>
      <c r="H73" s="874"/>
      <c r="I73" s="874"/>
      <c r="J73" s="874"/>
      <c r="K73" s="874"/>
      <c r="L73" s="874"/>
      <c r="M73" s="874"/>
      <c r="N73" s="874"/>
      <c r="O73" s="874"/>
      <c r="P73" s="875"/>
      <c r="Q73" s="876">
        <v>5</v>
      </c>
      <c r="R73" s="830"/>
      <c r="S73" s="830"/>
      <c r="T73" s="830"/>
      <c r="U73" s="830"/>
      <c r="V73" s="830">
        <v>4</v>
      </c>
      <c r="W73" s="830"/>
      <c r="X73" s="830"/>
      <c r="Y73" s="830"/>
      <c r="Z73" s="830"/>
      <c r="AA73" s="830" t="s">
        <v>551</v>
      </c>
      <c r="AB73" s="830"/>
      <c r="AC73" s="830"/>
      <c r="AD73" s="830"/>
      <c r="AE73" s="830"/>
      <c r="AF73" s="830" t="s">
        <v>551</v>
      </c>
      <c r="AG73" s="830"/>
      <c r="AH73" s="830"/>
      <c r="AI73" s="830"/>
      <c r="AJ73" s="830"/>
      <c r="AK73" s="830" t="s">
        <v>551</v>
      </c>
      <c r="AL73" s="830"/>
      <c r="AM73" s="830"/>
      <c r="AN73" s="830"/>
      <c r="AO73" s="830"/>
      <c r="AP73" s="830" t="s">
        <v>551</v>
      </c>
      <c r="AQ73" s="830"/>
      <c r="AR73" s="830"/>
      <c r="AS73" s="830"/>
      <c r="AT73" s="830"/>
      <c r="AU73" s="830" t="s">
        <v>551</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558</v>
      </c>
      <c r="C74" s="874"/>
      <c r="D74" s="874"/>
      <c r="E74" s="874"/>
      <c r="F74" s="874"/>
      <c r="G74" s="874"/>
      <c r="H74" s="874"/>
      <c r="I74" s="874"/>
      <c r="J74" s="874"/>
      <c r="K74" s="874"/>
      <c r="L74" s="874"/>
      <c r="M74" s="874"/>
      <c r="N74" s="874"/>
      <c r="O74" s="874"/>
      <c r="P74" s="875"/>
      <c r="Q74" s="876">
        <v>56</v>
      </c>
      <c r="R74" s="830"/>
      <c r="S74" s="830"/>
      <c r="T74" s="830"/>
      <c r="U74" s="830"/>
      <c r="V74" s="830">
        <v>62</v>
      </c>
      <c r="W74" s="830"/>
      <c r="X74" s="830"/>
      <c r="Y74" s="830"/>
      <c r="Z74" s="830"/>
      <c r="AA74" s="830">
        <v>5</v>
      </c>
      <c r="AB74" s="830"/>
      <c r="AC74" s="830"/>
      <c r="AD74" s="830"/>
      <c r="AE74" s="830"/>
      <c r="AF74" s="830">
        <v>5</v>
      </c>
      <c r="AG74" s="830"/>
      <c r="AH74" s="830"/>
      <c r="AI74" s="830"/>
      <c r="AJ74" s="830"/>
      <c r="AK74" s="830" t="s">
        <v>551</v>
      </c>
      <c r="AL74" s="830"/>
      <c r="AM74" s="830"/>
      <c r="AN74" s="830"/>
      <c r="AO74" s="830"/>
      <c r="AP74" s="830" t="s">
        <v>551</v>
      </c>
      <c r="AQ74" s="830"/>
      <c r="AR74" s="830"/>
      <c r="AS74" s="830"/>
      <c r="AT74" s="830"/>
      <c r="AU74" s="830" t="s">
        <v>551</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559</v>
      </c>
      <c r="C75" s="874"/>
      <c r="D75" s="874"/>
      <c r="E75" s="874"/>
      <c r="F75" s="874"/>
      <c r="G75" s="874"/>
      <c r="H75" s="874"/>
      <c r="I75" s="874"/>
      <c r="J75" s="874"/>
      <c r="K75" s="874"/>
      <c r="L75" s="874"/>
      <c r="M75" s="874"/>
      <c r="N75" s="874"/>
      <c r="O75" s="874"/>
      <c r="P75" s="875"/>
      <c r="Q75" s="877">
        <v>116</v>
      </c>
      <c r="R75" s="878"/>
      <c r="S75" s="878"/>
      <c r="T75" s="878"/>
      <c r="U75" s="834"/>
      <c r="V75" s="879">
        <v>116</v>
      </c>
      <c r="W75" s="878"/>
      <c r="X75" s="878"/>
      <c r="Y75" s="878"/>
      <c r="Z75" s="834"/>
      <c r="AA75" s="879" t="s">
        <v>551</v>
      </c>
      <c r="AB75" s="878"/>
      <c r="AC75" s="878"/>
      <c r="AD75" s="878"/>
      <c r="AE75" s="834"/>
      <c r="AF75" s="879" t="s">
        <v>551</v>
      </c>
      <c r="AG75" s="878"/>
      <c r="AH75" s="878"/>
      <c r="AI75" s="878"/>
      <c r="AJ75" s="834"/>
      <c r="AK75" s="879" t="s">
        <v>551</v>
      </c>
      <c r="AL75" s="878"/>
      <c r="AM75" s="878"/>
      <c r="AN75" s="878"/>
      <c r="AO75" s="834"/>
      <c r="AP75" s="879" t="s">
        <v>551</v>
      </c>
      <c r="AQ75" s="878"/>
      <c r="AR75" s="878"/>
      <c r="AS75" s="878"/>
      <c r="AT75" s="834"/>
      <c r="AU75" s="879" t="s">
        <v>551</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560</v>
      </c>
      <c r="C76" s="874"/>
      <c r="D76" s="874"/>
      <c r="E76" s="874"/>
      <c r="F76" s="874"/>
      <c r="G76" s="874"/>
      <c r="H76" s="874"/>
      <c r="I76" s="874"/>
      <c r="J76" s="874"/>
      <c r="K76" s="874"/>
      <c r="L76" s="874"/>
      <c r="M76" s="874"/>
      <c r="N76" s="874"/>
      <c r="O76" s="874"/>
      <c r="P76" s="875"/>
      <c r="Q76" s="877">
        <v>110</v>
      </c>
      <c r="R76" s="878"/>
      <c r="S76" s="878"/>
      <c r="T76" s="878"/>
      <c r="U76" s="834"/>
      <c r="V76" s="879">
        <v>102</v>
      </c>
      <c r="W76" s="878"/>
      <c r="X76" s="878"/>
      <c r="Y76" s="878"/>
      <c r="Z76" s="834"/>
      <c r="AA76" s="879">
        <v>8</v>
      </c>
      <c r="AB76" s="878"/>
      <c r="AC76" s="878"/>
      <c r="AD76" s="878"/>
      <c r="AE76" s="834"/>
      <c r="AF76" s="879">
        <v>8</v>
      </c>
      <c r="AG76" s="878"/>
      <c r="AH76" s="878"/>
      <c r="AI76" s="878"/>
      <c r="AJ76" s="834"/>
      <c r="AK76" s="879" t="s">
        <v>551</v>
      </c>
      <c r="AL76" s="878"/>
      <c r="AM76" s="878"/>
      <c r="AN76" s="878"/>
      <c r="AO76" s="834"/>
      <c r="AP76" s="879" t="s">
        <v>551</v>
      </c>
      <c r="AQ76" s="878"/>
      <c r="AR76" s="878"/>
      <c r="AS76" s="878"/>
      <c r="AT76" s="834"/>
      <c r="AU76" s="879" t="s">
        <v>551</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561</v>
      </c>
      <c r="C77" s="874"/>
      <c r="D77" s="874"/>
      <c r="E77" s="874"/>
      <c r="F77" s="874"/>
      <c r="G77" s="874"/>
      <c r="H77" s="874"/>
      <c r="I77" s="874"/>
      <c r="J77" s="874"/>
      <c r="K77" s="874"/>
      <c r="L77" s="874"/>
      <c r="M77" s="874"/>
      <c r="N77" s="874"/>
      <c r="O77" s="874"/>
      <c r="P77" s="875"/>
      <c r="Q77" s="877">
        <v>158054</v>
      </c>
      <c r="R77" s="878"/>
      <c r="S77" s="878"/>
      <c r="T77" s="878"/>
      <c r="U77" s="834"/>
      <c r="V77" s="879">
        <v>156982</v>
      </c>
      <c r="W77" s="878"/>
      <c r="X77" s="878"/>
      <c r="Y77" s="878"/>
      <c r="Z77" s="834"/>
      <c r="AA77" s="879">
        <v>1071</v>
      </c>
      <c r="AB77" s="878"/>
      <c r="AC77" s="878"/>
      <c r="AD77" s="878"/>
      <c r="AE77" s="834"/>
      <c r="AF77" s="879">
        <v>1071</v>
      </c>
      <c r="AG77" s="878"/>
      <c r="AH77" s="878"/>
      <c r="AI77" s="878"/>
      <c r="AJ77" s="834"/>
      <c r="AK77" s="879" t="s">
        <v>551</v>
      </c>
      <c r="AL77" s="878"/>
      <c r="AM77" s="878"/>
      <c r="AN77" s="878"/>
      <c r="AO77" s="834"/>
      <c r="AP77" s="879" t="s">
        <v>551</v>
      </c>
      <c r="AQ77" s="878"/>
      <c r="AR77" s="878"/>
      <c r="AS77" s="878"/>
      <c r="AT77" s="834"/>
      <c r="AU77" s="879" t="s">
        <v>551</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562</v>
      </c>
      <c r="C78" s="874"/>
      <c r="D78" s="874"/>
      <c r="E78" s="874"/>
      <c r="F78" s="874"/>
      <c r="G78" s="874"/>
      <c r="H78" s="874"/>
      <c r="I78" s="874"/>
      <c r="J78" s="874"/>
      <c r="K78" s="874"/>
      <c r="L78" s="874"/>
      <c r="M78" s="874"/>
      <c r="N78" s="874"/>
      <c r="O78" s="874"/>
      <c r="P78" s="875"/>
      <c r="Q78" s="876">
        <v>250</v>
      </c>
      <c r="R78" s="830"/>
      <c r="S78" s="830"/>
      <c r="T78" s="830"/>
      <c r="U78" s="830"/>
      <c r="V78" s="830">
        <v>234</v>
      </c>
      <c r="W78" s="830"/>
      <c r="X78" s="830"/>
      <c r="Y78" s="830"/>
      <c r="Z78" s="830"/>
      <c r="AA78" s="830">
        <v>16</v>
      </c>
      <c r="AB78" s="830"/>
      <c r="AC78" s="830"/>
      <c r="AD78" s="830"/>
      <c r="AE78" s="830"/>
      <c r="AF78" s="830">
        <v>16</v>
      </c>
      <c r="AG78" s="830"/>
      <c r="AH78" s="830"/>
      <c r="AI78" s="830"/>
      <c r="AJ78" s="830"/>
      <c r="AK78" s="830">
        <v>23</v>
      </c>
      <c r="AL78" s="830"/>
      <c r="AM78" s="830"/>
      <c r="AN78" s="830"/>
      <c r="AO78" s="830"/>
      <c r="AP78" s="830" t="s">
        <v>551</v>
      </c>
      <c r="AQ78" s="830"/>
      <c r="AR78" s="830"/>
      <c r="AS78" s="830"/>
      <c r="AT78" s="830"/>
      <c r="AU78" s="830" t="s">
        <v>551</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t="s">
        <v>563</v>
      </c>
      <c r="C79" s="874"/>
      <c r="D79" s="874"/>
      <c r="E79" s="874"/>
      <c r="F79" s="874"/>
      <c r="G79" s="874"/>
      <c r="H79" s="874"/>
      <c r="I79" s="874"/>
      <c r="J79" s="874"/>
      <c r="K79" s="874"/>
      <c r="L79" s="874"/>
      <c r="M79" s="874"/>
      <c r="N79" s="874"/>
      <c r="O79" s="874"/>
      <c r="P79" s="875"/>
      <c r="Q79" s="876">
        <v>144</v>
      </c>
      <c r="R79" s="830"/>
      <c r="S79" s="830"/>
      <c r="T79" s="830"/>
      <c r="U79" s="830"/>
      <c r="V79" s="830">
        <v>133</v>
      </c>
      <c r="W79" s="830"/>
      <c r="X79" s="830"/>
      <c r="Y79" s="830"/>
      <c r="Z79" s="830"/>
      <c r="AA79" s="830">
        <v>11</v>
      </c>
      <c r="AB79" s="830"/>
      <c r="AC79" s="830"/>
      <c r="AD79" s="830"/>
      <c r="AE79" s="830"/>
      <c r="AF79" s="830">
        <v>9</v>
      </c>
      <c r="AG79" s="830"/>
      <c r="AH79" s="830"/>
      <c r="AI79" s="830"/>
      <c r="AJ79" s="830"/>
      <c r="AK79" s="830" t="s">
        <v>551</v>
      </c>
      <c r="AL79" s="830"/>
      <c r="AM79" s="830"/>
      <c r="AN79" s="830"/>
      <c r="AO79" s="830"/>
      <c r="AP79" s="830" t="s">
        <v>551</v>
      </c>
      <c r="AQ79" s="830"/>
      <c r="AR79" s="830"/>
      <c r="AS79" s="830"/>
      <c r="AT79" s="830"/>
      <c r="AU79" s="830" t="s">
        <v>551</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378</v>
      </c>
      <c r="B88" s="789" t="s">
        <v>406</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1334</v>
      </c>
      <c r="AG88" s="844"/>
      <c r="AH88" s="844"/>
      <c r="AI88" s="844"/>
      <c r="AJ88" s="844"/>
      <c r="AK88" s="841"/>
      <c r="AL88" s="841"/>
      <c r="AM88" s="841"/>
      <c r="AN88" s="841"/>
      <c r="AO88" s="841"/>
      <c r="AP88" s="844">
        <v>521</v>
      </c>
      <c r="AQ88" s="844"/>
      <c r="AR88" s="844"/>
      <c r="AS88" s="844"/>
      <c r="AT88" s="844"/>
      <c r="AU88" s="844">
        <v>178</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407</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408</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409</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412</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413</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414</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415</v>
      </c>
      <c r="AB109" s="893"/>
      <c r="AC109" s="893"/>
      <c r="AD109" s="893"/>
      <c r="AE109" s="894"/>
      <c r="AF109" s="892" t="s">
        <v>416</v>
      </c>
      <c r="AG109" s="893"/>
      <c r="AH109" s="893"/>
      <c r="AI109" s="893"/>
      <c r="AJ109" s="894"/>
      <c r="AK109" s="892" t="s">
        <v>293</v>
      </c>
      <c r="AL109" s="893"/>
      <c r="AM109" s="893"/>
      <c r="AN109" s="893"/>
      <c r="AO109" s="894"/>
      <c r="AP109" s="892" t="s">
        <v>417</v>
      </c>
      <c r="AQ109" s="893"/>
      <c r="AR109" s="893"/>
      <c r="AS109" s="893"/>
      <c r="AT109" s="895"/>
      <c r="AU109" s="912" t="s">
        <v>414</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415</v>
      </c>
      <c r="BR109" s="893"/>
      <c r="BS109" s="893"/>
      <c r="BT109" s="893"/>
      <c r="BU109" s="894"/>
      <c r="BV109" s="892" t="s">
        <v>416</v>
      </c>
      <c r="BW109" s="893"/>
      <c r="BX109" s="893"/>
      <c r="BY109" s="893"/>
      <c r="BZ109" s="894"/>
      <c r="CA109" s="892" t="s">
        <v>293</v>
      </c>
      <c r="CB109" s="893"/>
      <c r="CC109" s="893"/>
      <c r="CD109" s="893"/>
      <c r="CE109" s="894"/>
      <c r="CF109" s="913" t="s">
        <v>417</v>
      </c>
      <c r="CG109" s="913"/>
      <c r="CH109" s="913"/>
      <c r="CI109" s="913"/>
      <c r="CJ109" s="913"/>
      <c r="CK109" s="892" t="s">
        <v>418</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415</v>
      </c>
      <c r="DH109" s="893"/>
      <c r="DI109" s="893"/>
      <c r="DJ109" s="893"/>
      <c r="DK109" s="894"/>
      <c r="DL109" s="892" t="s">
        <v>416</v>
      </c>
      <c r="DM109" s="893"/>
      <c r="DN109" s="893"/>
      <c r="DO109" s="893"/>
      <c r="DP109" s="894"/>
      <c r="DQ109" s="892" t="s">
        <v>293</v>
      </c>
      <c r="DR109" s="893"/>
      <c r="DS109" s="893"/>
      <c r="DT109" s="893"/>
      <c r="DU109" s="894"/>
      <c r="DV109" s="892" t="s">
        <v>417</v>
      </c>
      <c r="DW109" s="893"/>
      <c r="DX109" s="893"/>
      <c r="DY109" s="893"/>
      <c r="DZ109" s="895"/>
    </row>
    <row r="110" spans="1:131" s="230" customFormat="1" ht="26.25" customHeight="1" x14ac:dyDescent="0.15">
      <c r="A110" s="896" t="s">
        <v>419</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2477880</v>
      </c>
      <c r="AB110" s="900"/>
      <c r="AC110" s="900"/>
      <c r="AD110" s="900"/>
      <c r="AE110" s="901"/>
      <c r="AF110" s="902">
        <v>2344116</v>
      </c>
      <c r="AG110" s="900"/>
      <c r="AH110" s="900"/>
      <c r="AI110" s="900"/>
      <c r="AJ110" s="901"/>
      <c r="AK110" s="902">
        <v>2266306</v>
      </c>
      <c r="AL110" s="900"/>
      <c r="AM110" s="900"/>
      <c r="AN110" s="900"/>
      <c r="AO110" s="901"/>
      <c r="AP110" s="903">
        <v>28.6</v>
      </c>
      <c r="AQ110" s="904"/>
      <c r="AR110" s="904"/>
      <c r="AS110" s="904"/>
      <c r="AT110" s="905"/>
      <c r="AU110" s="906" t="s">
        <v>69</v>
      </c>
      <c r="AV110" s="907"/>
      <c r="AW110" s="907"/>
      <c r="AX110" s="907"/>
      <c r="AY110" s="907"/>
      <c r="AZ110" s="929" t="s">
        <v>420</v>
      </c>
      <c r="BA110" s="897"/>
      <c r="BB110" s="897"/>
      <c r="BC110" s="897"/>
      <c r="BD110" s="897"/>
      <c r="BE110" s="897"/>
      <c r="BF110" s="897"/>
      <c r="BG110" s="897"/>
      <c r="BH110" s="897"/>
      <c r="BI110" s="897"/>
      <c r="BJ110" s="897"/>
      <c r="BK110" s="897"/>
      <c r="BL110" s="897"/>
      <c r="BM110" s="897"/>
      <c r="BN110" s="897"/>
      <c r="BO110" s="897"/>
      <c r="BP110" s="898"/>
      <c r="BQ110" s="930">
        <v>23469910</v>
      </c>
      <c r="BR110" s="931"/>
      <c r="BS110" s="931"/>
      <c r="BT110" s="931"/>
      <c r="BU110" s="931"/>
      <c r="BV110" s="931">
        <v>21763700</v>
      </c>
      <c r="BW110" s="931"/>
      <c r="BX110" s="931"/>
      <c r="BY110" s="931"/>
      <c r="BZ110" s="931"/>
      <c r="CA110" s="931">
        <v>20905962</v>
      </c>
      <c r="CB110" s="931"/>
      <c r="CC110" s="931"/>
      <c r="CD110" s="931"/>
      <c r="CE110" s="931"/>
      <c r="CF110" s="944">
        <v>263.89999999999998</v>
      </c>
      <c r="CG110" s="945"/>
      <c r="CH110" s="945"/>
      <c r="CI110" s="945"/>
      <c r="CJ110" s="945"/>
      <c r="CK110" s="946" t="s">
        <v>421</v>
      </c>
      <c r="CL110" s="947"/>
      <c r="CM110" s="929" t="s">
        <v>422</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423</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424</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425</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426</v>
      </c>
      <c r="B112" s="953"/>
      <c r="C112" s="923" t="s">
        <v>427</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428</v>
      </c>
      <c r="BA112" s="923"/>
      <c r="BB112" s="923"/>
      <c r="BC112" s="923"/>
      <c r="BD112" s="923"/>
      <c r="BE112" s="923"/>
      <c r="BF112" s="923"/>
      <c r="BG112" s="923"/>
      <c r="BH112" s="923"/>
      <c r="BI112" s="923"/>
      <c r="BJ112" s="923"/>
      <c r="BK112" s="923"/>
      <c r="BL112" s="923"/>
      <c r="BM112" s="923"/>
      <c r="BN112" s="923"/>
      <c r="BO112" s="923"/>
      <c r="BP112" s="924"/>
      <c r="BQ112" s="925">
        <v>3852015</v>
      </c>
      <c r="BR112" s="926"/>
      <c r="BS112" s="926"/>
      <c r="BT112" s="926"/>
      <c r="BU112" s="926"/>
      <c r="BV112" s="926">
        <v>3985593</v>
      </c>
      <c r="BW112" s="926"/>
      <c r="BX112" s="926"/>
      <c r="BY112" s="926"/>
      <c r="BZ112" s="926"/>
      <c r="CA112" s="926">
        <v>3665093</v>
      </c>
      <c r="CB112" s="926"/>
      <c r="CC112" s="926"/>
      <c r="CD112" s="926"/>
      <c r="CE112" s="926"/>
      <c r="CF112" s="920">
        <v>46.3</v>
      </c>
      <c r="CG112" s="921"/>
      <c r="CH112" s="921"/>
      <c r="CI112" s="921"/>
      <c r="CJ112" s="921"/>
      <c r="CK112" s="948"/>
      <c r="CL112" s="949"/>
      <c r="CM112" s="922" t="s">
        <v>429</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430</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614149</v>
      </c>
      <c r="AB113" s="938"/>
      <c r="AC113" s="938"/>
      <c r="AD113" s="938"/>
      <c r="AE113" s="939"/>
      <c r="AF113" s="940">
        <v>547853</v>
      </c>
      <c r="AG113" s="938"/>
      <c r="AH113" s="938"/>
      <c r="AI113" s="938"/>
      <c r="AJ113" s="939"/>
      <c r="AK113" s="940">
        <v>626556</v>
      </c>
      <c r="AL113" s="938"/>
      <c r="AM113" s="938"/>
      <c r="AN113" s="938"/>
      <c r="AO113" s="939"/>
      <c r="AP113" s="941">
        <v>7.9</v>
      </c>
      <c r="AQ113" s="942"/>
      <c r="AR113" s="942"/>
      <c r="AS113" s="942"/>
      <c r="AT113" s="943"/>
      <c r="AU113" s="908"/>
      <c r="AV113" s="909"/>
      <c r="AW113" s="909"/>
      <c r="AX113" s="909"/>
      <c r="AY113" s="909"/>
      <c r="AZ113" s="922" t="s">
        <v>431</v>
      </c>
      <c r="BA113" s="923"/>
      <c r="BB113" s="923"/>
      <c r="BC113" s="923"/>
      <c r="BD113" s="923"/>
      <c r="BE113" s="923"/>
      <c r="BF113" s="923"/>
      <c r="BG113" s="923"/>
      <c r="BH113" s="923"/>
      <c r="BI113" s="923"/>
      <c r="BJ113" s="923"/>
      <c r="BK113" s="923"/>
      <c r="BL113" s="923"/>
      <c r="BM113" s="923"/>
      <c r="BN113" s="923"/>
      <c r="BO113" s="923"/>
      <c r="BP113" s="924"/>
      <c r="BQ113" s="925">
        <v>194948</v>
      </c>
      <c r="BR113" s="926"/>
      <c r="BS113" s="926"/>
      <c r="BT113" s="926"/>
      <c r="BU113" s="926"/>
      <c r="BV113" s="926">
        <v>186584</v>
      </c>
      <c r="BW113" s="926"/>
      <c r="BX113" s="926"/>
      <c r="BY113" s="926"/>
      <c r="BZ113" s="926"/>
      <c r="CA113" s="926">
        <v>178130</v>
      </c>
      <c r="CB113" s="926"/>
      <c r="CC113" s="926"/>
      <c r="CD113" s="926"/>
      <c r="CE113" s="926"/>
      <c r="CF113" s="920">
        <v>2.2000000000000002</v>
      </c>
      <c r="CG113" s="921"/>
      <c r="CH113" s="921"/>
      <c r="CI113" s="921"/>
      <c r="CJ113" s="921"/>
      <c r="CK113" s="948"/>
      <c r="CL113" s="949"/>
      <c r="CM113" s="922" t="s">
        <v>432</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433</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434</v>
      </c>
      <c r="BA114" s="923"/>
      <c r="BB114" s="923"/>
      <c r="BC114" s="923"/>
      <c r="BD114" s="923"/>
      <c r="BE114" s="923"/>
      <c r="BF114" s="923"/>
      <c r="BG114" s="923"/>
      <c r="BH114" s="923"/>
      <c r="BI114" s="923"/>
      <c r="BJ114" s="923"/>
      <c r="BK114" s="923"/>
      <c r="BL114" s="923"/>
      <c r="BM114" s="923"/>
      <c r="BN114" s="923"/>
      <c r="BO114" s="923"/>
      <c r="BP114" s="924"/>
      <c r="BQ114" s="925">
        <v>1922315</v>
      </c>
      <c r="BR114" s="926"/>
      <c r="BS114" s="926"/>
      <c r="BT114" s="926"/>
      <c r="BU114" s="926"/>
      <c r="BV114" s="926">
        <v>2097139</v>
      </c>
      <c r="BW114" s="926"/>
      <c r="BX114" s="926"/>
      <c r="BY114" s="926"/>
      <c r="BZ114" s="926"/>
      <c r="CA114" s="926">
        <v>2036684</v>
      </c>
      <c r="CB114" s="926"/>
      <c r="CC114" s="926"/>
      <c r="CD114" s="926"/>
      <c r="CE114" s="926"/>
      <c r="CF114" s="920">
        <v>25.7</v>
      </c>
      <c r="CG114" s="921"/>
      <c r="CH114" s="921"/>
      <c r="CI114" s="921"/>
      <c r="CJ114" s="921"/>
      <c r="CK114" s="948"/>
      <c r="CL114" s="949"/>
      <c r="CM114" s="922" t="s">
        <v>435</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436</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437</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438</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440</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441</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176</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442</v>
      </c>
      <c r="Z117" s="894"/>
      <c r="AA117" s="978">
        <v>3092029</v>
      </c>
      <c r="AB117" s="979"/>
      <c r="AC117" s="979"/>
      <c r="AD117" s="979"/>
      <c r="AE117" s="980"/>
      <c r="AF117" s="981">
        <v>2891969</v>
      </c>
      <c r="AG117" s="979"/>
      <c r="AH117" s="979"/>
      <c r="AI117" s="979"/>
      <c r="AJ117" s="980"/>
      <c r="AK117" s="981">
        <v>2892862</v>
      </c>
      <c r="AL117" s="979"/>
      <c r="AM117" s="979"/>
      <c r="AN117" s="979"/>
      <c r="AO117" s="980"/>
      <c r="AP117" s="982"/>
      <c r="AQ117" s="983"/>
      <c r="AR117" s="983"/>
      <c r="AS117" s="983"/>
      <c r="AT117" s="984"/>
      <c r="AU117" s="908"/>
      <c r="AV117" s="909"/>
      <c r="AW117" s="909"/>
      <c r="AX117" s="909"/>
      <c r="AY117" s="909"/>
      <c r="AZ117" s="974" t="s">
        <v>443</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444</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418</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415</v>
      </c>
      <c r="AB118" s="893"/>
      <c r="AC118" s="893"/>
      <c r="AD118" s="893"/>
      <c r="AE118" s="894"/>
      <c r="AF118" s="892" t="s">
        <v>416</v>
      </c>
      <c r="AG118" s="893"/>
      <c r="AH118" s="893"/>
      <c r="AI118" s="893"/>
      <c r="AJ118" s="894"/>
      <c r="AK118" s="892" t="s">
        <v>293</v>
      </c>
      <c r="AL118" s="893"/>
      <c r="AM118" s="893"/>
      <c r="AN118" s="893"/>
      <c r="AO118" s="894"/>
      <c r="AP118" s="970" t="s">
        <v>417</v>
      </c>
      <c r="AQ118" s="971"/>
      <c r="AR118" s="971"/>
      <c r="AS118" s="971"/>
      <c r="AT118" s="972"/>
      <c r="AU118" s="908"/>
      <c r="AV118" s="909"/>
      <c r="AW118" s="909"/>
      <c r="AX118" s="909"/>
      <c r="AY118" s="909"/>
      <c r="AZ118" s="973" t="s">
        <v>445</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446</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421</v>
      </c>
      <c r="B119" s="947"/>
      <c r="C119" s="929" t="s">
        <v>422</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176</v>
      </c>
      <c r="BA119" s="251"/>
      <c r="BB119" s="251"/>
      <c r="BC119" s="251"/>
      <c r="BD119" s="251"/>
      <c r="BE119" s="251"/>
      <c r="BF119" s="251"/>
      <c r="BG119" s="251"/>
      <c r="BH119" s="251"/>
      <c r="BI119" s="251"/>
      <c r="BJ119" s="251"/>
      <c r="BK119" s="251"/>
      <c r="BL119" s="251"/>
      <c r="BM119" s="251"/>
      <c r="BN119" s="251"/>
      <c r="BO119" s="977" t="s">
        <v>447</v>
      </c>
      <c r="BP119" s="1005"/>
      <c r="BQ119" s="999">
        <v>29439188</v>
      </c>
      <c r="BR119" s="1000"/>
      <c r="BS119" s="1000"/>
      <c r="BT119" s="1000"/>
      <c r="BU119" s="1000"/>
      <c r="BV119" s="1000">
        <v>28033016</v>
      </c>
      <c r="BW119" s="1000"/>
      <c r="BX119" s="1000"/>
      <c r="BY119" s="1000"/>
      <c r="BZ119" s="1000"/>
      <c r="CA119" s="1000">
        <v>26785869</v>
      </c>
      <c r="CB119" s="1000"/>
      <c r="CC119" s="1000"/>
      <c r="CD119" s="1000"/>
      <c r="CE119" s="1000"/>
      <c r="CF119" s="1001"/>
      <c r="CG119" s="1002"/>
      <c r="CH119" s="1002"/>
      <c r="CI119" s="1002"/>
      <c r="CJ119" s="1003"/>
      <c r="CK119" s="950"/>
      <c r="CL119" s="951"/>
      <c r="CM119" s="973" t="s">
        <v>448</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425</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449</v>
      </c>
      <c r="AV120" s="992"/>
      <c r="AW120" s="992"/>
      <c r="AX120" s="992"/>
      <c r="AY120" s="993"/>
      <c r="AZ120" s="929" t="s">
        <v>450</v>
      </c>
      <c r="BA120" s="897"/>
      <c r="BB120" s="897"/>
      <c r="BC120" s="897"/>
      <c r="BD120" s="897"/>
      <c r="BE120" s="897"/>
      <c r="BF120" s="897"/>
      <c r="BG120" s="897"/>
      <c r="BH120" s="897"/>
      <c r="BI120" s="897"/>
      <c r="BJ120" s="897"/>
      <c r="BK120" s="897"/>
      <c r="BL120" s="897"/>
      <c r="BM120" s="897"/>
      <c r="BN120" s="897"/>
      <c r="BO120" s="897"/>
      <c r="BP120" s="898"/>
      <c r="BQ120" s="930">
        <v>8838147</v>
      </c>
      <c r="BR120" s="931"/>
      <c r="BS120" s="931"/>
      <c r="BT120" s="931"/>
      <c r="BU120" s="931"/>
      <c r="BV120" s="931">
        <v>9180283</v>
      </c>
      <c r="BW120" s="931"/>
      <c r="BX120" s="931"/>
      <c r="BY120" s="931"/>
      <c r="BZ120" s="931"/>
      <c r="CA120" s="931">
        <v>9992536</v>
      </c>
      <c r="CB120" s="931"/>
      <c r="CC120" s="931"/>
      <c r="CD120" s="931"/>
      <c r="CE120" s="931"/>
      <c r="CF120" s="944">
        <v>126.1</v>
      </c>
      <c r="CG120" s="945"/>
      <c r="CH120" s="945"/>
      <c r="CI120" s="945"/>
      <c r="CJ120" s="945"/>
      <c r="CK120" s="1006" t="s">
        <v>451</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v>3138797</v>
      </c>
      <c r="DH120" s="931"/>
      <c r="DI120" s="931"/>
      <c r="DJ120" s="931"/>
      <c r="DK120" s="931"/>
      <c r="DL120" s="931">
        <v>3309684</v>
      </c>
      <c r="DM120" s="931"/>
      <c r="DN120" s="931"/>
      <c r="DO120" s="931"/>
      <c r="DP120" s="931"/>
      <c r="DQ120" s="931">
        <v>3044061</v>
      </c>
      <c r="DR120" s="931"/>
      <c r="DS120" s="931"/>
      <c r="DT120" s="931"/>
      <c r="DU120" s="931"/>
      <c r="DV120" s="932">
        <v>38.4</v>
      </c>
      <c r="DW120" s="932"/>
      <c r="DX120" s="932"/>
      <c r="DY120" s="932"/>
      <c r="DZ120" s="933"/>
    </row>
    <row r="121" spans="1:130" s="230" customFormat="1" ht="26.25" customHeight="1" x14ac:dyDescent="0.15">
      <c r="A121" s="1057"/>
      <c r="B121" s="949"/>
      <c r="C121" s="974" t="s">
        <v>452</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453</v>
      </c>
      <c r="BA121" s="923"/>
      <c r="BB121" s="923"/>
      <c r="BC121" s="923"/>
      <c r="BD121" s="923"/>
      <c r="BE121" s="923"/>
      <c r="BF121" s="923"/>
      <c r="BG121" s="923"/>
      <c r="BH121" s="923"/>
      <c r="BI121" s="923"/>
      <c r="BJ121" s="923"/>
      <c r="BK121" s="923"/>
      <c r="BL121" s="923"/>
      <c r="BM121" s="923"/>
      <c r="BN121" s="923"/>
      <c r="BO121" s="923"/>
      <c r="BP121" s="924"/>
      <c r="BQ121" s="925">
        <v>731581</v>
      </c>
      <c r="BR121" s="926"/>
      <c r="BS121" s="926"/>
      <c r="BT121" s="926"/>
      <c r="BU121" s="926"/>
      <c r="BV121" s="926">
        <v>657966</v>
      </c>
      <c r="BW121" s="926"/>
      <c r="BX121" s="926"/>
      <c r="BY121" s="926"/>
      <c r="BZ121" s="926"/>
      <c r="CA121" s="926">
        <v>593503</v>
      </c>
      <c r="CB121" s="926"/>
      <c r="CC121" s="926"/>
      <c r="CD121" s="926"/>
      <c r="CE121" s="926"/>
      <c r="CF121" s="920">
        <v>7.5</v>
      </c>
      <c r="CG121" s="921"/>
      <c r="CH121" s="921"/>
      <c r="CI121" s="921"/>
      <c r="CJ121" s="921"/>
      <c r="CK121" s="1009"/>
      <c r="CL121" s="1010"/>
      <c r="CM121" s="1010"/>
      <c r="CN121" s="1010"/>
      <c r="CO121" s="1011"/>
      <c r="CP121" s="1019" t="s">
        <v>398</v>
      </c>
      <c r="CQ121" s="1020"/>
      <c r="CR121" s="1020"/>
      <c r="CS121" s="1020"/>
      <c r="CT121" s="1020"/>
      <c r="CU121" s="1020"/>
      <c r="CV121" s="1020"/>
      <c r="CW121" s="1020"/>
      <c r="CX121" s="1020"/>
      <c r="CY121" s="1020"/>
      <c r="CZ121" s="1020"/>
      <c r="DA121" s="1020"/>
      <c r="DB121" s="1020"/>
      <c r="DC121" s="1020"/>
      <c r="DD121" s="1020"/>
      <c r="DE121" s="1020"/>
      <c r="DF121" s="1021"/>
      <c r="DG121" s="925">
        <v>682738</v>
      </c>
      <c r="DH121" s="926"/>
      <c r="DI121" s="926"/>
      <c r="DJ121" s="926"/>
      <c r="DK121" s="926"/>
      <c r="DL121" s="926">
        <v>639208</v>
      </c>
      <c r="DM121" s="926"/>
      <c r="DN121" s="926"/>
      <c r="DO121" s="926"/>
      <c r="DP121" s="926"/>
      <c r="DQ121" s="926">
        <v>593786</v>
      </c>
      <c r="DR121" s="926"/>
      <c r="DS121" s="926"/>
      <c r="DT121" s="926"/>
      <c r="DU121" s="926"/>
      <c r="DV121" s="927">
        <v>7.5</v>
      </c>
      <c r="DW121" s="927"/>
      <c r="DX121" s="927"/>
      <c r="DY121" s="927"/>
      <c r="DZ121" s="928"/>
    </row>
    <row r="122" spans="1:130" s="230" customFormat="1" ht="26.25" customHeight="1" x14ac:dyDescent="0.15">
      <c r="A122" s="1057"/>
      <c r="B122" s="949"/>
      <c r="C122" s="922" t="s">
        <v>435</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454</v>
      </c>
      <c r="BA122" s="965"/>
      <c r="BB122" s="965"/>
      <c r="BC122" s="965"/>
      <c r="BD122" s="965"/>
      <c r="BE122" s="965"/>
      <c r="BF122" s="965"/>
      <c r="BG122" s="965"/>
      <c r="BH122" s="965"/>
      <c r="BI122" s="965"/>
      <c r="BJ122" s="965"/>
      <c r="BK122" s="965"/>
      <c r="BL122" s="965"/>
      <c r="BM122" s="965"/>
      <c r="BN122" s="965"/>
      <c r="BO122" s="965"/>
      <c r="BP122" s="966"/>
      <c r="BQ122" s="999">
        <v>18592078</v>
      </c>
      <c r="BR122" s="1000"/>
      <c r="BS122" s="1000"/>
      <c r="BT122" s="1000"/>
      <c r="BU122" s="1000"/>
      <c r="BV122" s="1000">
        <v>18309949</v>
      </c>
      <c r="BW122" s="1000"/>
      <c r="BX122" s="1000"/>
      <c r="BY122" s="1000"/>
      <c r="BZ122" s="1000"/>
      <c r="CA122" s="1000">
        <v>18228894</v>
      </c>
      <c r="CB122" s="1000"/>
      <c r="CC122" s="1000"/>
      <c r="CD122" s="1000"/>
      <c r="CE122" s="1000"/>
      <c r="CF122" s="1017">
        <v>230.1</v>
      </c>
      <c r="CG122" s="1018"/>
      <c r="CH122" s="1018"/>
      <c r="CI122" s="1018"/>
      <c r="CJ122" s="1018"/>
      <c r="CK122" s="1009"/>
      <c r="CL122" s="1010"/>
      <c r="CM122" s="1010"/>
      <c r="CN122" s="1010"/>
      <c r="CO122" s="1011"/>
      <c r="CP122" s="1019" t="s">
        <v>399</v>
      </c>
      <c r="CQ122" s="1020"/>
      <c r="CR122" s="1020"/>
      <c r="CS122" s="1020"/>
      <c r="CT122" s="1020"/>
      <c r="CU122" s="1020"/>
      <c r="CV122" s="1020"/>
      <c r="CW122" s="1020"/>
      <c r="CX122" s="1020"/>
      <c r="CY122" s="1020"/>
      <c r="CZ122" s="1020"/>
      <c r="DA122" s="1020"/>
      <c r="DB122" s="1020"/>
      <c r="DC122" s="1020"/>
      <c r="DD122" s="1020"/>
      <c r="DE122" s="1020"/>
      <c r="DF122" s="1021"/>
      <c r="DG122" s="925">
        <v>17045</v>
      </c>
      <c r="DH122" s="926"/>
      <c r="DI122" s="926"/>
      <c r="DJ122" s="926"/>
      <c r="DK122" s="926"/>
      <c r="DL122" s="926">
        <v>12879</v>
      </c>
      <c r="DM122" s="926"/>
      <c r="DN122" s="926"/>
      <c r="DO122" s="926"/>
      <c r="DP122" s="926"/>
      <c r="DQ122" s="926">
        <v>17019</v>
      </c>
      <c r="DR122" s="926"/>
      <c r="DS122" s="926"/>
      <c r="DT122" s="926"/>
      <c r="DU122" s="926"/>
      <c r="DV122" s="927">
        <v>0.2</v>
      </c>
      <c r="DW122" s="927"/>
      <c r="DX122" s="927"/>
      <c r="DY122" s="927"/>
      <c r="DZ122" s="928"/>
    </row>
    <row r="123" spans="1:130" s="230" customFormat="1" ht="26.25" customHeight="1" x14ac:dyDescent="0.15">
      <c r="A123" s="1057"/>
      <c r="B123" s="949"/>
      <c r="C123" s="922" t="s">
        <v>441</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176</v>
      </c>
      <c r="BA123" s="251"/>
      <c r="BB123" s="251"/>
      <c r="BC123" s="251"/>
      <c r="BD123" s="251"/>
      <c r="BE123" s="251"/>
      <c r="BF123" s="251"/>
      <c r="BG123" s="251"/>
      <c r="BH123" s="251"/>
      <c r="BI123" s="251"/>
      <c r="BJ123" s="251"/>
      <c r="BK123" s="251"/>
      <c r="BL123" s="251"/>
      <c r="BM123" s="251"/>
      <c r="BN123" s="251"/>
      <c r="BO123" s="977" t="s">
        <v>455</v>
      </c>
      <c r="BP123" s="1005"/>
      <c r="BQ123" s="1063">
        <v>28161806</v>
      </c>
      <c r="BR123" s="1064"/>
      <c r="BS123" s="1064"/>
      <c r="BT123" s="1064"/>
      <c r="BU123" s="1064"/>
      <c r="BV123" s="1064">
        <v>28148198</v>
      </c>
      <c r="BW123" s="1064"/>
      <c r="BX123" s="1064"/>
      <c r="BY123" s="1064"/>
      <c r="BZ123" s="1064"/>
      <c r="CA123" s="1064">
        <v>28814933</v>
      </c>
      <c r="CB123" s="1064"/>
      <c r="CC123" s="1064"/>
      <c r="CD123" s="1064"/>
      <c r="CE123" s="1064"/>
      <c r="CF123" s="1001"/>
      <c r="CG123" s="1002"/>
      <c r="CH123" s="1002"/>
      <c r="CI123" s="1002"/>
      <c r="CJ123" s="1003"/>
      <c r="CK123" s="1009"/>
      <c r="CL123" s="1010"/>
      <c r="CM123" s="1010"/>
      <c r="CN123" s="1010"/>
      <c r="CO123" s="1011"/>
      <c r="CP123" s="1019" t="s">
        <v>397</v>
      </c>
      <c r="CQ123" s="1020"/>
      <c r="CR123" s="1020"/>
      <c r="CS123" s="1020"/>
      <c r="CT123" s="1020"/>
      <c r="CU123" s="1020"/>
      <c r="CV123" s="1020"/>
      <c r="CW123" s="1020"/>
      <c r="CX123" s="1020"/>
      <c r="CY123" s="1020"/>
      <c r="CZ123" s="1020"/>
      <c r="DA123" s="1020"/>
      <c r="DB123" s="1020"/>
      <c r="DC123" s="1020"/>
      <c r="DD123" s="1020"/>
      <c r="DE123" s="1020"/>
      <c r="DF123" s="1021"/>
      <c r="DG123" s="958">
        <v>13435</v>
      </c>
      <c r="DH123" s="959"/>
      <c r="DI123" s="959"/>
      <c r="DJ123" s="959"/>
      <c r="DK123" s="960"/>
      <c r="DL123" s="961">
        <v>23822</v>
      </c>
      <c r="DM123" s="959"/>
      <c r="DN123" s="959"/>
      <c r="DO123" s="959"/>
      <c r="DP123" s="960"/>
      <c r="DQ123" s="961">
        <v>10227</v>
      </c>
      <c r="DR123" s="959"/>
      <c r="DS123" s="959"/>
      <c r="DT123" s="959"/>
      <c r="DU123" s="960"/>
      <c r="DV123" s="962">
        <v>0.1</v>
      </c>
      <c r="DW123" s="963"/>
      <c r="DX123" s="963"/>
      <c r="DY123" s="963"/>
      <c r="DZ123" s="964"/>
    </row>
    <row r="124" spans="1:130" s="230" customFormat="1" ht="26.25" customHeight="1" thickBot="1" x14ac:dyDescent="0.2">
      <c r="A124" s="1057"/>
      <c r="B124" s="949"/>
      <c r="C124" s="922" t="s">
        <v>444</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456</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15.8</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457</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446</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458</v>
      </c>
      <c r="CL125" s="1007"/>
      <c r="CM125" s="1007"/>
      <c r="CN125" s="1007"/>
      <c r="CO125" s="1008"/>
      <c r="CP125" s="929" t="s">
        <v>459</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448</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460</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461</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462</v>
      </c>
      <c r="AY127" s="1032"/>
      <c r="AZ127" s="1032"/>
      <c r="BA127" s="1032"/>
      <c r="BB127" s="1032"/>
      <c r="BC127" s="1032"/>
      <c r="BD127" s="1032"/>
      <c r="BE127" s="1033"/>
      <c r="BF127" s="1034" t="s">
        <v>463</v>
      </c>
      <c r="BG127" s="1032"/>
      <c r="BH127" s="1032"/>
      <c r="BI127" s="1032"/>
      <c r="BJ127" s="1032"/>
      <c r="BK127" s="1032"/>
      <c r="BL127" s="1033"/>
      <c r="BM127" s="1034" t="s">
        <v>464</v>
      </c>
      <c r="BN127" s="1032"/>
      <c r="BO127" s="1032"/>
      <c r="BP127" s="1032"/>
      <c r="BQ127" s="1032"/>
      <c r="BR127" s="1032"/>
      <c r="BS127" s="1033"/>
      <c r="BT127" s="1034" t="s">
        <v>465</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466</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467</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468</v>
      </c>
      <c r="X128" s="1043"/>
      <c r="Y128" s="1043"/>
      <c r="Z128" s="1044"/>
      <c r="AA128" s="1045">
        <v>81951</v>
      </c>
      <c r="AB128" s="1046"/>
      <c r="AC128" s="1046"/>
      <c r="AD128" s="1046"/>
      <c r="AE128" s="1047"/>
      <c r="AF128" s="1048">
        <v>64081</v>
      </c>
      <c r="AG128" s="1046"/>
      <c r="AH128" s="1046"/>
      <c r="AI128" s="1046"/>
      <c r="AJ128" s="1047"/>
      <c r="AK128" s="1048">
        <v>60618</v>
      </c>
      <c r="AL128" s="1046"/>
      <c r="AM128" s="1046"/>
      <c r="AN128" s="1046"/>
      <c r="AO128" s="1047"/>
      <c r="AP128" s="1049"/>
      <c r="AQ128" s="1050"/>
      <c r="AR128" s="1050"/>
      <c r="AS128" s="1050"/>
      <c r="AT128" s="1051"/>
      <c r="AU128" s="232"/>
      <c r="AV128" s="232"/>
      <c r="AW128" s="232"/>
      <c r="AX128" s="896" t="s">
        <v>469</v>
      </c>
      <c r="AY128" s="897"/>
      <c r="AZ128" s="897"/>
      <c r="BA128" s="897"/>
      <c r="BB128" s="897"/>
      <c r="BC128" s="897"/>
      <c r="BD128" s="897"/>
      <c r="BE128" s="898"/>
      <c r="BF128" s="1052" t="s">
        <v>122</v>
      </c>
      <c r="BG128" s="1053"/>
      <c r="BH128" s="1053"/>
      <c r="BI128" s="1053"/>
      <c r="BJ128" s="1053"/>
      <c r="BK128" s="1053"/>
      <c r="BL128" s="1054"/>
      <c r="BM128" s="1052">
        <v>13.35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470</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471</v>
      </c>
      <c r="X129" s="1071"/>
      <c r="Y129" s="1071"/>
      <c r="Z129" s="1072"/>
      <c r="AA129" s="958">
        <v>9960290</v>
      </c>
      <c r="AB129" s="959"/>
      <c r="AC129" s="959"/>
      <c r="AD129" s="959"/>
      <c r="AE129" s="960"/>
      <c r="AF129" s="961">
        <v>9824033</v>
      </c>
      <c r="AG129" s="959"/>
      <c r="AH129" s="959"/>
      <c r="AI129" s="959"/>
      <c r="AJ129" s="960"/>
      <c r="AK129" s="961">
        <v>9887152</v>
      </c>
      <c r="AL129" s="959"/>
      <c r="AM129" s="959"/>
      <c r="AN129" s="959"/>
      <c r="AO129" s="960"/>
      <c r="AP129" s="1073"/>
      <c r="AQ129" s="1074"/>
      <c r="AR129" s="1074"/>
      <c r="AS129" s="1074"/>
      <c r="AT129" s="1075"/>
      <c r="AU129" s="233"/>
      <c r="AV129" s="233"/>
      <c r="AW129" s="233"/>
      <c r="AX129" s="1065" t="s">
        <v>472</v>
      </c>
      <c r="AY129" s="923"/>
      <c r="AZ129" s="923"/>
      <c r="BA129" s="923"/>
      <c r="BB129" s="923"/>
      <c r="BC129" s="923"/>
      <c r="BD129" s="923"/>
      <c r="BE129" s="924"/>
      <c r="BF129" s="1066" t="s">
        <v>122</v>
      </c>
      <c r="BG129" s="1067"/>
      <c r="BH129" s="1067"/>
      <c r="BI129" s="1067"/>
      <c r="BJ129" s="1067"/>
      <c r="BK129" s="1067"/>
      <c r="BL129" s="1068"/>
      <c r="BM129" s="1066">
        <v>18.350000000000001</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473</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474</v>
      </c>
      <c r="X130" s="1071"/>
      <c r="Y130" s="1071"/>
      <c r="Z130" s="1072"/>
      <c r="AA130" s="958">
        <v>1920960</v>
      </c>
      <c r="AB130" s="959"/>
      <c r="AC130" s="959"/>
      <c r="AD130" s="959"/>
      <c r="AE130" s="960"/>
      <c r="AF130" s="961">
        <v>1960516</v>
      </c>
      <c r="AG130" s="959"/>
      <c r="AH130" s="959"/>
      <c r="AI130" s="959"/>
      <c r="AJ130" s="960"/>
      <c r="AK130" s="961">
        <v>1964966</v>
      </c>
      <c r="AL130" s="959"/>
      <c r="AM130" s="959"/>
      <c r="AN130" s="959"/>
      <c r="AO130" s="960"/>
      <c r="AP130" s="1073"/>
      <c r="AQ130" s="1074"/>
      <c r="AR130" s="1074"/>
      <c r="AS130" s="1074"/>
      <c r="AT130" s="1075"/>
      <c r="AU130" s="233"/>
      <c r="AV130" s="233"/>
      <c r="AW130" s="233"/>
      <c r="AX130" s="1065" t="s">
        <v>475</v>
      </c>
      <c r="AY130" s="923"/>
      <c r="AZ130" s="923"/>
      <c r="BA130" s="923"/>
      <c r="BB130" s="923"/>
      <c r="BC130" s="923"/>
      <c r="BD130" s="923"/>
      <c r="BE130" s="924"/>
      <c r="BF130" s="1101">
        <v>11.8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476</v>
      </c>
      <c r="X131" s="1108"/>
      <c r="Y131" s="1108"/>
      <c r="Z131" s="1109"/>
      <c r="AA131" s="1004">
        <v>8039330</v>
      </c>
      <c r="AB131" s="986"/>
      <c r="AC131" s="986"/>
      <c r="AD131" s="986"/>
      <c r="AE131" s="987"/>
      <c r="AF131" s="985">
        <v>7863517</v>
      </c>
      <c r="AG131" s="986"/>
      <c r="AH131" s="986"/>
      <c r="AI131" s="986"/>
      <c r="AJ131" s="987"/>
      <c r="AK131" s="985">
        <v>7922186</v>
      </c>
      <c r="AL131" s="986"/>
      <c r="AM131" s="986"/>
      <c r="AN131" s="986"/>
      <c r="AO131" s="987"/>
      <c r="AP131" s="1110"/>
      <c r="AQ131" s="1111"/>
      <c r="AR131" s="1111"/>
      <c r="AS131" s="1111"/>
      <c r="AT131" s="1112"/>
      <c r="AU131" s="233"/>
      <c r="AV131" s="233"/>
      <c r="AW131" s="233"/>
      <c r="AX131" s="1083" t="s">
        <v>477</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478</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479</v>
      </c>
      <c r="W132" s="1094"/>
      <c r="X132" s="1094"/>
      <c r="Y132" s="1094"/>
      <c r="Z132" s="1095"/>
      <c r="AA132" s="1096">
        <v>13.547372729999999</v>
      </c>
      <c r="AB132" s="1097"/>
      <c r="AC132" s="1097"/>
      <c r="AD132" s="1097"/>
      <c r="AE132" s="1098"/>
      <c r="AF132" s="1099">
        <v>11.030331589999999</v>
      </c>
      <c r="AG132" s="1097"/>
      <c r="AH132" s="1097"/>
      <c r="AI132" s="1097"/>
      <c r="AJ132" s="1098"/>
      <c r="AK132" s="1099">
        <v>10.947458190000001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480</v>
      </c>
      <c r="W133" s="1077"/>
      <c r="X133" s="1077"/>
      <c r="Y133" s="1077"/>
      <c r="Z133" s="1078"/>
      <c r="AA133" s="1079">
        <v>13.3</v>
      </c>
      <c r="AB133" s="1080"/>
      <c r="AC133" s="1080"/>
      <c r="AD133" s="1080"/>
      <c r="AE133" s="1081"/>
      <c r="AF133" s="1079">
        <v>12.5</v>
      </c>
      <c r="AG133" s="1080"/>
      <c r="AH133" s="1080"/>
      <c r="AI133" s="1080"/>
      <c r="AJ133" s="1081"/>
      <c r="AK133" s="1079">
        <v>11.8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K9YFw1Baddka/+mfaiLbm7l1Fuo6lAnt0juTCDYdTQ0FDxZZ+lDxk0GNWlFK6tA5BrfPKvtwi+ZOzFXsZtrQ==" saltValue="5dlYtblEQtudahysmBcsZ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V1" zoomScale="82" zoomScaleNormal="85" zoomScaleSheetLayoutView="82" workbookViewId="0">
      <selection activeCell="AF74" sqref="AF74"/>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DX4zQFMUiI3K0YDPJszcGKI508zbK1dMv+jx50h7Q39L4Wl6iFIfIqGynqEDOUu7fvTpzz8pXCCcAaN9ZPLedA==" saltValue="ya5g8pHLwzlY9liL1PP2pw=="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34" zoomScale="80" zoomScaleNormal="8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DRdUzBfRvclqXarUKj6p7+x8N0n5mvmUIlUVL4bnAZNEcusRVPGyNWciIvoORfkOhAgJ/CA9e4eLnjQlGEVFQ==" saltValue="3fvNWbrKwf/CmDaDzWTMqQ=="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58"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484</v>
      </c>
      <c r="AP7" s="272"/>
      <c r="AQ7" s="273" t="s">
        <v>485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486</v>
      </c>
      <c r="AQ8" s="279" t="s">
        <v>487</v>
      </c>
      <c r="AR8" s="280" t="s">
        <v>488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489</v>
      </c>
      <c r="AL9" s="1117"/>
      <c r="AM9" s="1117"/>
      <c r="AN9" s="1118"/>
      <c r="AO9" s="281">
        <v>2856157</v>
      </c>
      <c r="AP9" s="281">
        <v>108463</v>
      </c>
      <c r="AQ9" s="282">
        <v>90724</v>
      </c>
      <c r="AR9" s="283">
        <v>19.600000000000001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490</v>
      </c>
      <c r="AL10" s="1117"/>
      <c r="AM10" s="1117"/>
      <c r="AN10" s="1118"/>
      <c r="AO10" s="284">
        <v>45496</v>
      </c>
      <c r="AP10" s="284">
        <v>1728</v>
      </c>
      <c r="AQ10" s="285">
        <v>11342</v>
      </c>
      <c r="AR10" s="286">
        <v>-84.8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491</v>
      </c>
      <c r="AL11" s="1117"/>
      <c r="AM11" s="1117"/>
      <c r="AN11" s="1118"/>
      <c r="AO11" s="284" t="s">
        <v>492</v>
      </c>
      <c r="AP11" s="284" t="s">
        <v>492</v>
      </c>
      <c r="AQ11" s="285">
        <v>1033</v>
      </c>
      <c r="AR11" s="286" t="s">
        <v>492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493</v>
      </c>
      <c r="AL12" s="1117"/>
      <c r="AM12" s="1117"/>
      <c r="AN12" s="1118"/>
      <c r="AO12" s="284" t="s">
        <v>492</v>
      </c>
      <c r="AP12" s="284" t="s">
        <v>492</v>
      </c>
      <c r="AQ12" s="285">
        <v>16</v>
      </c>
      <c r="AR12" s="286" t="s">
        <v>492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494</v>
      </c>
      <c r="AL13" s="1117"/>
      <c r="AM13" s="1117"/>
      <c r="AN13" s="1118"/>
      <c r="AO13" s="284">
        <v>112313</v>
      </c>
      <c r="AP13" s="284">
        <v>4265</v>
      </c>
      <c r="AQ13" s="285">
        <v>3647</v>
      </c>
      <c r="AR13" s="286">
        <v>16.899999999999999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495</v>
      </c>
      <c r="AL14" s="1117"/>
      <c r="AM14" s="1117"/>
      <c r="AN14" s="1118"/>
      <c r="AO14" s="284">
        <v>149782</v>
      </c>
      <c r="AP14" s="284">
        <v>5688</v>
      </c>
      <c r="AQ14" s="285">
        <v>1693</v>
      </c>
      <c r="AR14" s="286">
        <v>236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496</v>
      </c>
      <c r="AL15" s="1120"/>
      <c r="AM15" s="1120"/>
      <c r="AN15" s="1121"/>
      <c r="AO15" s="284">
        <v>-69891</v>
      </c>
      <c r="AP15" s="284">
        <v>-2654</v>
      </c>
      <c r="AQ15" s="285">
        <v>-4922</v>
      </c>
      <c r="AR15" s="286">
        <v>-46.1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176</v>
      </c>
      <c r="AL16" s="1120"/>
      <c r="AM16" s="1120"/>
      <c r="AN16" s="1121"/>
      <c r="AO16" s="284">
        <v>3093857</v>
      </c>
      <c r="AP16" s="284">
        <v>117490</v>
      </c>
      <c r="AQ16" s="285">
        <v>103533</v>
      </c>
      <c r="AR16" s="286">
        <v>13.5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498</v>
      </c>
      <c r="AP20" s="293" t="s">
        <v>499</v>
      </c>
      <c r="AQ20" s="294" t="s">
        <v>500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501</v>
      </c>
      <c r="AL21" s="1123"/>
      <c r="AM21" s="1123"/>
      <c r="AN21" s="1124"/>
      <c r="AO21" s="297">
        <v>11.54</v>
      </c>
      <c r="AP21" s="298">
        <v>9.17</v>
      </c>
      <c r="AQ21" s="299">
        <v>2.37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502</v>
      </c>
      <c r="AL22" s="1123"/>
      <c r="AM22" s="1123"/>
      <c r="AN22" s="1124"/>
      <c r="AO22" s="302">
        <v>97.2</v>
      </c>
      <c r="AP22" s="303">
        <v>97.2</v>
      </c>
      <c r="AQ22" s="304">
        <v>0</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503</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484</v>
      </c>
      <c r="AP30" s="272"/>
      <c r="AQ30" s="273" t="s">
        <v>485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486</v>
      </c>
      <c r="AQ31" s="279" t="s">
        <v>487</v>
      </c>
      <c r="AR31" s="280" t="s">
        <v>488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506</v>
      </c>
      <c r="AL32" s="1131"/>
      <c r="AM32" s="1131"/>
      <c r="AN32" s="1132"/>
      <c r="AO32" s="312">
        <v>2266306</v>
      </c>
      <c r="AP32" s="312">
        <v>86063</v>
      </c>
      <c r="AQ32" s="313">
        <v>59793</v>
      </c>
      <c r="AR32" s="314">
        <v>43.9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507</v>
      </c>
      <c r="AL33" s="1131"/>
      <c r="AM33" s="1131"/>
      <c r="AN33" s="1132"/>
      <c r="AO33" s="312" t="s">
        <v>492</v>
      </c>
      <c r="AP33" s="312" t="s">
        <v>492</v>
      </c>
      <c r="AQ33" s="313" t="s">
        <v>492</v>
      </c>
      <c r="AR33" s="314" t="s">
        <v>492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508</v>
      </c>
      <c r="AL34" s="1131"/>
      <c r="AM34" s="1131"/>
      <c r="AN34" s="1132"/>
      <c r="AO34" s="312" t="s">
        <v>492</v>
      </c>
      <c r="AP34" s="312" t="s">
        <v>492</v>
      </c>
      <c r="AQ34" s="313" t="s">
        <v>492</v>
      </c>
      <c r="AR34" s="314" t="s">
        <v>492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509</v>
      </c>
      <c r="AL35" s="1131"/>
      <c r="AM35" s="1131"/>
      <c r="AN35" s="1132"/>
      <c r="AO35" s="312">
        <v>626556</v>
      </c>
      <c r="AP35" s="312">
        <v>23794</v>
      </c>
      <c r="AQ35" s="313">
        <v>14599</v>
      </c>
      <c r="AR35" s="314">
        <v>63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510</v>
      </c>
      <c r="AL36" s="1131"/>
      <c r="AM36" s="1131"/>
      <c r="AN36" s="1132"/>
      <c r="AO36" s="312" t="s">
        <v>492</v>
      </c>
      <c r="AP36" s="312" t="s">
        <v>492</v>
      </c>
      <c r="AQ36" s="313">
        <v>2530</v>
      </c>
      <c r="AR36" s="314" t="s">
        <v>492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511</v>
      </c>
      <c r="AL37" s="1131"/>
      <c r="AM37" s="1131"/>
      <c r="AN37" s="1132"/>
      <c r="AO37" s="312" t="s">
        <v>492</v>
      </c>
      <c r="AP37" s="312" t="s">
        <v>492</v>
      </c>
      <c r="AQ37" s="313">
        <v>188</v>
      </c>
      <c r="AR37" s="314" t="s">
        <v>492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512</v>
      </c>
      <c r="AL38" s="1134"/>
      <c r="AM38" s="1134"/>
      <c r="AN38" s="1135"/>
      <c r="AO38" s="315" t="s">
        <v>492</v>
      </c>
      <c r="AP38" s="315" t="s">
        <v>492</v>
      </c>
      <c r="AQ38" s="316">
        <v>2</v>
      </c>
      <c r="AR38" s="304" t="s">
        <v>492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513</v>
      </c>
      <c r="AL39" s="1134"/>
      <c r="AM39" s="1134"/>
      <c r="AN39" s="1135"/>
      <c r="AO39" s="312">
        <v>-60618</v>
      </c>
      <c r="AP39" s="312">
        <v>-2302</v>
      </c>
      <c r="AQ39" s="313">
        <v>-4866</v>
      </c>
      <c r="AR39" s="314">
        <v>-52.7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514</v>
      </c>
      <c r="AL40" s="1131"/>
      <c r="AM40" s="1131"/>
      <c r="AN40" s="1132"/>
      <c r="AO40" s="312">
        <v>-1964966</v>
      </c>
      <c r="AP40" s="312">
        <v>-74620</v>
      </c>
      <c r="AQ40" s="313">
        <v>-49341</v>
      </c>
      <c r="AR40" s="314">
        <v>51.2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286</v>
      </c>
      <c r="AL41" s="1137"/>
      <c r="AM41" s="1137"/>
      <c r="AN41" s="1138"/>
      <c r="AO41" s="312">
        <v>867278</v>
      </c>
      <c r="AP41" s="312">
        <v>32935</v>
      </c>
      <c r="AQ41" s="313">
        <v>22906</v>
      </c>
      <c r="AR41" s="314">
        <v>43.8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484</v>
      </c>
      <c r="AN49" s="1127" t="s">
        <v>517</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518</v>
      </c>
      <c r="AO50" s="329" t="s">
        <v>519</v>
      </c>
      <c r="AP50" s="330" t="s">
        <v>520</v>
      </c>
      <c r="AQ50" s="331" t="s">
        <v>521</v>
      </c>
      <c r="AR50" s="332" t="s">
        <v>522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523</v>
      </c>
      <c r="AL51" s="325"/>
      <c r="AM51" s="333">
        <v>1849954</v>
      </c>
      <c r="AN51" s="334">
        <v>65309</v>
      </c>
      <c r="AO51" s="335">
        <v>22.7</v>
      </c>
      <c r="AP51" s="336">
        <v>79288</v>
      </c>
      <c r="AQ51" s="337">
        <v>21.8</v>
      </c>
      <c r="AR51" s="338">
        <v>0.9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524</v>
      </c>
      <c r="AM52" s="341">
        <v>536798</v>
      </c>
      <c r="AN52" s="342">
        <v>18951</v>
      </c>
      <c r="AO52" s="343">
        <v>-38.799999999999997</v>
      </c>
      <c r="AP52" s="344">
        <v>41870</v>
      </c>
      <c r="AQ52" s="345">
        <v>9.6</v>
      </c>
      <c r="AR52" s="346">
        <v>-48.4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525</v>
      </c>
      <c r="AL53" s="325"/>
      <c r="AM53" s="333">
        <v>2995961</v>
      </c>
      <c r="AN53" s="334">
        <v>107602</v>
      </c>
      <c r="AO53" s="335">
        <v>64.8</v>
      </c>
      <c r="AP53" s="336">
        <v>84962</v>
      </c>
      <c r="AQ53" s="337">
        <v>7.2</v>
      </c>
      <c r="AR53" s="338">
        <v>57.6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524</v>
      </c>
      <c r="AM54" s="341">
        <v>759911</v>
      </c>
      <c r="AN54" s="342">
        <v>27293</v>
      </c>
      <c r="AO54" s="343">
        <v>44</v>
      </c>
      <c r="AP54" s="344">
        <v>42793</v>
      </c>
      <c r="AQ54" s="345">
        <v>2.2000000000000002</v>
      </c>
      <c r="AR54" s="346">
        <v>41.8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526</v>
      </c>
      <c r="AL55" s="325"/>
      <c r="AM55" s="333">
        <v>4344639</v>
      </c>
      <c r="AN55" s="334">
        <v>158448</v>
      </c>
      <c r="AO55" s="335">
        <v>47.3</v>
      </c>
      <c r="AP55" s="336">
        <v>71279</v>
      </c>
      <c r="AQ55" s="337">
        <v>-16.100000000000001</v>
      </c>
      <c r="AR55" s="338">
        <v>63.4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524</v>
      </c>
      <c r="AM56" s="341">
        <v>917681</v>
      </c>
      <c r="AN56" s="342">
        <v>33468</v>
      </c>
      <c r="AO56" s="343">
        <v>22.6</v>
      </c>
      <c r="AP56" s="344">
        <v>36731</v>
      </c>
      <c r="AQ56" s="345">
        <v>-14.2</v>
      </c>
      <c r="AR56" s="346">
        <v>36.799999999999997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527</v>
      </c>
      <c r="AL57" s="325"/>
      <c r="AM57" s="333">
        <v>1539436</v>
      </c>
      <c r="AN57" s="334">
        <v>57177</v>
      </c>
      <c r="AO57" s="335">
        <v>-63.9</v>
      </c>
      <c r="AP57" s="336">
        <v>74994</v>
      </c>
      <c r="AQ57" s="337">
        <v>5.2</v>
      </c>
      <c r="AR57" s="338">
        <v>-69.099999999999994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524</v>
      </c>
      <c r="AM58" s="341">
        <v>885566</v>
      </c>
      <c r="AN58" s="342">
        <v>32891</v>
      </c>
      <c r="AO58" s="343">
        <v>-1.7</v>
      </c>
      <c r="AP58" s="344">
        <v>36188</v>
      </c>
      <c r="AQ58" s="345">
        <v>-1.5</v>
      </c>
      <c r="AR58" s="346">
        <v>-0.2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528</v>
      </c>
      <c r="AL59" s="325"/>
      <c r="AM59" s="333">
        <v>2160395</v>
      </c>
      <c r="AN59" s="334">
        <v>82041</v>
      </c>
      <c r="AO59" s="335">
        <v>43.5</v>
      </c>
      <c r="AP59" s="336">
        <v>71849</v>
      </c>
      <c r="AQ59" s="337">
        <v>-4.2</v>
      </c>
      <c r="AR59" s="338">
        <v>47.7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524</v>
      </c>
      <c r="AM60" s="341">
        <v>782688</v>
      </c>
      <c r="AN60" s="342">
        <v>29723</v>
      </c>
      <c r="AO60" s="343">
        <v>-9.6</v>
      </c>
      <c r="AP60" s="344">
        <v>36144</v>
      </c>
      <c r="AQ60" s="345">
        <v>-0.1</v>
      </c>
      <c r="AR60" s="346">
        <v>-9.5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529</v>
      </c>
      <c r="AL61" s="347"/>
      <c r="AM61" s="348">
        <v>2578077</v>
      </c>
      <c r="AN61" s="349">
        <v>94115</v>
      </c>
      <c r="AO61" s="350">
        <v>22.9</v>
      </c>
      <c r="AP61" s="351">
        <v>76474</v>
      </c>
      <c r="AQ61" s="352">
        <v>2.8</v>
      </c>
      <c r="AR61" s="338">
        <v>20.100000000000001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524</v>
      </c>
      <c r="AM62" s="341">
        <v>776529</v>
      </c>
      <c r="AN62" s="342">
        <v>28465</v>
      </c>
      <c r="AO62" s="343">
        <v>3.3</v>
      </c>
      <c r="AP62" s="344">
        <v>38745</v>
      </c>
      <c r="AQ62" s="345">
        <v>-0.8</v>
      </c>
      <c r="AR62" s="346">
        <v>4.0999999999999996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A2ntQGOWZGYJ7QGuhXaDgYCsw41U2//kpadHFN0pn5i2CyyCGnifFJOpq/ruoLvqkReFG0U3c2bP4sdhNRmf5Q==" saltValue="it9cGeDbj8D+hlpuJtZ/D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BL23" sqref="BL23"/>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481</v>
      </c>
    </row>
    <row r="120" spans="125:125" ht="13.5" hidden="1" customHeight="1" x14ac:dyDescent="0.15"/>
    <row r="121" spans="125:125" ht="13.5" hidden="1" customHeight="1" x14ac:dyDescent="0.15">
      <c r="DU121" s="259"/>
    </row>
  </sheetData>
  <sheetProtection algorithmName="SHA-512" hashValue="A0tqJyzm3Z6ep3s1+63mVgob9OMhtgCmfWl/CZ7oT/qMdKY7hiOPx72ajgul1MLceDUWEiYAUcGATp1ihKti3Q==" saltValue="IGUbQo+EeOmrZUA0I0cvTA=="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Y93" zoomScaleNormal="100" zoomScaleSheetLayoutView="55" workbookViewId="0">
      <selection activeCell="BJ100" sqref="BJ100"/>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481</v>
      </c>
    </row>
  </sheetData>
  <sheetProtection algorithmName="SHA-512" hashValue="XRqQXl5zL4e/X599HGXuVB+NULqy2j9/5iRwLC+J5n/7krgoKIx+b2rcXy1SoULBgTNwF+8YecKiogPGRksjUw==" saltValue="aJRLZ55o3BR6zzCAIxLIsw=="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4" zoomScale="70" zoomScaleNormal="70"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15">
      <c r="B47" s="10"/>
      <c r="C47" s="1139" t="s">
        <v>3</v>
      </c>
      <c r="D47" s="1139"/>
      <c r="E47" s="1140"/>
      <c r="F47" s="11">
        <v>26.03</v>
      </c>
      <c r="G47" s="12">
        <v>26.44</v>
      </c>
      <c r="H47" s="12">
        <v>26.1</v>
      </c>
      <c r="I47" s="12">
        <v>28.5</v>
      </c>
      <c r="J47" s="13">
        <v>30.34</v>
      </c>
    </row>
    <row r="48" spans="2:10" ht="57.75" customHeight="1" x14ac:dyDescent="0.15">
      <c r="B48" s="14"/>
      <c r="C48" s="1141" t="s">
        <v>4</v>
      </c>
      <c r="D48" s="1141"/>
      <c r="E48" s="1142"/>
      <c r="F48" s="15">
        <v>9.0399999999999991</v>
      </c>
      <c r="G48" s="16">
        <v>14.85</v>
      </c>
      <c r="H48" s="16">
        <v>15.29</v>
      </c>
      <c r="I48" s="16">
        <v>15.66</v>
      </c>
      <c r="J48" s="17">
        <v>13.41</v>
      </c>
    </row>
    <row r="49" spans="2:10" ht="57.75" customHeight="1" thickBot="1" x14ac:dyDescent="0.2">
      <c r="B49" s="18"/>
      <c r="C49" s="1143" t="s">
        <v>5</v>
      </c>
      <c r="D49" s="1143"/>
      <c r="E49" s="1144"/>
      <c r="F49" s="19">
        <v>3.03</v>
      </c>
      <c r="G49" s="20">
        <v>7.09</v>
      </c>
      <c r="H49" s="20">
        <v>7.12</v>
      </c>
      <c r="I49" s="20">
        <v>9.5399999999999991</v>
      </c>
      <c r="J49" s="21">
        <v>2.2999999999999998</v>
      </c>
    </row>
    <row r="50" spans="2:10" x14ac:dyDescent="0.15"/>
  </sheetData>
  <sheetProtection algorithmName="SHA-512" hashValue="0iiykwGvcg8GKnu2d3FdlUm6bHEZSvZQ2Ylflur1ptghvGUyzZHdMSII4+uE9rt3J9RAzlSopgIh6LlBYtgB7A==" saltValue="POXxDk6I7Y6CDCmKE9uX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70" zoomScaleNormal="70" zoomScaleSheetLayoutView="100" workbookViewId="0">
      <selection activeCell="I37" sqref="I37"/>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531</v>
      </c>
      <c r="G33" s="29" t="s">
        <v>532</v>
      </c>
      <c r="H33" s="29" t="s">
        <v>533</v>
      </c>
      <c r="I33" s="29" t="s">
        <v>534</v>
      </c>
      <c r="J33" s="30" t="s">
        <v>535</v>
      </c>
      <c r="K33" s="22"/>
      <c r="L33" s="22"/>
      <c r="M33" s="22"/>
      <c r="N33" s="22"/>
      <c r="O33" s="22"/>
      <c r="P33" s="22"/>
    </row>
    <row r="34" spans="1:16" ht="39" customHeight="1" x14ac:dyDescent="0.15">
      <c r="A34" s="22"/>
      <c r="B34" s="31"/>
      <c r="C34" s="1151" t="s">
        <v>536</v>
      </c>
      <c r="D34" s="1151"/>
      <c r="E34" s="1152"/>
      <c r="F34" s="32">
        <v>22.38</v>
      </c>
      <c r="G34" s="33">
        <v>22.92</v>
      </c>
      <c r="H34" s="33">
        <v>24.87</v>
      </c>
      <c r="I34" s="33">
        <v>26.57</v>
      </c>
      <c r="J34" s="34">
        <v>24.18</v>
      </c>
      <c r="K34" s="22"/>
      <c r="L34" s="22"/>
      <c r="M34" s="22"/>
      <c r="N34" s="22"/>
      <c r="O34" s="22"/>
      <c r="P34" s="22"/>
    </row>
    <row r="35" spans="1:16" ht="39" customHeight="1" x14ac:dyDescent="0.15">
      <c r="A35" s="22"/>
      <c r="B35" s="35"/>
      <c r="C35" s="1145" t="s">
        <v>537</v>
      </c>
      <c r="D35" s="1146"/>
      <c r="E35" s="1147"/>
      <c r="F35" s="36">
        <v>8.52</v>
      </c>
      <c r="G35" s="37">
        <v>13.98</v>
      </c>
      <c r="H35" s="37">
        <v>14.43</v>
      </c>
      <c r="I35" s="37">
        <v>14.76</v>
      </c>
      <c r="J35" s="38">
        <v>12.19</v>
      </c>
      <c r="K35" s="22"/>
      <c r="L35" s="22"/>
      <c r="M35" s="22"/>
      <c r="N35" s="22"/>
      <c r="O35" s="22"/>
      <c r="P35" s="22"/>
    </row>
    <row r="36" spans="1:16" ht="39" customHeight="1" x14ac:dyDescent="0.15">
      <c r="A36" s="22"/>
      <c r="B36" s="35"/>
      <c r="C36" s="1145" t="s">
        <v>538</v>
      </c>
      <c r="D36" s="1146"/>
      <c r="E36" s="1147"/>
      <c r="F36" s="36">
        <v>9.3699999999999992</v>
      </c>
      <c r="G36" s="37">
        <v>9.44</v>
      </c>
      <c r="H36" s="37">
        <v>8.67</v>
      </c>
      <c r="I36" s="37">
        <v>8.2899999999999991</v>
      </c>
      <c r="J36" s="38">
        <v>8.1300000000000008</v>
      </c>
      <c r="K36" s="22"/>
      <c r="L36" s="22"/>
      <c r="M36" s="22"/>
      <c r="N36" s="22"/>
      <c r="O36" s="22"/>
      <c r="P36" s="22"/>
    </row>
    <row r="37" spans="1:16" ht="39" customHeight="1" x14ac:dyDescent="0.15">
      <c r="A37" s="22"/>
      <c r="B37" s="35"/>
      <c r="C37" s="1145" t="s">
        <v>539</v>
      </c>
      <c r="D37" s="1146"/>
      <c r="E37" s="1147"/>
      <c r="F37" s="36">
        <v>0.45</v>
      </c>
      <c r="G37" s="37">
        <v>0.51</v>
      </c>
      <c r="H37" s="37">
        <v>0.56000000000000005</v>
      </c>
      <c r="I37" s="37">
        <v>0.59</v>
      </c>
      <c r="J37" s="38">
        <v>0.91</v>
      </c>
      <c r="K37" s="22"/>
      <c r="L37" s="22"/>
      <c r="M37" s="22"/>
      <c r="N37" s="22"/>
      <c r="O37" s="22"/>
      <c r="P37" s="22"/>
    </row>
    <row r="38" spans="1:16" ht="39" customHeight="1" x14ac:dyDescent="0.15">
      <c r="A38" s="22"/>
      <c r="B38" s="35"/>
      <c r="C38" s="1145" t="s">
        <v>540</v>
      </c>
      <c r="D38" s="1146"/>
      <c r="E38" s="1147"/>
      <c r="F38" s="36">
        <v>1.04</v>
      </c>
      <c r="G38" s="37">
        <v>0.7</v>
      </c>
      <c r="H38" s="37">
        <v>0.34</v>
      </c>
      <c r="I38" s="37">
        <v>1.0900000000000001</v>
      </c>
      <c r="J38" s="38">
        <v>0.9</v>
      </c>
      <c r="K38" s="22"/>
      <c r="L38" s="22"/>
      <c r="M38" s="22"/>
      <c r="N38" s="22"/>
      <c r="O38" s="22"/>
      <c r="P38" s="22"/>
    </row>
    <row r="39" spans="1:16" ht="39" customHeight="1" x14ac:dyDescent="0.15">
      <c r="A39" s="22"/>
      <c r="B39" s="35"/>
      <c r="C39" s="1145" t="s">
        <v>541</v>
      </c>
      <c r="D39" s="1146"/>
      <c r="E39" s="1147"/>
      <c r="F39" s="36">
        <v>0.03</v>
      </c>
      <c r="G39" s="37">
        <v>0.28999999999999998</v>
      </c>
      <c r="H39" s="37">
        <v>0.28000000000000003</v>
      </c>
      <c r="I39" s="37">
        <v>0.28000000000000003</v>
      </c>
      <c r="J39" s="38">
        <v>0.28000000000000003</v>
      </c>
      <c r="K39" s="22"/>
      <c r="L39" s="22"/>
      <c r="M39" s="22"/>
      <c r="N39" s="22"/>
      <c r="O39" s="22"/>
      <c r="P39" s="22"/>
    </row>
    <row r="40" spans="1:16" ht="39" customHeight="1" x14ac:dyDescent="0.15">
      <c r="A40" s="22"/>
      <c r="B40" s="35"/>
      <c r="C40" s="1145" t="s">
        <v>542</v>
      </c>
      <c r="D40" s="1146"/>
      <c r="E40" s="1147"/>
      <c r="F40" s="36">
        <v>0.86</v>
      </c>
      <c r="G40" s="37">
        <v>0.87</v>
      </c>
      <c r="H40" s="37">
        <v>0.55000000000000004</v>
      </c>
      <c r="I40" s="37">
        <v>0.35</v>
      </c>
      <c r="J40" s="38">
        <v>0.27</v>
      </c>
      <c r="K40" s="22"/>
      <c r="L40" s="22"/>
      <c r="M40" s="22"/>
      <c r="N40" s="22"/>
      <c r="O40" s="22"/>
      <c r="P40" s="22"/>
    </row>
    <row r="41" spans="1:16" ht="39" customHeight="1" x14ac:dyDescent="0.15">
      <c r="A41" s="22"/>
      <c r="B41" s="35"/>
      <c r="C41" s="1145" t="s">
        <v>543</v>
      </c>
      <c r="D41" s="1146"/>
      <c r="E41" s="1147"/>
      <c r="F41" s="36">
        <v>0.11</v>
      </c>
      <c r="G41" s="37">
        <v>0.12</v>
      </c>
      <c r="H41" s="37">
        <v>0.13</v>
      </c>
      <c r="I41" s="37">
        <v>0.14000000000000001</v>
      </c>
      <c r="J41" s="38">
        <v>0.15</v>
      </c>
      <c r="K41" s="22"/>
      <c r="L41" s="22"/>
      <c r="M41" s="22"/>
      <c r="N41" s="22"/>
      <c r="O41" s="22"/>
      <c r="P41" s="22"/>
    </row>
    <row r="42" spans="1:16" ht="39" customHeight="1" x14ac:dyDescent="0.15">
      <c r="A42" s="22"/>
      <c r="B42" s="39"/>
      <c r="C42" s="1145" t="s">
        <v>544</v>
      </c>
      <c r="D42" s="1146"/>
      <c r="E42" s="1147"/>
      <c r="F42" s="36" t="s">
        <v>492</v>
      </c>
      <c r="G42" s="37" t="s">
        <v>492</v>
      </c>
      <c r="H42" s="37" t="s">
        <v>492</v>
      </c>
      <c r="I42" s="37" t="s">
        <v>492</v>
      </c>
      <c r="J42" s="38" t="s">
        <v>492</v>
      </c>
      <c r="K42" s="22"/>
      <c r="L42" s="22"/>
      <c r="M42" s="22"/>
      <c r="N42" s="22"/>
      <c r="O42" s="22"/>
      <c r="P42" s="22"/>
    </row>
    <row r="43" spans="1:16" ht="39" customHeight="1" thickBot="1" x14ac:dyDescent="0.2">
      <c r="A43" s="22"/>
      <c r="B43" s="40"/>
      <c r="C43" s="1148" t="s">
        <v>545</v>
      </c>
      <c r="D43" s="1149"/>
      <c r="E43" s="1150"/>
      <c r="F43" s="41">
        <v>0.14000000000000001</v>
      </c>
      <c r="G43" s="42">
        <v>0.17</v>
      </c>
      <c r="H43" s="42">
        <v>0.23</v>
      </c>
      <c r="I43" s="42">
        <v>0.15</v>
      </c>
      <c r="J43" s="43">
        <v>0.2</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BZWiAPktKBzTInqqlBD81W0x6o3T21rc+c+AIOZZDboEHMtXBH81pf1qcLZuCQYiFGu6p+PJ66h790Z0a/i+g==" saltValue="KlhhIgmS47baj0s2AN9g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31"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2358</v>
      </c>
      <c r="L45" s="60">
        <v>2379</v>
      </c>
      <c r="M45" s="60">
        <v>2478</v>
      </c>
      <c r="N45" s="60">
        <v>2344</v>
      </c>
      <c r="O45" s="61">
        <v>2266</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492</v>
      </c>
      <c r="L46" s="64" t="s">
        <v>492</v>
      </c>
      <c r="M46" s="64" t="s">
        <v>492</v>
      </c>
      <c r="N46" s="64" t="s">
        <v>492</v>
      </c>
      <c r="O46" s="65" t="s">
        <v>492</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492</v>
      </c>
      <c r="L47" s="64" t="s">
        <v>492</v>
      </c>
      <c r="M47" s="64" t="s">
        <v>492</v>
      </c>
      <c r="N47" s="64" t="s">
        <v>492</v>
      </c>
      <c r="O47" s="65" t="s">
        <v>492</v>
      </c>
      <c r="P47" s="48"/>
      <c r="Q47" s="48"/>
      <c r="R47" s="48"/>
      <c r="S47" s="48"/>
      <c r="T47" s="48"/>
      <c r="U47" s="48"/>
    </row>
    <row r="48" spans="1:21" ht="30.75" customHeight="1" x14ac:dyDescent="0.15">
      <c r="A48" s="48"/>
      <c r="B48" s="1155"/>
      <c r="C48" s="1156"/>
      <c r="D48" s="62"/>
      <c r="E48" s="1161" t="s">
        <v>13</v>
      </c>
      <c r="F48" s="1161"/>
      <c r="G48" s="1161"/>
      <c r="H48" s="1161"/>
      <c r="I48" s="1161"/>
      <c r="J48" s="1162"/>
      <c r="K48" s="63">
        <v>600</v>
      </c>
      <c r="L48" s="64">
        <v>590</v>
      </c>
      <c r="M48" s="64">
        <v>614</v>
      </c>
      <c r="N48" s="64">
        <v>547</v>
      </c>
      <c r="O48" s="65">
        <v>627</v>
      </c>
      <c r="P48" s="48"/>
      <c r="Q48" s="48"/>
      <c r="R48" s="48"/>
      <c r="S48" s="48"/>
      <c r="T48" s="48"/>
      <c r="U48" s="48"/>
    </row>
    <row r="49" spans="1:21" ht="30.75" customHeight="1" x14ac:dyDescent="0.15">
      <c r="A49" s="48"/>
      <c r="B49" s="1155"/>
      <c r="C49" s="1156"/>
      <c r="D49" s="62"/>
      <c r="E49" s="1161" t="s">
        <v>14</v>
      </c>
      <c r="F49" s="1161"/>
      <c r="G49" s="1161"/>
      <c r="H49" s="1161"/>
      <c r="I49" s="1161"/>
      <c r="J49" s="1162"/>
      <c r="K49" s="63" t="s">
        <v>492</v>
      </c>
      <c r="L49" s="64" t="s">
        <v>492</v>
      </c>
      <c r="M49" s="64" t="s">
        <v>492</v>
      </c>
      <c r="N49" s="64" t="s">
        <v>492</v>
      </c>
      <c r="O49" s="65" t="s">
        <v>492</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492</v>
      </c>
      <c r="L50" s="64" t="s">
        <v>492</v>
      </c>
      <c r="M50" s="64" t="s">
        <v>492</v>
      </c>
      <c r="N50" s="64" t="s">
        <v>492</v>
      </c>
      <c r="O50" s="65" t="s">
        <v>492</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492</v>
      </c>
      <c r="L51" s="64" t="s">
        <v>492</v>
      </c>
      <c r="M51" s="64" t="s">
        <v>492</v>
      </c>
      <c r="N51" s="64" t="s">
        <v>492</v>
      </c>
      <c r="O51" s="65" t="s">
        <v>492</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1968</v>
      </c>
      <c r="L52" s="64">
        <v>1980</v>
      </c>
      <c r="M52" s="64">
        <v>2002</v>
      </c>
      <c r="N52" s="64">
        <v>2025</v>
      </c>
      <c r="O52" s="65">
        <v>2027</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990</v>
      </c>
      <c r="L53" s="69">
        <v>989</v>
      </c>
      <c r="M53" s="69">
        <v>1090</v>
      </c>
      <c r="N53" s="69">
        <v>866</v>
      </c>
      <c r="O53" s="70">
        <v>866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58V+NEE64L00tQEXGO774Ax8wH/14EjIJhYLpJ1lobYLLG/NubRN+P17e/Trurb/1Sr/y4YEGyaKoygk0gjXQ==" saltValue="4RunebgKBTFY8fMHjL7Rr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10" zoomScale="70" zoomScaleNormal="70" zoomScaleSheetLayoutView="100" workbookViewId="0">
      <selection activeCell="M52" sqref="M52"/>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531</v>
      </c>
      <c r="J40" s="103" t="s">
        <v>532</v>
      </c>
      <c r="K40" s="103" t="s">
        <v>533</v>
      </c>
      <c r="L40" s="103" t="s">
        <v>534</v>
      </c>
      <c r="M40" s="104" t="s">
        <v>535</v>
      </c>
    </row>
    <row r="41" spans="2:13" ht="27.75" customHeight="1" x14ac:dyDescent="0.15">
      <c r="B41" s="1184" t="s">
        <v>30</v>
      </c>
      <c r="C41" s="1185"/>
      <c r="D41" s="105"/>
      <c r="E41" s="1190" t="s">
        <v>31</v>
      </c>
      <c r="F41" s="1190"/>
      <c r="G41" s="1190"/>
      <c r="H41" s="1191"/>
      <c r="I41" s="355">
        <v>23462</v>
      </c>
      <c r="J41" s="356">
        <v>23229</v>
      </c>
      <c r="K41" s="356">
        <v>23470</v>
      </c>
      <c r="L41" s="356">
        <v>21764</v>
      </c>
      <c r="M41" s="357">
        <v>20906</v>
      </c>
    </row>
    <row r="42" spans="2:13" ht="27.75" customHeight="1" x14ac:dyDescent="0.15">
      <c r="B42" s="1186"/>
      <c r="C42" s="1187"/>
      <c r="D42" s="106"/>
      <c r="E42" s="1192" t="s">
        <v>32</v>
      </c>
      <c r="F42" s="1192"/>
      <c r="G42" s="1192"/>
      <c r="H42" s="1193"/>
      <c r="I42" s="358" t="s">
        <v>492</v>
      </c>
      <c r="J42" s="359" t="s">
        <v>492</v>
      </c>
      <c r="K42" s="359" t="s">
        <v>492</v>
      </c>
      <c r="L42" s="359" t="s">
        <v>492</v>
      </c>
      <c r="M42" s="360" t="s">
        <v>492</v>
      </c>
    </row>
    <row r="43" spans="2:13" ht="27.75" customHeight="1" x14ac:dyDescent="0.15">
      <c r="B43" s="1186"/>
      <c r="C43" s="1187"/>
      <c r="D43" s="106"/>
      <c r="E43" s="1192" t="s">
        <v>33</v>
      </c>
      <c r="F43" s="1192"/>
      <c r="G43" s="1192"/>
      <c r="H43" s="1193"/>
      <c r="I43" s="358">
        <v>4378</v>
      </c>
      <c r="J43" s="359">
        <v>4052</v>
      </c>
      <c r="K43" s="359">
        <v>3852</v>
      </c>
      <c r="L43" s="359">
        <v>3986</v>
      </c>
      <c r="M43" s="360">
        <v>3665</v>
      </c>
    </row>
    <row r="44" spans="2:13" ht="27.75" customHeight="1" x14ac:dyDescent="0.15">
      <c r="B44" s="1186"/>
      <c r="C44" s="1187"/>
      <c r="D44" s="106"/>
      <c r="E44" s="1192" t="s">
        <v>34</v>
      </c>
      <c r="F44" s="1192"/>
      <c r="G44" s="1192"/>
      <c r="H44" s="1193"/>
      <c r="I44" s="358">
        <v>212</v>
      </c>
      <c r="J44" s="359">
        <v>203</v>
      </c>
      <c r="K44" s="359">
        <v>195</v>
      </c>
      <c r="L44" s="359">
        <v>187</v>
      </c>
      <c r="M44" s="360">
        <v>178</v>
      </c>
    </row>
    <row r="45" spans="2:13" ht="27.75" customHeight="1" x14ac:dyDescent="0.15">
      <c r="B45" s="1186"/>
      <c r="C45" s="1187"/>
      <c r="D45" s="106"/>
      <c r="E45" s="1192" t="s">
        <v>35</v>
      </c>
      <c r="F45" s="1192"/>
      <c r="G45" s="1192"/>
      <c r="H45" s="1193"/>
      <c r="I45" s="358">
        <v>2025</v>
      </c>
      <c r="J45" s="359">
        <v>2061</v>
      </c>
      <c r="K45" s="359">
        <v>1922</v>
      </c>
      <c r="L45" s="359">
        <v>2097</v>
      </c>
      <c r="M45" s="360">
        <v>2037</v>
      </c>
    </row>
    <row r="46" spans="2:13" ht="27.75" customHeight="1" x14ac:dyDescent="0.15">
      <c r="B46" s="1186"/>
      <c r="C46" s="1187"/>
      <c r="D46" s="107"/>
      <c r="E46" s="1192" t="s">
        <v>36</v>
      </c>
      <c r="F46" s="1192"/>
      <c r="G46" s="1192"/>
      <c r="H46" s="1193"/>
      <c r="I46" s="358" t="s">
        <v>492</v>
      </c>
      <c r="J46" s="359" t="s">
        <v>492</v>
      </c>
      <c r="K46" s="359" t="s">
        <v>492</v>
      </c>
      <c r="L46" s="359" t="s">
        <v>492</v>
      </c>
      <c r="M46" s="360" t="s">
        <v>492</v>
      </c>
    </row>
    <row r="47" spans="2:13" ht="27.75" customHeight="1" x14ac:dyDescent="0.15">
      <c r="B47" s="1186"/>
      <c r="C47" s="1187"/>
      <c r="D47" s="108"/>
      <c r="E47" s="1194" t="s">
        <v>37</v>
      </c>
      <c r="F47" s="1195"/>
      <c r="G47" s="1195"/>
      <c r="H47" s="1196"/>
      <c r="I47" s="358" t="s">
        <v>492</v>
      </c>
      <c r="J47" s="359" t="s">
        <v>492</v>
      </c>
      <c r="K47" s="359" t="s">
        <v>492</v>
      </c>
      <c r="L47" s="359" t="s">
        <v>492</v>
      </c>
      <c r="M47" s="360" t="s">
        <v>492</v>
      </c>
    </row>
    <row r="48" spans="2:13" ht="27.75" customHeight="1" x14ac:dyDescent="0.15">
      <c r="B48" s="1186"/>
      <c r="C48" s="1187"/>
      <c r="D48" s="106"/>
      <c r="E48" s="1192" t="s">
        <v>38</v>
      </c>
      <c r="F48" s="1192"/>
      <c r="G48" s="1192"/>
      <c r="H48" s="1193"/>
      <c r="I48" s="358" t="s">
        <v>492</v>
      </c>
      <c r="J48" s="359" t="s">
        <v>492</v>
      </c>
      <c r="K48" s="359" t="s">
        <v>492</v>
      </c>
      <c r="L48" s="359" t="s">
        <v>492</v>
      </c>
      <c r="M48" s="360" t="s">
        <v>492</v>
      </c>
    </row>
    <row r="49" spans="2:13" ht="27.75" customHeight="1" x14ac:dyDescent="0.15">
      <c r="B49" s="1188"/>
      <c r="C49" s="1189"/>
      <c r="D49" s="106"/>
      <c r="E49" s="1192" t="s">
        <v>39</v>
      </c>
      <c r="F49" s="1192"/>
      <c r="G49" s="1192"/>
      <c r="H49" s="1193"/>
      <c r="I49" s="358" t="s">
        <v>492</v>
      </c>
      <c r="J49" s="359" t="s">
        <v>492</v>
      </c>
      <c r="K49" s="359" t="s">
        <v>492</v>
      </c>
      <c r="L49" s="359" t="s">
        <v>492</v>
      </c>
      <c r="M49" s="360" t="s">
        <v>492</v>
      </c>
    </row>
    <row r="50" spans="2:13" ht="27.75" customHeight="1" x14ac:dyDescent="0.15">
      <c r="B50" s="1197" t="s">
        <v>40</v>
      </c>
      <c r="C50" s="1198"/>
      <c r="D50" s="109"/>
      <c r="E50" s="1192" t="s">
        <v>41</v>
      </c>
      <c r="F50" s="1192"/>
      <c r="G50" s="1192"/>
      <c r="H50" s="1193"/>
      <c r="I50" s="358">
        <v>7306</v>
      </c>
      <c r="J50" s="359">
        <v>8194</v>
      </c>
      <c r="K50" s="359">
        <v>8838</v>
      </c>
      <c r="L50" s="359">
        <v>9180</v>
      </c>
      <c r="M50" s="360">
        <v>9993</v>
      </c>
    </row>
    <row r="51" spans="2:13" ht="27.75" customHeight="1" x14ac:dyDescent="0.15">
      <c r="B51" s="1186"/>
      <c r="C51" s="1187"/>
      <c r="D51" s="106"/>
      <c r="E51" s="1192" t="s">
        <v>42</v>
      </c>
      <c r="F51" s="1192"/>
      <c r="G51" s="1192"/>
      <c r="H51" s="1193"/>
      <c r="I51" s="358">
        <v>877</v>
      </c>
      <c r="J51" s="359">
        <v>814</v>
      </c>
      <c r="K51" s="359">
        <v>732</v>
      </c>
      <c r="L51" s="359">
        <v>658</v>
      </c>
      <c r="M51" s="360">
        <v>594</v>
      </c>
    </row>
    <row r="52" spans="2:13" ht="27.75" customHeight="1" x14ac:dyDescent="0.15">
      <c r="B52" s="1188"/>
      <c r="C52" s="1189"/>
      <c r="D52" s="106"/>
      <c r="E52" s="1192" t="s">
        <v>43</v>
      </c>
      <c r="F52" s="1192"/>
      <c r="G52" s="1192"/>
      <c r="H52" s="1193"/>
      <c r="I52" s="358">
        <v>18399</v>
      </c>
      <c r="J52" s="359">
        <v>18365</v>
      </c>
      <c r="K52" s="359">
        <v>18592</v>
      </c>
      <c r="L52" s="359">
        <v>18310</v>
      </c>
      <c r="M52" s="360">
        <v>18229</v>
      </c>
    </row>
    <row r="53" spans="2:13" ht="27.75" customHeight="1" thickBot="1" x14ac:dyDescent="0.2">
      <c r="B53" s="1199" t="s">
        <v>19</v>
      </c>
      <c r="C53" s="1200"/>
      <c r="D53" s="110"/>
      <c r="E53" s="1201" t="s">
        <v>44</v>
      </c>
      <c r="F53" s="1201"/>
      <c r="G53" s="1201"/>
      <c r="H53" s="1202"/>
      <c r="I53" s="361">
        <v>3495</v>
      </c>
      <c r="J53" s="362">
        <v>2172</v>
      </c>
      <c r="K53" s="362">
        <v>1277</v>
      </c>
      <c r="L53" s="362">
        <v>-115</v>
      </c>
      <c r="M53" s="363">
        <v>-2029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M9XavKoMYGxrm/DEKo21MoSKP9jmsj4n9tOWvBggkVHgi9ScX3BuOOKk0WxBdLuHSGKAezwMY4pRG+LnJrZZ+g==" saltValue="W6nsbk7s2ya0KHH57vofs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topLeftCell="A43" zoomScale="60" zoomScaleNormal="60" zoomScaleSheetLayoutView="100" workbookViewId="0">
      <selection activeCell="F58" sqref="F5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533</v>
      </c>
      <c r="G54" s="119" t="s">
        <v>534</v>
      </c>
      <c r="H54" s="120" t="s">
        <v>535</v>
      </c>
    </row>
    <row r="55" spans="2:8" ht="52.5" customHeight="1" x14ac:dyDescent="0.15">
      <c r="B55" s="121"/>
      <c r="C55" s="1211" t="s">
        <v>46</v>
      </c>
      <c r="D55" s="1211"/>
      <c r="E55" s="1212"/>
      <c r="F55" s="122">
        <v>2600</v>
      </c>
      <c r="G55" s="122">
        <v>2800</v>
      </c>
      <c r="H55" s="123">
        <v>3000</v>
      </c>
    </row>
    <row r="56" spans="2:8" ht="52.5" customHeight="1" x14ac:dyDescent="0.15">
      <c r="B56" s="124"/>
      <c r="C56" s="1213" t="s">
        <v>47</v>
      </c>
      <c r="D56" s="1213"/>
      <c r="E56" s="1214"/>
      <c r="F56" s="125">
        <v>3000</v>
      </c>
      <c r="G56" s="125">
        <v>3050</v>
      </c>
      <c r="H56" s="126">
        <v>3450</v>
      </c>
    </row>
    <row r="57" spans="2:8" ht="53.25" customHeight="1" x14ac:dyDescent="0.15">
      <c r="B57" s="124"/>
      <c r="C57" s="1215" t="s">
        <v>48</v>
      </c>
      <c r="D57" s="1215"/>
      <c r="E57" s="1216"/>
      <c r="F57" s="127">
        <v>3525</v>
      </c>
      <c r="G57" s="127">
        <v>3632</v>
      </c>
      <c r="H57" s="128">
        <v>3801</v>
      </c>
    </row>
    <row r="58" spans="2:8" ht="45.75" customHeight="1" x14ac:dyDescent="0.15">
      <c r="B58" s="129"/>
      <c r="C58" s="1203" t="s">
        <v>569</v>
      </c>
      <c r="D58" s="1204"/>
      <c r="E58" s="1205"/>
      <c r="F58" s="130">
        <v>1040</v>
      </c>
      <c r="G58" s="130">
        <v>1000</v>
      </c>
      <c r="H58" s="131">
        <v>1100</v>
      </c>
    </row>
    <row r="59" spans="2:8" ht="45.75" customHeight="1" x14ac:dyDescent="0.15">
      <c r="B59" s="129"/>
      <c r="C59" s="1203" t="s">
        <v>570</v>
      </c>
      <c r="D59" s="1204"/>
      <c r="E59" s="1205"/>
      <c r="F59" s="130">
        <v>921</v>
      </c>
      <c r="G59" s="130">
        <v>922</v>
      </c>
      <c r="H59" s="131">
        <v>922</v>
      </c>
    </row>
    <row r="60" spans="2:8" ht="45.75" customHeight="1" x14ac:dyDescent="0.15">
      <c r="B60" s="129"/>
      <c r="C60" s="1203" t="s">
        <v>571</v>
      </c>
      <c r="D60" s="1204"/>
      <c r="E60" s="1205"/>
      <c r="F60" s="130">
        <v>291</v>
      </c>
      <c r="G60" s="130">
        <v>286</v>
      </c>
      <c r="H60" s="131">
        <v>268</v>
      </c>
    </row>
    <row r="61" spans="2:8" ht="45.75" customHeight="1" x14ac:dyDescent="0.15">
      <c r="B61" s="129"/>
      <c r="C61" s="1203" t="s">
        <v>572</v>
      </c>
      <c r="D61" s="1204"/>
      <c r="E61" s="1205"/>
      <c r="F61" s="130">
        <v>246</v>
      </c>
      <c r="G61" s="130">
        <v>246</v>
      </c>
      <c r="H61" s="131">
        <v>246</v>
      </c>
    </row>
    <row r="62" spans="2:8" ht="45.75" customHeight="1" thickBot="1" x14ac:dyDescent="0.2">
      <c r="B62" s="132"/>
      <c r="C62" s="1206" t="s">
        <v>573</v>
      </c>
      <c r="D62" s="1207"/>
      <c r="E62" s="1208"/>
      <c r="F62" s="133">
        <v>41</v>
      </c>
      <c r="G62" s="133">
        <v>131</v>
      </c>
      <c r="H62" s="134">
        <v>261</v>
      </c>
    </row>
    <row r="63" spans="2:8" ht="52.5" customHeight="1" thickBot="1" x14ac:dyDescent="0.2">
      <c r="B63" s="135"/>
      <c r="C63" s="1209" t="s">
        <v>49</v>
      </c>
      <c r="D63" s="1209"/>
      <c r="E63" s="1210"/>
      <c r="F63" s="136">
        <v>9125</v>
      </c>
      <c r="G63" s="136">
        <v>9482</v>
      </c>
      <c r="H63" s="137">
        <v>10251</v>
      </c>
    </row>
    <row r="64" spans="2:8" x14ac:dyDescent="0.15"/>
  </sheetData>
  <sheetProtection algorithmName="SHA-512" hashValue="MrfynD0VoBHLFFfBHRaEWYarRnEkIVJIlx4CoaDDJiJ9aJCuUUcltqr5U0XcnwEpft9K6fOIsJo8w5U/uJix+A==" saltValue="/Os2jlzq+iWaJYjumbnv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530</v>
      </c>
      <c r="G2" s="151"/>
      <c r="H2" s="152"/>
    </row>
    <row r="3" spans="1:8" x14ac:dyDescent="0.15">
      <c r="A3" s="148" t="s">
        <v>523</v>
      </c>
      <c r="B3" s="153"/>
      <c r="C3" s="154"/>
      <c r="D3" s="155">
        <v>65309</v>
      </c>
      <c r="E3" s="156"/>
      <c r="F3" s="157">
        <v>79288</v>
      </c>
      <c r="G3" s="158"/>
      <c r="H3" s="159"/>
    </row>
    <row r="4" spans="1:8" x14ac:dyDescent="0.15">
      <c r="A4" s="160"/>
      <c r="B4" s="161"/>
      <c r="C4" s="162"/>
      <c r="D4" s="163">
        <v>18951</v>
      </c>
      <c r="E4" s="164"/>
      <c r="F4" s="165">
        <v>41870</v>
      </c>
      <c r="G4" s="166"/>
      <c r="H4" s="167"/>
    </row>
    <row r="5" spans="1:8" x14ac:dyDescent="0.15">
      <c r="A5" s="148" t="s">
        <v>525</v>
      </c>
      <c r="B5" s="153"/>
      <c r="C5" s="154"/>
      <c r="D5" s="155">
        <v>107602</v>
      </c>
      <c r="E5" s="156"/>
      <c r="F5" s="157">
        <v>84962</v>
      </c>
      <c r="G5" s="158"/>
      <c r="H5" s="159"/>
    </row>
    <row r="6" spans="1:8" x14ac:dyDescent="0.15">
      <c r="A6" s="160"/>
      <c r="B6" s="161"/>
      <c r="C6" s="162"/>
      <c r="D6" s="163">
        <v>27293</v>
      </c>
      <c r="E6" s="164"/>
      <c r="F6" s="165">
        <v>42793</v>
      </c>
      <c r="G6" s="166"/>
      <c r="H6" s="167"/>
    </row>
    <row r="7" spans="1:8" x14ac:dyDescent="0.15">
      <c r="A7" s="148" t="s">
        <v>526</v>
      </c>
      <c r="B7" s="153"/>
      <c r="C7" s="154"/>
      <c r="D7" s="155">
        <v>158448</v>
      </c>
      <c r="E7" s="156"/>
      <c r="F7" s="157">
        <v>71279</v>
      </c>
      <c r="G7" s="158"/>
      <c r="H7" s="159"/>
    </row>
    <row r="8" spans="1:8" x14ac:dyDescent="0.15">
      <c r="A8" s="160"/>
      <c r="B8" s="161"/>
      <c r="C8" s="162"/>
      <c r="D8" s="163">
        <v>33468</v>
      </c>
      <c r="E8" s="164"/>
      <c r="F8" s="165">
        <v>36731</v>
      </c>
      <c r="G8" s="166"/>
      <c r="H8" s="167"/>
    </row>
    <row r="9" spans="1:8" x14ac:dyDescent="0.15">
      <c r="A9" s="148" t="s">
        <v>527</v>
      </c>
      <c r="B9" s="153"/>
      <c r="C9" s="154"/>
      <c r="D9" s="155">
        <v>57177</v>
      </c>
      <c r="E9" s="156"/>
      <c r="F9" s="157">
        <v>74994</v>
      </c>
      <c r="G9" s="158"/>
      <c r="H9" s="159"/>
    </row>
    <row r="10" spans="1:8" x14ac:dyDescent="0.15">
      <c r="A10" s="160"/>
      <c r="B10" s="161"/>
      <c r="C10" s="162"/>
      <c r="D10" s="163">
        <v>32891</v>
      </c>
      <c r="E10" s="164"/>
      <c r="F10" s="165">
        <v>36188</v>
      </c>
      <c r="G10" s="166"/>
      <c r="H10" s="167"/>
    </row>
    <row r="11" spans="1:8" x14ac:dyDescent="0.15">
      <c r="A11" s="148" t="s">
        <v>528</v>
      </c>
      <c r="B11" s="153"/>
      <c r="C11" s="154"/>
      <c r="D11" s="155">
        <v>82041</v>
      </c>
      <c r="E11" s="156"/>
      <c r="F11" s="157">
        <v>71849</v>
      </c>
      <c r="G11" s="158"/>
      <c r="H11" s="159"/>
    </row>
    <row r="12" spans="1:8" x14ac:dyDescent="0.15">
      <c r="A12" s="160"/>
      <c r="B12" s="161"/>
      <c r="C12" s="168"/>
      <c r="D12" s="163">
        <v>29723</v>
      </c>
      <c r="E12" s="164"/>
      <c r="F12" s="165">
        <v>36144</v>
      </c>
      <c r="G12" s="166"/>
      <c r="H12" s="167"/>
    </row>
    <row r="13" spans="1:8" x14ac:dyDescent="0.15">
      <c r="A13" s="148"/>
      <c r="B13" s="153"/>
      <c r="C13" s="169"/>
      <c r="D13" s="170">
        <v>94115</v>
      </c>
      <c r="E13" s="171"/>
      <c r="F13" s="172">
        <v>76474</v>
      </c>
      <c r="G13" s="173"/>
      <c r="H13" s="159"/>
    </row>
    <row r="14" spans="1:8" x14ac:dyDescent="0.15">
      <c r="A14" s="160"/>
      <c r="B14" s="161"/>
      <c r="C14" s="162"/>
      <c r="D14" s="163">
        <v>28465</v>
      </c>
      <c r="E14" s="164"/>
      <c r="F14" s="165">
        <v>38745</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9.0399999999999991</v>
      </c>
      <c r="C19" s="174">
        <f>ROUND(VALUE(SUBSTITUTE(実質収支比率等に係る経年分析!G$48,"▲","-")),2)</f>
        <v>14.85</v>
      </c>
      <c r="D19" s="174">
        <f>ROUND(VALUE(SUBSTITUTE(実質収支比率等に係る経年分析!H$48,"▲","-")),2)</f>
        <v>15.29</v>
      </c>
      <c r="E19" s="174">
        <f>ROUND(VALUE(SUBSTITUTE(実質収支比率等に係る経年分析!I$48,"▲","-")),2)</f>
        <v>15.66</v>
      </c>
      <c r="F19" s="174">
        <f>ROUND(VALUE(SUBSTITUTE(実質収支比率等に係る経年分析!J$48,"▲","-")),2)</f>
        <v>13.41</v>
      </c>
    </row>
    <row r="20" spans="1:11" x14ac:dyDescent="0.15">
      <c r="A20" s="174" t="s">
        <v>53</v>
      </c>
      <c r="B20" s="174">
        <f>ROUND(VALUE(SUBSTITUTE(実質収支比率等に係る経年分析!F$47,"▲","-")),2)</f>
        <v>26.03</v>
      </c>
      <c r="C20" s="174">
        <f>ROUND(VALUE(SUBSTITUTE(実質収支比率等に係る経年分析!G$47,"▲","-")),2)</f>
        <v>26.44</v>
      </c>
      <c r="D20" s="174">
        <f>ROUND(VALUE(SUBSTITUTE(実質収支比率等に係る経年分析!H$47,"▲","-")),2)</f>
        <v>26.1</v>
      </c>
      <c r="E20" s="174">
        <f>ROUND(VALUE(SUBSTITUTE(実質収支比率等に係る経年分析!I$47,"▲","-")),2)</f>
        <v>28.5</v>
      </c>
      <c r="F20" s="174">
        <f>ROUND(VALUE(SUBSTITUTE(実質収支比率等に係る経年分析!J$47,"▲","-")),2)</f>
        <v>30.34</v>
      </c>
    </row>
    <row r="21" spans="1:11" x14ac:dyDescent="0.15">
      <c r="A21" s="174" t="s">
        <v>54</v>
      </c>
      <c r="B21" s="174">
        <f>IF(ISNUMBER(VALUE(SUBSTITUTE(実質収支比率等に係る経年分析!F$49,"▲","-"))),ROUND(VALUE(SUBSTITUTE(実質収支比率等に係る経年分析!F$49,"▲","-")),2),NA())</f>
        <v>3.03</v>
      </c>
      <c r="C21" s="174">
        <f>IF(ISNUMBER(VALUE(SUBSTITUTE(実質収支比率等に係る経年分析!G$49,"▲","-"))),ROUND(VALUE(SUBSTITUTE(実質収支比率等に係る経年分析!G$49,"▲","-")),2),NA())</f>
        <v>7.09</v>
      </c>
      <c r="D21" s="174">
        <f>IF(ISNUMBER(VALUE(SUBSTITUTE(実質収支比率等に係る経年分析!H$49,"▲","-"))),ROUND(VALUE(SUBSTITUTE(実質収支比率等に係る経年分析!H$49,"▲","-")),2),NA())</f>
        <v>7.12</v>
      </c>
      <c r="E21" s="174">
        <f>IF(ISNUMBER(VALUE(SUBSTITUTE(実質収支比率等に係る経年分析!I$49,"▲","-"))),ROUND(VALUE(SUBSTITUTE(実質収支比率等に係る経年分析!I$49,"▲","-")),2),NA())</f>
        <v>9.5399999999999991</v>
      </c>
      <c r="F21" s="174">
        <f>IF(ISNUMBER(VALUE(SUBSTITUTE(実質収支比率等に係る経年分析!J$49,"▲","-"))),ROUND(VALUE(SUBSTITUTE(実質収支比率等に係る経年分析!J$49,"▲","-")),2),NA())</f>
        <v>2.2999999999999998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0.14000000000000001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0.17</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0.15</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0.2</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0.14000000000000001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0.15</v>
      </c>
    </row>
    <row r="30" spans="1:11" x14ac:dyDescent="0.15">
      <c r="A30" s="175" t="str">
        <f>IF(連結実質赤字比率に係る赤字・黒字の構成分析!C$40="",NA(),連結実質赤字比率に係る赤字・黒字の構成分析!C$40)</f>
        <v>国民健康保険特別会計（事業勘定）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0.86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0.87</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0.55000000000000004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0.35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0.27</v>
      </c>
    </row>
    <row r="31" spans="1:11" x14ac:dyDescent="0.15">
      <c r="A31" s="175" t="str">
        <f>IF(連結実質赤字比率に係る赤字・黒字の構成分析!C$39="",NA(),連結実質赤字比率に係る赤字・黒字の構成分析!C$39)</f>
        <v>土地取得特別会計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0.28999999999999998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0.28000000000000003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0.28000000000000003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0.28000000000000003</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1.0900000000000001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v>
      </c>
    </row>
    <row r="33" spans="1:16" x14ac:dyDescent="0.15">
      <c r="A33" s="175" t="str">
        <f>IF(連結実質赤字比率に係る赤字・黒字の構成分析!C$37="",NA(),連結実質赤字比率に係る赤字・黒字の構成分析!C$37)</f>
        <v>住宅資金貸付事業特別会計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0.56000000000000005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0.91</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9.3699999999999992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9.44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8.67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8.2899999999999991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8.1300000000000008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8.52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13.98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14.43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14.76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12.19</v>
      </c>
    </row>
    <row r="36" spans="1:16" x14ac:dyDescent="0.15">
      <c r="A36" s="175" t="str">
        <f>IF(連結実質赤字比率に係る赤字・黒字の構成分析!C$34="",NA(),連結実質赤字比率に係る赤字・黒字の構成分析!C$34)</f>
        <v>新宮市立医療センター病院事業会計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22.38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22.92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24.87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26.57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24.18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1968</v>
      </c>
      <c r="E42" s="176"/>
      <c r="F42" s="176"/>
      <c r="G42" s="176">
        <f>'実質公債費比率（分子）の構造'!L$52</f>
        <v>1980</v>
      </c>
      <c r="H42" s="176"/>
      <c r="I42" s="176"/>
      <c r="J42" s="176">
        <f>'実質公債費比率（分子）の構造'!M$52</f>
        <v>2002</v>
      </c>
      <c r="K42" s="176"/>
      <c r="L42" s="176"/>
      <c r="M42" s="176">
        <f>'実質公債費比率（分子）の構造'!N$52</f>
        <v>2025</v>
      </c>
      <c r="N42" s="176"/>
      <c r="O42" s="176"/>
      <c r="P42" s="176">
        <f>'実質公債費比率（分子）の構造'!O$52</f>
        <v>2027</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600</v>
      </c>
      <c r="C46" s="176"/>
      <c r="D46" s="176"/>
      <c r="E46" s="176">
        <f>'実質公債費比率（分子）の構造'!L$48</f>
        <v>590</v>
      </c>
      <c r="F46" s="176"/>
      <c r="G46" s="176"/>
      <c r="H46" s="176">
        <f>'実質公債費比率（分子）の構造'!M$48</f>
        <v>614</v>
      </c>
      <c r="I46" s="176"/>
      <c r="J46" s="176"/>
      <c r="K46" s="176">
        <f>'実質公債費比率（分子）の構造'!N$48</f>
        <v>547</v>
      </c>
      <c r="L46" s="176"/>
      <c r="M46" s="176"/>
      <c r="N46" s="176">
        <f>'実質公債費比率（分子）の構造'!O$48</f>
        <v>627</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2358</v>
      </c>
      <c r="C49" s="176"/>
      <c r="D49" s="176"/>
      <c r="E49" s="176">
        <f>'実質公債費比率（分子）の構造'!L$45</f>
        <v>2379</v>
      </c>
      <c r="F49" s="176"/>
      <c r="G49" s="176"/>
      <c r="H49" s="176">
        <f>'実質公債費比率（分子）の構造'!M$45</f>
        <v>2478</v>
      </c>
      <c r="I49" s="176"/>
      <c r="J49" s="176"/>
      <c r="K49" s="176">
        <f>'実質公債費比率（分子）の構造'!N$45</f>
        <v>2344</v>
      </c>
      <c r="L49" s="176"/>
      <c r="M49" s="176"/>
      <c r="N49" s="176">
        <f>'実質公債費比率（分子）の構造'!O$45</f>
        <v>2266</v>
      </c>
      <c r="O49" s="176"/>
      <c r="P49" s="176"/>
    </row>
    <row r="50" spans="1:16" x14ac:dyDescent="0.15">
      <c r="A50" s="176" t="s">
        <v>67</v>
      </c>
      <c r="B50" s="176" t="e">
        <f>NA()</f>
        <v>#N/A</v>
      </c>
      <c r="C50" s="176">
        <f>IF(ISNUMBER('実質公債費比率（分子）の構造'!K$53),'実質公債費比率（分子）の構造'!K$53,NA())</f>
        <v>990</v>
      </c>
      <c r="D50" s="176" t="e">
        <f>NA()</f>
        <v>#N/A</v>
      </c>
      <c r="E50" s="176" t="e">
        <f>NA()</f>
        <v>#N/A</v>
      </c>
      <c r="F50" s="176">
        <f>IF(ISNUMBER('実質公債費比率（分子）の構造'!L$53),'実質公債費比率（分子）の構造'!L$53,NA())</f>
        <v>989</v>
      </c>
      <c r="G50" s="176" t="e">
        <f>NA()</f>
        <v>#N/A</v>
      </c>
      <c r="H50" s="176" t="e">
        <f>NA()</f>
        <v>#N/A</v>
      </c>
      <c r="I50" s="176">
        <f>IF(ISNUMBER('実質公債費比率（分子）の構造'!M$53),'実質公債費比率（分子）の構造'!M$53,NA())</f>
        <v>1090</v>
      </c>
      <c r="J50" s="176" t="e">
        <f>NA()</f>
        <v>#N/A</v>
      </c>
      <c r="K50" s="176" t="e">
        <f>NA()</f>
        <v>#N/A</v>
      </c>
      <c r="L50" s="176">
        <f>IF(ISNUMBER('実質公債費比率（分子）の構造'!N$53),'実質公債費比率（分子）の構造'!N$53,NA())</f>
        <v>866</v>
      </c>
      <c r="M50" s="176" t="e">
        <f>NA()</f>
        <v>#N/A</v>
      </c>
      <c r="N50" s="176" t="e">
        <f>NA()</f>
        <v>#N/A</v>
      </c>
      <c r="O50" s="176">
        <f>IF(ISNUMBER('実質公債費比率（分子）の構造'!O$53),'実質公債費比率（分子）の構造'!O$53,NA())</f>
        <v>866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18399</v>
      </c>
      <c r="E56" s="175"/>
      <c r="F56" s="175"/>
      <c r="G56" s="175">
        <f>'将来負担比率（分子）の構造'!J$52</f>
        <v>18365</v>
      </c>
      <c r="H56" s="175"/>
      <c r="I56" s="175"/>
      <c r="J56" s="175">
        <f>'将来負担比率（分子）の構造'!K$52</f>
        <v>18592</v>
      </c>
      <c r="K56" s="175"/>
      <c r="L56" s="175"/>
      <c r="M56" s="175">
        <f>'将来負担比率（分子）の構造'!L$52</f>
        <v>18310</v>
      </c>
      <c r="N56" s="175"/>
      <c r="O56" s="175"/>
      <c r="P56" s="175">
        <f>'将来負担比率（分子）の構造'!M$52</f>
        <v>18229</v>
      </c>
    </row>
    <row r="57" spans="1:16" x14ac:dyDescent="0.15">
      <c r="A57" s="175" t="s">
        <v>42</v>
      </c>
      <c r="B57" s="175"/>
      <c r="C57" s="175"/>
      <c r="D57" s="175">
        <f>'将来負担比率（分子）の構造'!I$51</f>
        <v>877</v>
      </c>
      <c r="E57" s="175"/>
      <c r="F57" s="175"/>
      <c r="G57" s="175">
        <f>'将来負担比率（分子）の構造'!J$51</f>
        <v>814</v>
      </c>
      <c r="H57" s="175"/>
      <c r="I57" s="175"/>
      <c r="J57" s="175">
        <f>'将来負担比率（分子）の構造'!K$51</f>
        <v>732</v>
      </c>
      <c r="K57" s="175"/>
      <c r="L57" s="175"/>
      <c r="M57" s="175">
        <f>'将来負担比率（分子）の構造'!L$51</f>
        <v>658</v>
      </c>
      <c r="N57" s="175"/>
      <c r="O57" s="175"/>
      <c r="P57" s="175">
        <f>'将来負担比率（分子）の構造'!M$51</f>
        <v>594</v>
      </c>
    </row>
    <row r="58" spans="1:16" x14ac:dyDescent="0.15">
      <c r="A58" s="175" t="s">
        <v>41</v>
      </c>
      <c r="B58" s="175"/>
      <c r="C58" s="175"/>
      <c r="D58" s="175">
        <f>'将来負担比率（分子）の構造'!I$50</f>
        <v>7306</v>
      </c>
      <c r="E58" s="175"/>
      <c r="F58" s="175"/>
      <c r="G58" s="175">
        <f>'将来負担比率（分子）の構造'!J$50</f>
        <v>8194</v>
      </c>
      <c r="H58" s="175"/>
      <c r="I58" s="175"/>
      <c r="J58" s="175">
        <f>'将来負担比率（分子）の構造'!K$50</f>
        <v>8838</v>
      </c>
      <c r="K58" s="175"/>
      <c r="L58" s="175"/>
      <c r="M58" s="175">
        <f>'将来負担比率（分子）の構造'!L$50</f>
        <v>9180</v>
      </c>
      <c r="N58" s="175"/>
      <c r="O58" s="175"/>
      <c r="P58" s="175">
        <f>'将来負担比率（分子）の構造'!M$50</f>
        <v>9993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2025</v>
      </c>
      <c r="C62" s="175"/>
      <c r="D62" s="175"/>
      <c r="E62" s="175">
        <f>'将来負担比率（分子）の構造'!J$45</f>
        <v>2061</v>
      </c>
      <c r="F62" s="175"/>
      <c r="G62" s="175"/>
      <c r="H62" s="175">
        <f>'将来負担比率（分子）の構造'!K$45</f>
        <v>1922</v>
      </c>
      <c r="I62" s="175"/>
      <c r="J62" s="175"/>
      <c r="K62" s="175">
        <f>'将来負担比率（分子）の構造'!L$45</f>
        <v>2097</v>
      </c>
      <c r="L62" s="175"/>
      <c r="M62" s="175"/>
      <c r="N62" s="175">
        <f>'将来負担比率（分子）の構造'!M$45</f>
        <v>2037</v>
      </c>
      <c r="O62" s="175"/>
      <c r="P62" s="175"/>
    </row>
    <row r="63" spans="1:16" x14ac:dyDescent="0.15">
      <c r="A63" s="175" t="s">
        <v>34</v>
      </c>
      <c r="B63" s="175">
        <f>'将来負担比率（分子）の構造'!I$44</f>
        <v>212</v>
      </c>
      <c r="C63" s="175"/>
      <c r="D63" s="175"/>
      <c r="E63" s="175">
        <f>'将来負担比率（分子）の構造'!J$44</f>
        <v>203</v>
      </c>
      <c r="F63" s="175"/>
      <c r="G63" s="175"/>
      <c r="H63" s="175">
        <f>'将来負担比率（分子）の構造'!K$44</f>
        <v>195</v>
      </c>
      <c r="I63" s="175"/>
      <c r="J63" s="175"/>
      <c r="K63" s="175">
        <f>'将来負担比率（分子）の構造'!L$44</f>
        <v>187</v>
      </c>
      <c r="L63" s="175"/>
      <c r="M63" s="175"/>
      <c r="N63" s="175">
        <f>'将来負担比率（分子）の構造'!M$44</f>
        <v>178</v>
      </c>
      <c r="O63" s="175"/>
      <c r="P63" s="175"/>
    </row>
    <row r="64" spans="1:16" x14ac:dyDescent="0.15">
      <c r="A64" s="175" t="s">
        <v>33</v>
      </c>
      <c r="B64" s="175">
        <f>'将来負担比率（分子）の構造'!I$43</f>
        <v>4378</v>
      </c>
      <c r="C64" s="175"/>
      <c r="D64" s="175"/>
      <c r="E64" s="175">
        <f>'将来負担比率（分子）の構造'!J$43</f>
        <v>4052</v>
      </c>
      <c r="F64" s="175"/>
      <c r="G64" s="175"/>
      <c r="H64" s="175">
        <f>'将来負担比率（分子）の構造'!K$43</f>
        <v>3852</v>
      </c>
      <c r="I64" s="175"/>
      <c r="J64" s="175"/>
      <c r="K64" s="175">
        <f>'将来負担比率（分子）の構造'!L$43</f>
        <v>3986</v>
      </c>
      <c r="L64" s="175"/>
      <c r="M64" s="175"/>
      <c r="N64" s="175">
        <f>'将来負担比率（分子）の構造'!M$43</f>
        <v>3665</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23462</v>
      </c>
      <c r="C66" s="175"/>
      <c r="D66" s="175"/>
      <c r="E66" s="175">
        <f>'将来負担比率（分子）の構造'!J$41</f>
        <v>23229</v>
      </c>
      <c r="F66" s="175"/>
      <c r="G66" s="175"/>
      <c r="H66" s="175">
        <f>'将来負担比率（分子）の構造'!K$41</f>
        <v>23470</v>
      </c>
      <c r="I66" s="175"/>
      <c r="J66" s="175"/>
      <c r="K66" s="175">
        <f>'将来負担比率（分子）の構造'!L$41</f>
        <v>21764</v>
      </c>
      <c r="L66" s="175"/>
      <c r="M66" s="175"/>
      <c r="N66" s="175">
        <f>'将来負担比率（分子）の構造'!M$41</f>
        <v>20906</v>
      </c>
      <c r="O66" s="175"/>
      <c r="P66" s="175"/>
    </row>
    <row r="67" spans="1:16" x14ac:dyDescent="0.15">
      <c r="A67" s="175" t="s">
        <v>71</v>
      </c>
      <c r="B67" s="175" t="e">
        <f>NA()</f>
        <v>#N/A</v>
      </c>
      <c r="C67" s="175">
        <f>IF(ISNUMBER('将来負担比率（分子）の構造'!I$53), IF('将来負担比率（分子）の構造'!I$53 &lt; 0, 0, '将来負担比率（分子）の構造'!I$53), NA())</f>
        <v>3495</v>
      </c>
      <c r="D67" s="175" t="e">
        <f>NA()</f>
        <v>#N/A</v>
      </c>
      <c r="E67" s="175" t="e">
        <f>NA()</f>
        <v>#N/A</v>
      </c>
      <c r="F67" s="175">
        <f>IF(ISNUMBER('将来負担比率（分子）の構造'!J$53), IF('将来負担比率（分子）の構造'!J$53 &lt; 0, 0, '将来負担比率（分子）の構造'!J$53), NA())</f>
        <v>2172</v>
      </c>
      <c r="G67" s="175" t="e">
        <f>NA()</f>
        <v>#N/A</v>
      </c>
      <c r="H67" s="175" t="e">
        <f>NA()</f>
        <v>#N/A</v>
      </c>
      <c r="I67" s="175">
        <f>IF(ISNUMBER('将来負担比率（分子）の構造'!K$53), IF('将来負担比率（分子）の構造'!K$53 &lt; 0, 0, '将来負担比率（分子）の構造'!K$53), NA())</f>
        <v>1277</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2600</v>
      </c>
      <c r="C72" s="179">
        <f>基金残高に係る経年分析!G55</f>
        <v>2800</v>
      </c>
      <c r="D72" s="179">
        <f>基金残高に係る経年分析!H55</f>
        <v>3000</v>
      </c>
    </row>
    <row r="73" spans="1:16" x14ac:dyDescent="0.15">
      <c r="A73" s="178" t="s">
        <v>74</v>
      </c>
      <c r="B73" s="179">
        <f>基金残高に係る経年分析!F56</f>
        <v>3000</v>
      </c>
      <c r="C73" s="179">
        <f>基金残高に係る経年分析!G56</f>
        <v>3050</v>
      </c>
      <c r="D73" s="179">
        <f>基金残高に係る経年分析!H56</f>
        <v>3450</v>
      </c>
    </row>
    <row r="74" spans="1:16" x14ac:dyDescent="0.15">
      <c r="A74" s="178" t="s">
        <v>75</v>
      </c>
      <c r="B74" s="179">
        <f>基金残高に係る経年分析!F57</f>
        <v>3525</v>
      </c>
      <c r="C74" s="179">
        <f>基金残高に係る経年分析!G57</f>
        <v>3632</v>
      </c>
      <c r="D74" s="179">
        <f>基金残高に係る経年分析!H57</f>
        <v>3801</v>
      </c>
    </row>
  </sheetData>
  <sheetProtection algorithmName="SHA-512" hashValue="x7/mteDHsyBE9JtIohY59DLrOvuj+cqKWYLO1K/ILmqFCYv84ZbCo3IAhCfcvgXdKHM+tjQdJ7+X89dd5Iz+ww==" saltValue="ODpEfUkzXG11+kf8VM5R5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R06012</cp:lastModifiedBy>
  <cp:lastPrinted>2025-03-07T07:25:27Z</cp:lastPrinted>
  <dcterms:created xsi:type="dcterms:W3CDTF">2025-02-19T03:53:28Z</dcterms:created>
  <dcterms:modified xsi:type="dcterms:W3CDTF">2025-03-18T04:57:55Z</dcterms:modified>
  <cp:category/>
</cp:coreProperties>
</file>