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105" yWindow="-105" windowWidth="23250" windowHeight="12450"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W34" i="10"/>
  <c r="BW35" i="10" s="1"/>
  <c r="BW36" i="10" s="1"/>
  <c r="BW37" i="10" s="1"/>
  <c r="BW38" i="10" s="1"/>
  <c r="BW39" i="10" s="1"/>
  <c r="BW40" i="10" s="1"/>
  <c r="BW41" i="10" s="1"/>
  <c r="BW42" i="10" s="1"/>
  <c r="BW43" i="10" s="1"/>
  <c r="BE34" i="10"/>
  <c r="C34" i="10"/>
  <c r="U34" i="10" s="1"/>
  <c r="CO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<sst xmlns="http://schemas.openxmlformats.org/spreadsheetml/2006/main" count="1095" uniqueCount="562">
  <si>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</si>
  <si>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</si>
  <si>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</si>
  <si>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</si>
  <si>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</si>
  <si>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</si>
  <si>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</si>
  <si>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</si>
  <si>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</si>
  <si>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</si>
  <si>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</si>
  <si>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</si>
  <si>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</si>
  <si>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</si>
  <si>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</si>
  <si>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</si>
  <si>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</si>
  <si>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</si>
  <si>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</si>
  <si>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</si>
  <si>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</si>
  <si>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</si>
  <si>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</si>
  <si>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</si>
  <si>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</si>
  <si>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</si>
  <si>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</si>
  <si>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</si>
  <si>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</si>
  <si>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</si>
  <si>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</si>
  <si>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</si>
  <si>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</si>
  <si>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</si>
  <si>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</si>
  <si>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</si>
  <si>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</si>
  <si>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</si>
  <si>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</si>
  <si>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</si>
  <si>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</si>
  <si>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</si>
  <si>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</si>
  <si>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</si>
  <si>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</si>
  <si>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</si>
  <si>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</si>
  <si>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</si>
  <si>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</si>
  <si>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</si>
  <si>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</si>
  <si>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</si>
  <si>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</si>
  <si>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</si>
  <si>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</si>
  <si>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</si>
  <si>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</si>
  <si>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</si>
  <si>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</si>
  <si>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</si>
  <si>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</si>
  <si>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</si>
  <si>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</si>
  <si>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</si>
  <si>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</si>
  <si>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</si>
  <si>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</si>
  <si>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</si>
  <si>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</si>
  <si>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</si>
  <si>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</si>
  <si>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</si>
  <si>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</si>
  <si>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</si>
  <si>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</si>
  <si>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</si>
  <si>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</si>
  <si>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</si>
  <si>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</si>
  <si>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</si>
  <si>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</si>
  <si>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</si>
  <si>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</si>
  <si>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</si>
  <si>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</si>
  <si>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</si>
  <si>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</si>
  <si>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</si>
  <si>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</si>
  <si>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</si>
  <si>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</si>
  <si>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</si>
  <si>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</si>
  <si>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</si>
  <si>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</si>
  <si>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</si>
  <si>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</si>
  <si>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</si>
  <si>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</si>
  <si>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</si>
  <si>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</si>
  <si>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</si>
  <si>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</si>
  <si>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</si>
  <si>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</si>
  <si>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</si>
  <si>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</si>
  <si>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</si>
  <si>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</si>
  <si>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</si>
  <si>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</si>
  <si>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</si>
  <si>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</si>
  <si>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</si>
  <si>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</si>
  <si>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</si>
  <si>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</si>
  <si>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</si>
  <si>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</si>
  <si>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</si>
  <si>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</si>
  <si>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</si>
  <si>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</si>
  <si>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</si>
  <si>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</si>
  <si>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</si>
  <si>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</si>
  <si>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</si>
  <si>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</si>
  <si>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</si>
  <si>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</si>
  <si>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</si>
  <si>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</si>
  <si>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</si>
  <si>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</si>
  <si>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</si>
  <si>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</si>
  <si>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</si>
  <si>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</si>
  <si>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</si>
  <si>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</si>
  <si>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</si>
  <si>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</si>
  <si>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</si>
  <si>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</si>
  <si>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</si>
  <si>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</si>
  <si>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</si>
  <si>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</si>
  <si>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</si>
  <si>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</si>
  <si>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</si>
  <si>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</si>
  <si>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</si>
  <si>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</si>
  <si>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</si>
  <si>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</si>
  <si>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</si>
  <si>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</si>
  <si>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</si>
  <si>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</si>
  <si>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</si>
  <si>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</si>
  <si>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</si>
  <si>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</si>
  <si>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</si>
  <si>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</si>
  <si>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</si>
  <si>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</si>
  <si>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</si>
  <si>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</si>
  <si>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</si>
  <si>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</si>
  <si>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</si>
  <si>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</si>
  <si>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</si>
  <si>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</si>
  <si>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</si>
  <si>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</si>
  <si>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</si>
  <si>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</si>
  <si>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</si>
  <si>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</si>
  <si>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</si>
  <si>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</si>
  <si>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</si>
  <si>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</si>
  <si>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</si>
  <si>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</si>
  <si>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</si>
  <si>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</si>
  <si>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</si>
  <si>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</si>
  <si>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</si>
  <si>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</si>
  <si>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</si>
  <si>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</si>
  <si>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</si>
  <si>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</si>
  <si>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</si>
  <si>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</si>
  <si>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</si>
  <si>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</si>
  <si>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和歌山県御坊市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</si>
  <si>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</si>
  <si>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</si>
  <si>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</si>
  <si>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</si>
  <si>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</si>
  <si>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</si>
  <si>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</si>
  <si>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</si>
  <si>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</si>
  <si>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</si>
  <si>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</si>
  <si>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</si>
  <si>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</si>
  <si>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</si>
  <si>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</si>
  <si>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</si>
  <si>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</si>
  <si>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</si>
  <si>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</si>
  <si>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</si>
  <si>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</si>
  <si>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</si>
  <si>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</si>
  <si>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</si>
  <si>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</si>
  <si>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</si>
  <si>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</si>
  <si>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</si>
  <si>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</si>
  <si>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</si>
  <si>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</si>
  <si>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</si>
  <si>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</si>
  <si>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</si>
  <si>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</si>
  <si>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</si>
  <si>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</si>
  <si>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</si>
  <si>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</si>
  <si>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</si>
  <si>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</si>
  <si>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</si>
  <si>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</si>
  <si>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</si>
  <si>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</si>
  <si>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</si>
  <si>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</si>
  <si>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</si>
  <si>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</si>
  <si>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</si>
  <si>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</si>
  <si>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</si>
  <si>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</si>
  <si>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</si>
  <si>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</si>
  <si>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</si>
  <si>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</si>
  <si>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</si>
  <si>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</si>
  <si>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</si>
  <si>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</si>
  <si>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</si>
  <si>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</si>
  <si>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</si>
  <si>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</si>
  <si>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</si>
  <si>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</si>
  <si>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</si>
  <si>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</si>
  <si>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</si>
  <si>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</si>
  <si>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</si>
  <si>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</si>
  <si>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</si>
  <si>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</si>
  <si>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</si>
  <si>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</si>
  <si>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</si>
  <si>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</si>
  <si>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</si>
  <si>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</si>
  <si>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</si>
  <si>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</si>
  <si>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</si>
  <si>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</si>
  <si>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</si>
  <si>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</si>
  <si>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</si>
  <si>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</si>
  <si>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</si>
  <si>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</si>
  <si>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</si>
  <si>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</si>
  <si>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</si>
  <si>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</si>
  <si>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</si>
  <si>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</si>
  <si>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</si>
  <si>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</si>
  <si>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</si>
  <si>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</si>
  <si>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</si>
  <si>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</si>
  <si>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</si>
  <si>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</si>
  <si>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</si>
  <si>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</si>
  <si>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</si>
  <si>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</si>
  <si>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</si>
  <si>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</si>
  <si>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</si>
  <si>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</si>
  <si>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</si>
  <si>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</si>
  <si>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</si>
  <si>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</si>
  <si>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</si>
  <si>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</si>
  <si>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</si>
  <si>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</si>
  <si>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</si>
  <si>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</si>
  <si>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</si>
  <si>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</si>
  <si>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</si>
  <si>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</si>
  <si>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</si>
  <si>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</si>
  <si>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</si>
  <si>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</si>
  <si>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</si>
  <si>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</si>
  <si>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</si>
  <si>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</si>
  <si>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</si>
  <si>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</si>
  <si>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</si>
  <si>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</si>
  <si>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</si>
  <si>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</si>
  <si>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</si>
  <si>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</si>
  <si>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</si>
  <si>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</si>
  <si>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</si>
  <si>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</si>
  <si>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</si>
  <si>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</si>
  <si>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</si>
  <si>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和歌山県御坊市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</si>
  <si>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</si>
  <si>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</si>
  <si>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</si>
  <si>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</si>
  <si>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</si>
  <si>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</si>
  <si>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</si>
  <si>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</si>
  <si>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</si>
  <si>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</si>
  <si>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</si>
  <si>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</si>
  <si>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</si>
  <si>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</si>
  <si>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</si>
  <si>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</si>
  <si>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</si>
  <si>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</si>
  <si>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</si>
  <si>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</si>
  <si>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</si>
  <si>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</si>
  <si>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</si>
  <si>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</si>
  <si>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</si>
  <si>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</si>
  <si>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</si>
  <si>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</si>
  <si>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</si>
  <si>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</si>
  <si>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</si>
  <si>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</si>
  <si>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</si>
  <si>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</si>
  <si>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</si>
  <si>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</si>
  <si>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</si>
  <si>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</si>
  <si>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下水道事業会計（農業集落排水事業）</t>
    <phoneticPr fontId="5"/>
  </si>
  <si>
    <t>下水道事業会計（公共下水道事業）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</si>
  <si>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</si>
  <si>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</si>
  <si>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</si>
  <si>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</si>
  <si>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</si>
  <si>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</si>
  <si>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</si>
  <si>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</si>
  <si>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</si>
  <si>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</si>
  <si>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</si>
  <si>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</si>
  <si>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</si>
  <si>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</si>
  <si>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</si>
  <si>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</si>
  <si>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</si>
  <si>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</si>
  <si>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</si>
  <si>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</si>
  <si>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</si>
  <si>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</si>
  <si>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</si>
  <si>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</si>
  <si>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</si>
  <si>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</si>
  <si>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</si>
  <si>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</si>
  <si>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</si>
  <si>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</si>
  <si>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</si>
  <si>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</si>
  <si>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</si>
  <si>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</si>
  <si>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</si>
  <si>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</si>
  <si>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</si>
  <si>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</si>
  <si>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</si>
  <si>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</si>
  <si>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</si>
  <si>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</si>
  <si>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</si>
  <si>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</si>
  <si>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</si>
  <si>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</si>
  <si>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</si>
  <si>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</si>
  <si>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</si>
  <si>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</si>
  <si>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</si>
  <si>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</si>
  <si>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</si>
  <si>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</si>
  <si>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</si>
  <si>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</si>
  <si>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</si>
  <si>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</si>
  <si>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</si>
  <si>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</si>
  <si>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</si>
  <si>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</si>
  <si>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</si>
  <si>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</si>
  <si>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</si>
  <si>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</si>
  <si>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</si>
  <si>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</si>
  <si>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</si>
  <si>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</si>
  <si>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</si>
  <si>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</si>
  <si>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</si>
  <si>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</si>
  <si>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</si>
  <si>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</si>
  <si>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</si>
  <si>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</si>
  <si>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</si>
  <si>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</si>
  <si>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</si>
  <si>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</si>
  <si>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</si>
  <si>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</si>
  <si>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</si>
  <si>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</si>
  <si>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</si>
  <si>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</si>
  <si>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</si>
  <si>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</si>
  <si>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</si>
  <si>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</si>
  <si>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</si>
  <si>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</si>
  <si>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</si>
  <si>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</si>
  <si>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</si>
  <si>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</si>
  <si>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</si>
  <si>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</si>
  <si>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</si>
  <si>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</si>
  <si>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</si>
  <si>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</si>
  <si>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</si>
  <si>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</si>
  <si>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</si>
  <si>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</si>
  <si>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</si>
  <si>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</si>
  <si>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</si>
  <si>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</si>
  <si>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</si>
  <si>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</si>
  <si>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</si>
  <si>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</si>
  <si>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</si>
  <si>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</si>
  <si>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</si>
  <si>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</si>
  <si>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</si>
  <si>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</si>
  <si>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</si>
  <si>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</si>
  <si>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</si>
  <si>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</si>
  <si>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</si>
  <si>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</si>
  <si>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</si>
  <si>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</si>
  <si>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</si>
  <si>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</si>
  <si>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</si>
  <si>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</si>
  <si>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</si>
  <si>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3.15</t>
  </si>
  <si>
    <t>一般会計</t>
  </si>
  <si>
    <t>国民健康保険特別会計</t>
  </si>
  <si>
    <t>水道事業会計</t>
  </si>
  <si>
    <t>下水道事業会計（公共下水道事業）</t>
  </si>
  <si>
    <t>介護保険特別会計</t>
  </si>
  <si>
    <t>下水道事業会計（農業集落排水事業）</t>
  </si>
  <si>
    <t>後期高齢者医療特別会計</t>
  </si>
  <si>
    <t>その他会計（赤字）</t>
  </si>
  <si>
    <t>その他会計（黒字）</t>
  </si>
  <si>
    <t>R01</t>
    <phoneticPr fontId="5"/>
  </si>
  <si>
    <t>R02</t>
    <phoneticPr fontId="5"/>
  </si>
  <si>
    <t>R03</t>
    <phoneticPr fontId="5"/>
  </si>
  <si>
    <t>R04</t>
    <phoneticPr fontId="5"/>
  </si>
  <si>
    <t>R05</t>
    <phoneticPr fontId="5"/>
  </si>
  <si>
    <t>御坊市ふれあいセンター</t>
    <rPh sb="0" eb="3">
      <t>ゴボウシ</t>
    </rPh>
    <phoneticPr fontId="2"/>
  </si>
  <si>
    <t>-</t>
    <phoneticPr fontId="2"/>
  </si>
  <si>
    <t>和歌山県市町村総合事務組合</t>
    <rPh sb="0" eb="4">
      <t>ワカヤマケン</t>
    </rPh>
    <rPh sb="4" eb="7">
      <t>シチョウソン</t>
    </rPh>
    <rPh sb="7" eb="9">
      <t>ソウゴウ</t>
    </rPh>
    <rPh sb="9" eb="11">
      <t>ジム</t>
    </rPh>
    <rPh sb="11" eb="13">
      <t>クミアイ</t>
    </rPh>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</si>
  <si>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</si>
  <si>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</si>
  <si>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</si>
  <si>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</si>
  <si>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</si>
  <si>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</si>
  <si>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</si>
  <si>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</si>
  <si>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</si>
  <si>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庁舎建設</t>
    <rPh sb="0" eb="2">
      <t>チョウシャ</t>
    </rPh>
    <rPh sb="2" eb="4">
      <t>ケンセツ</t>
    </rPh>
    <phoneticPr fontId="5"/>
  </si>
  <si>
    <t>公共施設等維持補修基金</t>
    <phoneticPr fontId="2"/>
  </si>
  <si>
    <t>塩屋・名田町地域振興基金</t>
    <phoneticPr fontId="2"/>
  </si>
  <si>
    <t>職員退職手当基金</t>
    <phoneticPr fontId="2"/>
  </si>
  <si>
    <t>水産業振興基金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</si>
</sst>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31E-41C7-926F-0A1FA6E28B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66062</c:v>
                </c:pt>
                <c:pt idx="1">
                  <c:v>60921</c:v>
                </c:pt>
                <c:pt idx="2">
                  <c:v>64251</c:v>
                </c:pt>
                <c:pt idx="3">
                  <c:v>120182</c:v>
                </c:pt>
                <c:pt idx="4">
                  <c:v>134166</c:v>
                </c:pt>
              </c:numCache>
            </c:numRef>
          </c:val>
          <c:smooth val="0"/>
          <c:extLst>
            <c:ext xmlns:c16="http://schemas.microsoft.com/office/drawing/2014/chart" uri="{C3380CC4-5D6E-409C-BE32-E72D297353CC}">
              <c16:uniqueId val="{00000001-F31E-41C7-926F-0A1FA6E28B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0.23</c:v>
                </c:pt>
                <c:pt idx="1">
                  <c:v>4.82</c:v>
                </c:pt>
                <c:pt idx="2">
                  <c:v>14.15</c:v>
                </c:pt>
                <c:pt idx="3">
                  <c:v>17.78</c:v>
                </c:pt>
                <c:pt idx="4">
                  <c:v>11.02</c:v>
                </c:pt>
              </c:numCache>
            </c:numRef>
          </c:val>
          <c:extLst>
            <c:ext xmlns:c16="http://schemas.microsoft.com/office/drawing/2014/chart" uri="{C3380CC4-5D6E-409C-BE32-E72D297353CC}">
              <c16:uniqueId val="{00000000-41D3-48E1-BE86-2BF027EF35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23.98</c:v>
                </c:pt>
                <c:pt idx="1">
                  <c:v>23.3</c:v>
                </c:pt>
                <c:pt idx="2">
                  <c:v>24.56</c:v>
                </c:pt>
                <c:pt idx="3">
                  <c:v>35.78</c:v>
                </c:pt>
                <c:pt idx="4">
                  <c:v>43.99</c:v>
                </c:pt>
              </c:numCache>
            </c:numRef>
          </c:val>
          <c:extLst>
            <c:ext xmlns:c16="http://schemas.microsoft.com/office/drawing/2014/chart" uri="{C3380CC4-5D6E-409C-BE32-E72D297353CC}">
              <c16:uniqueId val="{00000001-41D3-48E1-BE86-2BF027EF35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-3.15</c:v>
                </c:pt>
                <c:pt idx="1">
                  <c:v>4.6100000000000003</c:v>
                </c:pt>
                <c:pt idx="2">
                  <c:v>11.97</c:v>
                </c:pt>
                <c:pt idx="3">
                  <c:v>13.83</c:v>
                </c:pt>
                <c:pt idx="4">
                  <c:v>1.59</c:v>
                </c:pt>
              </c:numCache>
            </c:numRef>
          </c:val>
          <c:smooth val="0"/>
          <c:extLst>
            <c:ext xmlns:c16="http://schemas.microsoft.com/office/drawing/2014/chart" uri="{C3380CC4-5D6E-409C-BE32-E72D297353CC}">
              <c16:uniqueId val="{00000002-41D3-48E1-BE86-2BF027EF35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0.93</c:v>
                </c:pt>
                <c:pt idx="2">
                  <c:v>#N/A</c:v>
                </c:pt>
                <c:pt idx="3">
                  <c:v>0.85</c:v>
                </c:pt>
                <c:pt idx="4">
                  <c:v>#N/A</c:v>
                </c:pt>
                <c:pt idx="5">
                  <c:v>0.67</c:v>
                </c:pt>
                <c:pt idx="6">
                  <c:v>#N/A</c:v>
                </c:pt>
                <c:pt idx="7">
                  <c:v>0.59</c:v>
                </c:pt>
                <c:pt idx="8">
                  <c:v>0</c:v>
                </c:pt>
                <c:pt idx="9">
                  <c:v>0</c:v>
                </c:pt>
              </c:numCache>
            </c:numRef>
          </c:val>
          <c:extLst>
            <c:ext xmlns:c16="http://schemas.microsoft.com/office/drawing/2014/chart" uri="{C3380CC4-5D6E-409C-BE32-E72D297353CC}">
              <c16:uniqueId val="{00000000-481C-42F0-B8EF-B4A474A662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1C-42F0-B8EF-B4A474A662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1C-42F0-B8EF-B4A474A662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3-481C-42F0-B8EF-B4A474A662DF}"/>
            </c:ext>
          </c:extLst>
        </c:ser>
        <c:ser>
          <c:idx val="4"/>
          <c:order val="4"/>
          <c:tx>
            <c:strRef>
              <c:f>データシート!$A$31</c:f>
              <c:strCache>
                <c:ptCount val="1"/>
                <c:pt idx="0">
                  <c:v>下水道事業会計（農業集落排水事業）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4-481C-42F0-B8EF-B4A474A662D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0.27</c:v>
                </c:pt>
                <c:pt idx="4">
                  <c:v>#N/A</c:v>
                </c:pt>
                <c:pt idx="5">
                  <c:v>1.39</c:v>
                </c:pt>
                <c:pt idx="6">
                  <c:v>#N/A</c:v>
                </c:pt>
                <c:pt idx="7">
                  <c:v>1.93</c:v>
                </c:pt>
                <c:pt idx="8">
                  <c:v>#N/A</c:v>
                </c:pt>
                <c:pt idx="9">
                  <c:v>0.94</c:v>
                </c:pt>
              </c:numCache>
            </c:numRef>
          </c:val>
          <c:extLst>
            <c:ext xmlns:c16="http://schemas.microsoft.com/office/drawing/2014/chart" uri="{C3380CC4-5D6E-409C-BE32-E72D297353CC}">
              <c16:uniqueId val="{00000005-481C-42F0-B8EF-B4A474A662DF}"/>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2.0499999999999998</c:v>
                </c:pt>
              </c:numCache>
            </c:numRef>
          </c:val>
          <c:extLst>
            <c:ext xmlns:c16="http://schemas.microsoft.com/office/drawing/2014/chart" uri="{C3380CC4-5D6E-409C-BE32-E72D297353CC}">
              <c16:uniqueId val="{00000006-481C-42F0-B8EF-B4A474A662D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c:v>
                </c:pt>
                <c:pt idx="2">
                  <c:v>#N/A</c:v>
                </c:pt>
                <c:pt idx="3">
                  <c:v>7.85</c:v>
                </c:pt>
                <c:pt idx="4">
                  <c:v>#N/A</c:v>
                </c:pt>
                <c:pt idx="5">
                  <c:v>8.73</c:v>
                </c:pt>
                <c:pt idx="6">
                  <c:v>#N/A</c:v>
                </c:pt>
                <c:pt idx="7">
                  <c:v>7.21</c:v>
                </c:pt>
                <c:pt idx="8">
                  <c:v>#N/A</c:v>
                </c:pt>
                <c:pt idx="9">
                  <c:v>7.15</c:v>
                </c:pt>
              </c:numCache>
            </c:numRef>
          </c:val>
          <c:extLst>
            <c:ext xmlns:c16="http://schemas.microsoft.com/office/drawing/2014/chart" uri="{C3380CC4-5D6E-409C-BE32-E72D297353CC}">
              <c16:uniqueId val="{00000007-481C-42F0-B8EF-B4A474A662D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6.58</c:v>
                </c:pt>
                <c:pt idx="2">
                  <c:v>#N/A</c:v>
                </c:pt>
                <c:pt idx="3">
                  <c:v>7.32</c:v>
                </c:pt>
                <c:pt idx="4">
                  <c:v>#N/A</c:v>
                </c:pt>
                <c:pt idx="5">
                  <c:v>8.1199999999999992</c:v>
                </c:pt>
                <c:pt idx="6">
                  <c:v>#N/A</c:v>
                </c:pt>
                <c:pt idx="7">
                  <c:v>8.2100000000000009</c:v>
                </c:pt>
                <c:pt idx="8">
                  <c:v>#N/A</c:v>
                </c:pt>
                <c:pt idx="9">
                  <c:v>8.8699999999999992</c:v>
                </c:pt>
              </c:numCache>
            </c:numRef>
          </c:val>
          <c:extLst>
            <c:ext xmlns:c16="http://schemas.microsoft.com/office/drawing/2014/chart" uri="{C3380CC4-5D6E-409C-BE32-E72D297353CC}">
              <c16:uniqueId val="{00000008-481C-42F0-B8EF-B4A474A662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0.23</c:v>
                </c:pt>
                <c:pt idx="2">
                  <c:v>#N/A</c:v>
                </c:pt>
                <c:pt idx="3">
                  <c:v>4.8099999999999996</c:v>
                </c:pt>
                <c:pt idx="4">
                  <c:v>#N/A</c:v>
                </c:pt>
                <c:pt idx="5">
                  <c:v>14.14</c:v>
                </c:pt>
                <c:pt idx="6">
                  <c:v>#N/A</c:v>
                </c:pt>
                <c:pt idx="7">
                  <c:v>17.77</c:v>
                </c:pt>
                <c:pt idx="8">
                  <c:v>#N/A</c:v>
                </c:pt>
                <c:pt idx="9">
                  <c:v>11.01</c:v>
                </c:pt>
              </c:numCache>
            </c:numRef>
          </c:val>
          <c:extLst>
            <c:ext xmlns:c16="http://schemas.microsoft.com/office/drawing/2014/chart" uri="{C3380CC4-5D6E-409C-BE32-E72D297353CC}">
              <c16:uniqueId val="{00000009-481C-42F0-B8EF-B4A474A662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986</c:v>
                </c:pt>
                <c:pt idx="5">
                  <c:v>987</c:v>
                </c:pt>
                <c:pt idx="8">
                  <c:v>939</c:v>
                </c:pt>
                <c:pt idx="11">
                  <c:v>949</c:v>
                </c:pt>
                <c:pt idx="14">
                  <c:v>914</c:v>
                </c:pt>
              </c:numCache>
            </c:numRef>
          </c:val>
          <c:extLst>
            <c:ext xmlns:c16="http://schemas.microsoft.com/office/drawing/2014/chart" uri="{C3380CC4-5D6E-409C-BE32-E72D297353CC}">
              <c16:uniqueId val="{00000000-E384-40E6-AE96-83693858FB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84-40E6-AE96-83693858FB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84-40E6-AE96-83693858FB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155</c:v>
                </c:pt>
                <c:pt idx="3">
                  <c:v>144</c:v>
                </c:pt>
                <c:pt idx="6">
                  <c:v>102</c:v>
                </c:pt>
                <c:pt idx="9">
                  <c:v>120</c:v>
                </c:pt>
                <c:pt idx="12">
                  <c:v>184</c:v>
                </c:pt>
              </c:numCache>
            </c:numRef>
          </c:val>
          <c:extLst>
            <c:ext xmlns:c16="http://schemas.microsoft.com/office/drawing/2014/chart" uri="{C3380CC4-5D6E-409C-BE32-E72D297353CC}">
              <c16:uniqueId val="{00000003-E384-40E6-AE96-83693858FB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c:v>
                </c:pt>
                <c:pt idx="3">
                  <c:v>177</c:v>
                </c:pt>
                <c:pt idx="6">
                  <c:v>181</c:v>
                </c:pt>
                <c:pt idx="9">
                  <c:v>188</c:v>
                </c:pt>
                <c:pt idx="12">
                  <c:v>170</c:v>
                </c:pt>
              </c:numCache>
            </c:numRef>
          </c:val>
          <c:extLst>
            <c:ext xmlns:c16="http://schemas.microsoft.com/office/drawing/2014/chart" uri="{C3380CC4-5D6E-409C-BE32-E72D297353CC}">
              <c16:uniqueId val="{00000004-E384-40E6-AE96-83693858FB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84-40E6-AE96-83693858FB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84-40E6-AE96-83693858FB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1413</c:v>
                </c:pt>
                <c:pt idx="3">
                  <c:v>1429</c:v>
                </c:pt>
                <c:pt idx="6">
                  <c:v>1447</c:v>
                </c:pt>
                <c:pt idx="9">
                  <c:v>1452</c:v>
                </c:pt>
                <c:pt idx="12">
                  <c:v>1478</c:v>
                </c:pt>
              </c:numCache>
            </c:numRef>
          </c:val>
          <c:extLst>
            <c:ext xmlns:c16="http://schemas.microsoft.com/office/drawing/2014/chart" uri="{C3380CC4-5D6E-409C-BE32-E72D297353CC}">
              <c16:uniqueId val="{00000007-E384-40E6-AE96-83693858FB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752</c:v>
                </c:pt>
                <c:pt idx="2">
                  <c:v>#N/A</c:v>
                </c:pt>
                <c:pt idx="3">
                  <c:v>#N/A</c:v>
                </c:pt>
                <c:pt idx="4">
                  <c:v>763</c:v>
                </c:pt>
                <c:pt idx="5">
                  <c:v>#N/A</c:v>
                </c:pt>
                <c:pt idx="6">
                  <c:v>#N/A</c:v>
                </c:pt>
                <c:pt idx="7">
                  <c:v>791</c:v>
                </c:pt>
                <c:pt idx="8">
                  <c:v>#N/A</c:v>
                </c:pt>
                <c:pt idx="9">
                  <c:v>#N/A</c:v>
                </c:pt>
                <c:pt idx="10">
                  <c:v>811</c:v>
                </c:pt>
                <c:pt idx="11">
                  <c:v>#N/A</c:v>
                </c:pt>
                <c:pt idx="12">
                  <c:v>#N/A</c:v>
                </c:pt>
                <c:pt idx="13">
                  <c:v>918</c:v>
                </c:pt>
                <c:pt idx="14">
                  <c:v>#N/A</c:v>
                </c:pt>
              </c:numCache>
            </c:numRef>
          </c:val>
          <c:smooth val="0"/>
          <c:extLst>
            <c:ext xmlns:c16="http://schemas.microsoft.com/office/drawing/2014/chart" uri="{C3380CC4-5D6E-409C-BE32-E72D297353CC}">
              <c16:uniqueId val="{00000008-E384-40E6-AE96-83693858FB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9377</c:v>
                </c:pt>
                <c:pt idx="5">
                  <c:v>9430</c:v>
                </c:pt>
                <c:pt idx="8">
                  <c:v>9628</c:v>
                </c:pt>
                <c:pt idx="11">
                  <c:v>10632</c:v>
                </c:pt>
                <c:pt idx="14">
                  <c:v>11540</c:v>
                </c:pt>
              </c:numCache>
            </c:numRef>
          </c:val>
          <c:extLst>
            <c:ext xmlns:c16="http://schemas.microsoft.com/office/drawing/2014/chart" uri="{C3380CC4-5D6E-409C-BE32-E72D297353CC}">
              <c16:uniqueId val="{00000000-55A3-4425-9756-7750EEA8F3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1891</c:v>
                </c:pt>
                <c:pt idx="5">
                  <c:v>1676</c:v>
                </c:pt>
                <c:pt idx="8">
                  <c:v>1693</c:v>
                </c:pt>
                <c:pt idx="11">
                  <c:v>1735</c:v>
                </c:pt>
                <c:pt idx="14">
                  <c:v>1818</c:v>
                </c:pt>
              </c:numCache>
            </c:numRef>
          </c:val>
          <c:extLst>
            <c:ext xmlns:c16="http://schemas.microsoft.com/office/drawing/2014/chart" uri="{C3380CC4-5D6E-409C-BE32-E72D297353CC}">
              <c16:uniqueId val="{00000001-55A3-4425-9756-7750EEA8F3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3105</c:v>
                </c:pt>
                <c:pt idx="5">
                  <c:v>3059</c:v>
                </c:pt>
                <c:pt idx="8">
                  <c:v>3345</c:v>
                </c:pt>
                <c:pt idx="11">
                  <c:v>4213</c:v>
                </c:pt>
                <c:pt idx="14">
                  <c:v>4698</c:v>
                </c:pt>
              </c:numCache>
            </c:numRef>
          </c:val>
          <c:extLst>
            <c:ext xmlns:c16="http://schemas.microsoft.com/office/drawing/2014/chart" uri="{C3380CC4-5D6E-409C-BE32-E72D297353CC}">
              <c16:uniqueId val="{00000002-55A3-4425-9756-7750EEA8F3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224</c:v>
                </c:pt>
                <c:pt idx="3">
                  <c:v>0</c:v>
                </c:pt>
                <c:pt idx="6">
                  <c:v>0</c:v>
                </c:pt>
                <c:pt idx="9">
                  <c:v>0</c:v>
                </c:pt>
                <c:pt idx="12">
                  <c:v>0</c:v>
                </c:pt>
              </c:numCache>
            </c:numRef>
          </c:val>
          <c:extLst>
            <c:ext xmlns:c16="http://schemas.microsoft.com/office/drawing/2014/chart" uri="{C3380CC4-5D6E-409C-BE32-E72D297353CC}">
              <c16:uniqueId val="{00000003-55A3-4425-9756-7750EEA8F3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A3-4425-9756-7750EEA8F3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A3-4425-9756-7750EEA8F3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2073</c:v>
                </c:pt>
                <c:pt idx="3">
                  <c:v>2185</c:v>
                </c:pt>
                <c:pt idx="6">
                  <c:v>2122</c:v>
                </c:pt>
                <c:pt idx="9">
                  <c:v>2143</c:v>
                </c:pt>
                <c:pt idx="12">
                  <c:v>2213</c:v>
                </c:pt>
              </c:numCache>
            </c:numRef>
          </c:val>
          <c:extLst>
            <c:ext xmlns:c16="http://schemas.microsoft.com/office/drawing/2014/chart" uri="{C3380CC4-5D6E-409C-BE32-E72D297353CC}">
              <c16:uniqueId val="{00000006-55A3-4425-9756-7750EEA8F3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1726</c:v>
                </c:pt>
                <c:pt idx="3">
                  <c:v>1739</c:v>
                </c:pt>
                <c:pt idx="6">
                  <c:v>2593</c:v>
                </c:pt>
                <c:pt idx="9">
                  <c:v>2986</c:v>
                </c:pt>
                <c:pt idx="12">
                  <c:v>3189</c:v>
                </c:pt>
              </c:numCache>
            </c:numRef>
          </c:val>
          <c:extLst>
            <c:ext xmlns:c16="http://schemas.microsoft.com/office/drawing/2014/chart" uri="{C3380CC4-5D6E-409C-BE32-E72D297353CC}">
              <c16:uniqueId val="{00000007-55A3-4425-9756-7750EEA8F3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2762</c:v>
                </c:pt>
                <c:pt idx="3">
                  <c:v>2765</c:v>
                </c:pt>
                <c:pt idx="6">
                  <c:v>2774</c:v>
                </c:pt>
                <c:pt idx="9">
                  <c:v>2862</c:v>
                </c:pt>
                <c:pt idx="12">
                  <c:v>2846</c:v>
                </c:pt>
              </c:numCache>
            </c:numRef>
          </c:val>
          <c:extLst>
            <c:ext xmlns:c16="http://schemas.microsoft.com/office/drawing/2014/chart" uri="{C3380CC4-5D6E-409C-BE32-E72D297353CC}">
              <c16:uniqueId val="{00000008-55A3-4425-9756-7750EEA8F3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A3-4425-9756-7750EEA8F3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13694</c:v>
                </c:pt>
                <c:pt idx="3">
                  <c:v>13580</c:v>
                </c:pt>
                <c:pt idx="6">
                  <c:v>13504</c:v>
                </c:pt>
                <c:pt idx="9">
                  <c:v>14489</c:v>
                </c:pt>
                <c:pt idx="12">
                  <c:v>15273</c:v>
                </c:pt>
              </c:numCache>
            </c:numRef>
          </c:val>
          <c:extLst>
            <c:ext xmlns:c16="http://schemas.microsoft.com/office/drawing/2014/chart" uri="{C3380CC4-5D6E-409C-BE32-E72D297353CC}">
              <c16:uniqueId val="{0000000A-55A3-4425-9756-7750EEA8F3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6105</c:v>
                </c:pt>
                <c:pt idx="2">
                  <c:v>#N/A</c:v>
                </c:pt>
                <c:pt idx="3">
                  <c:v>#N/A</c:v>
                </c:pt>
                <c:pt idx="4">
                  <c:v>6103</c:v>
                </c:pt>
                <c:pt idx="5">
                  <c:v>#N/A</c:v>
                </c:pt>
                <c:pt idx="6">
                  <c:v>#N/A</c:v>
                </c:pt>
                <c:pt idx="7">
                  <c:v>6327</c:v>
                </c:pt>
                <c:pt idx="8">
                  <c:v>#N/A</c:v>
                </c:pt>
                <c:pt idx="9">
                  <c:v>#N/A</c:v>
                </c:pt>
                <c:pt idx="10">
                  <c:v>5901</c:v>
                </c:pt>
                <c:pt idx="11">
                  <c:v>#N/A</c:v>
                </c:pt>
                <c:pt idx="12">
                  <c:v>#N/A</c:v>
                </c:pt>
                <c:pt idx="13">
                  <c:v>5466</c:v>
                </c:pt>
                <c:pt idx="14">
                  <c:v>#N/A</c:v>
                </c:pt>
              </c:numCache>
            </c:numRef>
          </c:val>
          <c:smooth val="0"/>
          <c:extLst>
            <c:ext xmlns:c16="http://schemas.microsoft.com/office/drawing/2014/chart" uri="{C3380CC4-5D6E-409C-BE32-E72D297353CC}">
              <c16:uniqueId val="{0000000B-55A3-4425-9756-7750EEA8F3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1791</c:v>
                </c:pt>
                <c:pt idx="1">
                  <c:v>2542</c:v>
                </c:pt>
                <c:pt idx="2">
                  <c:v>3133</c:v>
                </c:pt>
              </c:numCache>
            </c:numRef>
          </c:val>
          <c:extLst>
            <c:ext xmlns:c16="http://schemas.microsoft.com/office/drawing/2014/chart" uri="{C3380CC4-5D6E-409C-BE32-E72D297353CC}">
              <c16:uniqueId val="{00000000-9F83-4E99-BC9C-21FABA6DC9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216</c:v>
                </c:pt>
                <c:pt idx="1">
                  <c:v>223</c:v>
                </c:pt>
                <c:pt idx="2">
                  <c:v>262</c:v>
                </c:pt>
              </c:numCache>
            </c:numRef>
          </c:val>
          <c:extLst>
            <c:ext xmlns:c16="http://schemas.microsoft.com/office/drawing/2014/chart" uri="{C3380CC4-5D6E-409C-BE32-E72D297353CC}">
              <c16:uniqueId val="{00000001-9F83-4E99-BC9C-21FABA6DC9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1298</c:v>
                </c:pt>
                <c:pt idx="1">
                  <c:v>1377</c:v>
                </c:pt>
                <c:pt idx="2">
                  <c:v>1192</c:v>
                </c:pt>
              </c:numCache>
            </c:numRef>
          </c:val>
          <c:extLst>
            <c:ext xmlns:c16="http://schemas.microsoft.com/office/drawing/2014/chart" uri="{C3380CC4-5D6E-409C-BE32-E72D297353CC}">
              <c16:uniqueId val="{00000002-9F83-4E99-BC9C-21FABA6DC9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大手電力会社からの税収等により</a:t>
          </a:r>
          <a:r>
            <a:rPr kumimoji="1" lang="en-US" altLang="ja-JP" sz="1100">
              <a:latin typeface="ＭＳ Ｐゴシック" panose="020B0600070205080204" pitchFamily="50" charset="-128"/>
              <a:ea typeface="ＭＳ Ｐゴシック" panose="020B0600070205080204" pitchFamily="50" charset="-128"/>
            </a:rPr>
            <a:t>0.50</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が、３年連続で微減している。市税について、個人市民税における賃金上昇に伴う給与所得等の増加はあるものの、主要企業の撤退や地価下落の時点修正により、減収傾向となっており、今後も厳しい状況が予想される。そのため、既に導入済みのスマートフォン決済事業者を増やし、納税チャンネルを増やすことで、納付推進を図る。さらに、従来からの差押物品の公売、滞納管理による徴収体制の強化など、引き続き市税徴収率の改善、企業誘致の推進など歳入確保に努めるとともに、定員管理・給与の適正化など歳出抑制にも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54610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歳出において、扶助費や公債費などの義務的経費等が増加した一方で、歳入では、市税や臨時財政対策債等が減少したことで前年度より</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となり、３年ぶりに</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上回る高い水準となっている。今後も引き続き、市税の徴収強化などによる自主財源の確保に努めながらも、定員管理及び給与の適正化、事務事業のスクラップの徹底、当初予算編成時における経常経費のマイナスシーリングの継続など、より一層の財政健全化をあらゆる側面から推進する。</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98697</xdr:rowOff>
    </xdr:from>
    <xdr:to>
      <xdr:col>23</xdr:col>
      <xdr:colOff>133350</xdr:colOff>
      <xdr:row>62</xdr:row>
      <xdr:rowOff>54791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57147"/>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98697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0544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147865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05440"/>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147865</xdr:rowOff>
    </xdr:from>
    <xdr:to>
      <xdr:col>11</xdr:col>
      <xdr:colOff>31750</xdr:colOff>
      <xdr:row>63</xdr:row>
      <xdr:rowOff>76381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7776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147518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47897</xdr:rowOff>
    </xdr:from>
    <xdr:to>
      <xdr:col>19</xdr:col>
      <xdr:colOff>184150</xdr:colOff>
      <xdr:row>61</xdr:row>
      <xdr:rowOff>149497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134274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97065</xdr:rowOff>
    </xdr:from>
    <xdr:to>
      <xdr:col>11</xdr:col>
      <xdr:colOff>82550</xdr:colOff>
      <xdr:row>63</xdr:row>
      <xdr:rowOff>27215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25581</xdr:rowOff>
    </xdr:from>
    <xdr:to>
      <xdr:col>7</xdr:col>
      <xdr:colOff>31750</xdr:colOff>
      <xdr:row>63</xdr:row>
      <xdr:rowOff>127181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111958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人口１人当たりの決算額は前年度と比較すると</a:t>
          </a:r>
          <a:r>
            <a:rPr kumimoji="1" lang="en-US" altLang="ja-JP" sz="1100">
              <a:latin typeface="ＭＳ Ｐゴシック" panose="020B0600070205080204" pitchFamily="50" charset="-128"/>
              <a:ea typeface="ＭＳ Ｐゴシック" panose="020B0600070205080204" pitchFamily="50" charset="-128"/>
            </a:rPr>
            <a:t>3,590</a:t>
          </a:r>
          <a:r>
            <a:rPr kumimoji="1" lang="ja-JP" altLang="en-US" sz="1100">
              <a:latin typeface="ＭＳ Ｐゴシック" panose="020B0600070205080204" pitchFamily="50" charset="-128"/>
              <a:ea typeface="ＭＳ Ｐゴシック" panose="020B0600070205080204" pitchFamily="50" charset="-128"/>
            </a:rPr>
            <a:t>円の増となり、類似団体平均に比べ高くなっている。新型コロナウイルスワクチンなど予防接種委託の減や新庁舎建設に係る物件費は減少したが、人件費において、定員適正化計画に基づき定員管理を行い人件費削減に取り組んできたものの、人事院勧告に準じた給与改定や関西電力御坊発電所の防災対策基準を充たすため消防職員の拡充や福祉施策を充実するための福祉職員の配置、市立幼稚園４園維持などにより、比率が高くなっている。今後も人件費では定員適正化計画において職員数の削減、物件費では、当初予算編成における経常経費の対前年比マイナスシーリングの継続などを行い、歳出の抑制と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60818</xdr:rowOff>
    </xdr:from>
    <xdr:to>
      <xdr:col>23</xdr:col>
      <xdr:colOff>133350</xdr:colOff>
      <xdr:row>82</xdr:row>
      <xdr:rowOff>67005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9718"/>
          <a:ext cx="8382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46338</xdr:rowOff>
    </xdr:from>
    <xdr:to>
      <xdr:col>19</xdr:col>
      <xdr:colOff>133350</xdr:colOff>
      <xdr:row>82</xdr:row>
      <xdr:rowOff>60818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5238"/>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30341</xdr:rowOff>
    </xdr:from>
    <xdr:to>
      <xdr:col>15</xdr:col>
      <xdr:colOff>82550</xdr:colOff>
      <xdr:row>82</xdr:row>
      <xdr:rowOff>46338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89241"/>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4518</xdr:rowOff>
    </xdr:from>
    <xdr:to>
      <xdr:col>11</xdr:col>
      <xdr:colOff>31750</xdr:colOff>
      <xdr:row>82</xdr:row>
      <xdr:rowOff>30341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3418"/>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16205</xdr:rowOff>
    </xdr:from>
    <xdr:to>
      <xdr:col>23</xdr:col>
      <xdr:colOff>184150</xdr:colOff>
      <xdr:row>82</xdr:row>
      <xdr:rowOff>117805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159732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10018</xdr:rowOff>
    </xdr:from>
    <xdr:to>
      <xdr:col>19</xdr:col>
      <xdr:colOff>184150</xdr:colOff>
      <xdr:row>82</xdr:row>
      <xdr:rowOff>111618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96395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166988</xdr:rowOff>
    </xdr:from>
    <xdr:to>
      <xdr:col>15</xdr:col>
      <xdr:colOff>133350</xdr:colOff>
      <xdr:row>82</xdr:row>
      <xdr:rowOff>97138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81915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150991</xdr:rowOff>
    </xdr:from>
    <xdr:to>
      <xdr:col>11</xdr:col>
      <xdr:colOff>82550</xdr:colOff>
      <xdr:row>82</xdr:row>
      <xdr:rowOff>81141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65918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125168</xdr:rowOff>
    </xdr:from>
    <xdr:to>
      <xdr:col>7</xdr:col>
      <xdr:colOff>31750</xdr:colOff>
      <xdr:row>82</xdr:row>
      <xdr:rowOff>55318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40095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前年度に引き続き類似団体の平均値を下回っている。これまでも定員適正化計画に基づき退職者に対して、新規採用職員を抑えるなど定員適正化に努めてきた。今後も人事院勧告に準じた給与改定や国県の方針・指導に基づき、他市の状況も踏まえながら引き続き健全な給与制度の構築と、指数の改善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37395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関西電力御坊発電所の防災対策のための消防職員の拡充 や福祉施策を充実するための福祉職員の配置、市立幼稚園４園維持などにより、類似団体の平均値を上回っている。事務事業の見直し及び組織機構の見直しをこれまで進めてきていることから、今回は増減なしとなった。今後についても、将来的な行政需要、再任用短時間勤務職員の活用の促進など、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104098</xdr:rowOff>
    </xdr:from>
    <xdr:to>
      <xdr:col>81</xdr:col>
      <xdr:colOff>44450</xdr:colOff>
      <xdr:row>61</xdr:row>
      <xdr:rowOff>149141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62548"/>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104098</xdr:rowOff>
    </xdr:from>
    <xdr:to>
      <xdr:col>77</xdr:col>
      <xdr:colOff>44450</xdr:colOff>
      <xdr:row>61</xdr:row>
      <xdr:rowOff>104098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62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61</xdr:row>
      <xdr:rowOff>104098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4646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88011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4565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98341</xdr:rowOff>
    </xdr:from>
    <xdr:to>
      <xdr:col>81</xdr:col>
      <xdr:colOff>95250</xdr:colOff>
      <xdr:row>62</xdr:row>
      <xdr:rowOff>28491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70418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53298</xdr:rowOff>
    </xdr:from>
    <xdr:to>
      <xdr:col>77</xdr:col>
      <xdr:colOff>95250</xdr:colOff>
      <xdr:row>61</xdr:row>
      <xdr:rowOff>154898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139675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9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53298</xdr:rowOff>
    </xdr:from>
    <xdr:to>
      <xdr:col>73</xdr:col>
      <xdr:colOff>44450</xdr:colOff>
      <xdr:row>61</xdr:row>
      <xdr:rowOff>154898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139675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37211</xdr:rowOff>
    </xdr:from>
    <xdr:to>
      <xdr:col>68</xdr:col>
      <xdr:colOff>203200</xdr:colOff>
      <xdr:row>61</xdr:row>
      <xdr:rowOff>138811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122783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これまでも類似団体平均を上回っており、今回において、普通交付税や標準税収入が増加したものの、起債の元利償還額の増加や臨時財政対策債が減少したことに加え、一部事務組合における病院事業債の元金償還開始により、負担金が増加したため、</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ポイント悪化した。</a:t>
          </a:r>
        </a:p>
        <a:p>
          <a:r>
            <a:rPr kumimoji="1" lang="ja-JP" altLang="en-US" sz="1000">
              <a:latin typeface="ＭＳ Ｐゴシック" panose="020B0600070205080204" pitchFamily="50" charset="-128"/>
              <a:ea typeface="ＭＳ Ｐゴシック" panose="020B0600070205080204" pitchFamily="50" charset="-128"/>
            </a:rPr>
            <a:t>今後、元利償還額については、令和７年度までは第三セクター等改革推進債の償還終了や充当可能基金の増加に伴い、比率について減少する見込み。その後、令和８年度以降は、新庁舎建設事業の元金償還開始や一部事務組合の大型事業等により元利償還額が増加するため増加に転ずる見込み。そのため、これまで以上に事業の優先順位を見定めて、交付税措置のある有利な起債を活用しつつ、地方税の徴収を更に強化し、徴収率を上げることで、標準税収入の増加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100436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3001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86360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88371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3001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88371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32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49636</xdr:rowOff>
    </xdr:from>
    <xdr:to>
      <xdr:col>81</xdr:col>
      <xdr:colOff>95250</xdr:colOff>
      <xdr:row>37</xdr:row>
      <xdr:rowOff>151236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21713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6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37571</xdr:rowOff>
    </xdr:from>
    <xdr:to>
      <xdr:col>64</xdr:col>
      <xdr:colOff>152400</xdr:colOff>
      <xdr:row>37</xdr:row>
      <xdr:rowOff>139171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123948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も類似団体平均を上回っており、今回においても新庁舎建設工事費は減少したものの、関連経費等の増加に伴い、新庁舎建設事業に係る起債発行額が元金償還額を上回ったことにより、地方債現在高は大幅に増加した。一方、充当可能基金について、財政調整基金及び減債基金への積立てに伴い増加し、基準財政需要額算入見込額についても、新庁舎建設事業に係る緊急防災・減災事業債等の算入見込額の大幅増に伴い、将来負担比率は前年度より</a:t>
          </a:r>
          <a:r>
            <a:rPr kumimoji="1" lang="en-US" altLang="ja-JP" sz="950">
              <a:latin typeface="ＭＳ Ｐゴシック" panose="020B0600070205080204" pitchFamily="50" charset="-128"/>
              <a:ea typeface="ＭＳ Ｐゴシック" panose="020B0600070205080204" pitchFamily="50" charset="-128"/>
            </a:rPr>
            <a:t>7.2</a:t>
          </a:r>
          <a:r>
            <a:rPr kumimoji="1" lang="ja-JP" altLang="en-US" sz="950">
              <a:latin typeface="ＭＳ Ｐゴシック" panose="020B0600070205080204" pitchFamily="50" charset="-128"/>
              <a:ea typeface="ＭＳ Ｐゴシック" panose="020B0600070205080204" pitchFamily="50" charset="-128"/>
            </a:rPr>
            <a:t>ポイント改善している。</a:t>
          </a:r>
        </a:p>
        <a:p>
          <a:r>
            <a:rPr kumimoji="1" lang="ja-JP" altLang="en-US" sz="950">
              <a:latin typeface="ＭＳ Ｐゴシック" panose="020B0600070205080204" pitchFamily="50" charset="-128"/>
              <a:ea typeface="ＭＳ Ｐゴシック" panose="020B0600070205080204" pitchFamily="50" charset="-128"/>
            </a:rPr>
            <a:t>地方債現在高については、これまでも基本的な方針として、元金償還額の範囲内に起債発行額を抑えていたが、新庁舎建設事業の完了までの間、起債発行額が元金償還額を上回ることとなり、地方債残高は増加する見込みである。さらに、組合負担額についても、一部事務組合の大型事業が完了するまでの間は増加する見込みであることから比率は上昇する見込み。そのため、これまで以上に事業の優先順位を見定め、交付税措置のある有利な起債の活用により、将来負担比率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148548</xdr:rowOff>
    </xdr:from>
    <xdr:to>
      <xdr:col>81</xdr:col>
      <xdr:colOff>44450</xdr:colOff>
      <xdr:row>18</xdr:row>
      <xdr:rowOff>35010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631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35010</xdr:rowOff>
    </xdr:from>
    <xdr:to>
      <xdr:col>77</xdr:col>
      <xdr:colOff>44450</xdr:colOff>
      <xdr:row>18</xdr:row>
      <xdr:rowOff>64770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2111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64770</xdr:rowOff>
    </xdr:from>
    <xdr:to>
      <xdr:col>72</xdr:col>
      <xdr:colOff>203200</xdr:colOff>
      <xdr:row>18</xdr:row>
      <xdr:rowOff>86487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5087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86487</xdr:rowOff>
    </xdr:from>
    <xdr:to>
      <xdr:col>68</xdr:col>
      <xdr:colOff>152400</xdr:colOff>
      <xdr:row>18</xdr:row>
      <xdr:rowOff>116247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7258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97748</xdr:rowOff>
    </xdr:from>
    <xdr:to>
      <xdr:col>81</xdr:col>
      <xdr:colOff>95250</xdr:colOff>
      <xdr:row>18</xdr:row>
      <xdr:rowOff>27898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69825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8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155660</xdr:rowOff>
    </xdr:from>
    <xdr:to>
      <xdr:col>77</xdr:col>
      <xdr:colOff>95250</xdr:colOff>
      <xdr:row>18</xdr:row>
      <xdr:rowOff>85810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70587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5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13970</xdr:rowOff>
    </xdr:from>
    <xdr:to>
      <xdr:col>73</xdr:col>
      <xdr:colOff>44450</xdr:colOff>
      <xdr:row>18</xdr:row>
      <xdr:rowOff>115570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100347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35687</xdr:rowOff>
    </xdr:from>
    <xdr:to>
      <xdr:col>68</xdr:col>
      <xdr:colOff>203200</xdr:colOff>
      <xdr:row>18</xdr:row>
      <xdr:rowOff>137287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122064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65447</xdr:rowOff>
    </xdr:from>
    <xdr:to>
      <xdr:col>64</xdr:col>
      <xdr:colOff>152400</xdr:colOff>
      <xdr:row>18</xdr:row>
      <xdr:rowOff>167047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151824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に基づいて定員管理を行い、人件費の削減に取り組んできたものの、関西電力御坊発電所の防災対策基準を充たすため消防職員の拡充や福祉施策を充実するための福祉職員の配置、市立幼稚園４園維持などにより、類似団体を上回っている。令和５年度においては、人事勧告院に準じた給与改定や退職者の増により退職手当等が増加したものの、経常収支比率における人件費率が低くなったことから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ポイント改善となった。今後も引き続き適正な定員管理を行い、総人件費の抑制に努める。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6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１割カットや事務の効率化、クラウドシステムの導入に加え、令和２年度から取り組んでいる経常経費のマイナスシーリングの設定など歳出の削減に取り組んでおり、類似団体の平均を下回っている。令和５年度は、依然として続く原油価格・物価高騰等の影響に伴い、燃料費、光熱水費や資材価格等の高騰に加え、経常収支比率の物件費分が高くなったことから、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ポイント悪化となった。今後も行政事務の多様化や情報管理の厳重化に伴い業務委託やシステム運用経費など増加の傾向にあるため、経費の内容を充分に精査しながら、歳出の抑制に努める。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以前から生活保護率が高いことや障害福祉サービス費の増加により、類似団体平均を上回っている。また、政策的に推進した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子ども医療費無償化など子育て環境の充実や全国平均を上回っている高齢化の進展などにより、扶助費は増加傾向にある。令和５年度は、生活保護費や障害福祉サービス費が増加したことから、前年度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悪化となった。今後も扶助費の抑制にあたり、引き続き生活保護世帯の自立を促すために就労支援員の配置やレセプト点検事業による医療費の過誤納・適正化の審査などを行い、単独施策の内容が財政力に比して過重となっていないかの調査を行うなどの見直し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59</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425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59</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介護保険の保険給付費の増はあるものの、下水道事業において公営企業法適用化による会計移行に伴う他会計繰出金の減等により、前年度より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類似団体の平均よりも下回った。しかしながら、今後は社会保障給付の増加に伴い介護保険や後期高齢者医療などで高齢者に対する給付費の増加が見込まれることから、社会保障給付については過度な利用がないよう適正な利用を促し、健全な制度運営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80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9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５年度は、御坊広域行政事務組合（ごみ処理・し尿処理施設）の負担金が減となったものの、ひだか病院の負担金が増となったことに加え、公営企業法適用による会計移行に伴う下水道事業会計出資金等の増により、前年度から</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ポイント悪化となった。今後も補助金については、目的が達成されたと思われるものや不明瞭な補助金などは廃止も視野に削減を図る。さらに、御坊広域行政事務組合においては、今後、大型事業（基幹改良事業や汚泥再生処理センター建設事業）の進捗に伴い、事業費が増額となることから計画的に取り組み、一部事務組合と合わせて歳出削減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03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令和５年度は、緊急防災・減災事業債や臨時財政対策債、学校教育施設等整備事業に係る元利償還額が増加しており、類似団体平均を上回り、前年度より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となった。今後も、防災関連事業や減収補填債、令和８年度以降には新庁舎建設事業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20320</xdr:rowOff>
    </xdr:from>
    <xdr:to>
      <xdr:col>24</xdr:col>
      <xdr:colOff>25400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9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26035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14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26035</xdr:rowOff>
    </xdr:from>
    <xdr:to>
      <xdr:col>11</xdr:col>
      <xdr:colOff>9525</xdr:colOff>
      <xdr:row>75</xdr:row>
      <xdr:rowOff>33655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84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146685</xdr:rowOff>
    </xdr:from>
    <xdr:to>
      <xdr:col>11</xdr:col>
      <xdr:colOff>60325</xdr:colOff>
      <xdr:row>75</xdr:row>
      <xdr:rowOff>76835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人件費や扶助費、補助費等が類似団体に比べて高いため、交際費以外としても類似団体の平均を上回っている。令和５年度は、扶助費や補助費等が悪化したため、前年度より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ポイント悪化している。それぞれの対策において真摯に取り組むことで、健全化に向けて徹底した歳出削減・抑制に努める。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40663"/>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80</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03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xdr:rowOff>
    </xdr:from>
    <xdr:to>
      <xdr:col>69</xdr:col>
      <xdr:colOff>92075</xdr:colOff>
      <xdr:row>80</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7195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67073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67056</xdr:rowOff>
    </xdr:from>
    <xdr:to>
      <xdr:col>65</xdr:col>
      <xdr:colOff>53975</xdr:colOff>
      <xdr:row>80</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153433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110105</xdr:rowOff>
    </xdr:from>
    <xdr:to>
      <xdr:col>29</xdr:col>
      <xdr:colOff>127000</xdr:colOff>
      <xdr:row>16</xdr:row>
      <xdr:rowOff>5341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9480"/>
          <a:ext cx="647700" cy="6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155259</xdr:rowOff>
    </xdr:from>
    <xdr:to>
      <xdr:col>26</xdr:col>
      <xdr:colOff>50800</xdr:colOff>
      <xdr:row>16</xdr:row>
      <xdr:rowOff>5341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74634"/>
          <a:ext cx="698500" cy="2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155259</xdr:rowOff>
    </xdr:from>
    <xdr:to>
      <xdr:col>22</xdr:col>
      <xdr:colOff>114300</xdr:colOff>
      <xdr:row>16</xdr:row>
      <xdr:rowOff>24870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74634"/>
          <a:ext cx="698500" cy="4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24870</xdr:rowOff>
    </xdr:from>
    <xdr:to>
      <xdr:col>18</xdr:col>
      <xdr:colOff>177800</xdr:colOff>
      <xdr:row>16</xdr:row>
      <xdr:rowOff>61784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15695"/>
          <a:ext cx="698500" cy="3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59305</xdr:rowOff>
    </xdr:from>
    <xdr:to>
      <xdr:col>29</xdr:col>
      <xdr:colOff>177800</xdr:colOff>
      <xdr:row>15</xdr:row>
      <xdr:rowOff>160905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75832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125991</xdr:rowOff>
    </xdr:from>
    <xdr:to>
      <xdr:col>26</xdr:col>
      <xdr:colOff>101600</xdr:colOff>
      <xdr:row>16</xdr:row>
      <xdr:rowOff>56141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66318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104459</xdr:rowOff>
    </xdr:from>
    <xdr:to>
      <xdr:col>22</xdr:col>
      <xdr:colOff>165100</xdr:colOff>
      <xdr:row>16</xdr:row>
      <xdr:rowOff>34609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44786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145520</xdr:rowOff>
    </xdr:from>
    <xdr:to>
      <xdr:col>19</xdr:col>
      <xdr:colOff>38100</xdr:colOff>
      <xdr:row>16</xdr:row>
      <xdr:rowOff>75670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85847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10984</xdr:rowOff>
    </xdr:from>
    <xdr:to>
      <xdr:col>15</xdr:col>
      <xdr:colOff>101600</xdr:colOff>
      <xdr:row>16</xdr:row>
      <xdr:rowOff>112584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122761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4160</xdr:rowOff>
    </xdr:from>
    <xdr:to>
      <xdr:col>29</xdr:col>
      <xdr:colOff>127000</xdr:colOff>
      <xdr:row>38</xdr:row>
      <xdr:rowOff>23245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71760"/>
          <a:ext cx="647700" cy="19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331837</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5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23245</xdr:rowOff>
    </xdr:from>
    <xdr:to>
      <xdr:col>26</xdr:col>
      <xdr:colOff>50800</xdr:colOff>
      <xdr:row>38</xdr:row>
      <xdr:rowOff>27811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90845"/>
          <a:ext cx="698500" cy="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27811</xdr:rowOff>
    </xdr:from>
    <xdr:to>
      <xdr:col>22</xdr:col>
      <xdr:colOff>114300</xdr:colOff>
      <xdr:row>38</xdr:row>
      <xdr:rowOff>33914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95411"/>
          <a:ext cx="698500" cy="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33914</xdr:rowOff>
    </xdr:from>
    <xdr:to>
      <xdr:col>18</xdr:col>
      <xdr:colOff>177800</xdr:colOff>
      <xdr:row>38</xdr:row>
      <xdr:rowOff>37088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01514"/>
          <a:ext cx="698500" cy="3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296260</xdr:rowOff>
    </xdr:from>
    <xdr:to>
      <xdr:col>29</xdr:col>
      <xdr:colOff>177800</xdr:colOff>
      <xdr:row>38</xdr:row>
      <xdr:rowOff>54960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2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141337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315345</xdr:rowOff>
    </xdr:from>
    <xdr:to>
      <xdr:col>26</xdr:col>
      <xdr:colOff>101600</xdr:colOff>
      <xdr:row>38</xdr:row>
      <xdr:rowOff>74045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4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84222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0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319911</xdr:rowOff>
    </xdr:from>
    <xdr:to>
      <xdr:col>22</xdr:col>
      <xdr:colOff>165100</xdr:colOff>
      <xdr:row>38</xdr:row>
      <xdr:rowOff>78611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4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326014</xdr:rowOff>
    </xdr:from>
    <xdr:to>
      <xdr:col>19</xdr:col>
      <xdr:colOff>38100</xdr:colOff>
      <xdr:row>38</xdr:row>
      <xdr:rowOff>84714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94891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1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329188</xdr:rowOff>
    </xdr:from>
    <xdr:to>
      <xdr:col>15</xdr:col>
      <xdr:colOff>101600</xdr:colOff>
      <xdr:row>38</xdr:row>
      <xdr:rowOff>87888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98065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127192</xdr:rowOff>
    </xdr:from>
    <xdr:to>
      <xdr:col>24</xdr:col>
      <xdr:colOff>63500</xdr:colOff>
      <xdr:row>36</xdr:row>
      <xdr:rowOff>2540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7942"/>
          <a:ext cx="8382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139874</xdr:rowOff>
    </xdr:from>
    <xdr:to>
      <xdr:col>19</xdr:col>
      <xdr:colOff>177800</xdr:colOff>
      <xdr:row>36</xdr:row>
      <xdr:rowOff>2540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40624"/>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139874</xdr:rowOff>
    </xdr:from>
    <xdr:to>
      <xdr:col>15</xdr:col>
      <xdr:colOff>50800</xdr:colOff>
      <xdr:row>35</xdr:row>
      <xdr:rowOff>171443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0624"/>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171443</xdr:rowOff>
    </xdr:from>
    <xdr:to>
      <xdr:col>10</xdr:col>
      <xdr:colOff>114300</xdr:colOff>
      <xdr:row>36</xdr:row>
      <xdr:rowOff>137795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2193"/>
          <a:ext cx="889000" cy="13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76392</xdr:rowOff>
    </xdr:from>
    <xdr:to>
      <xdr:col>24</xdr:col>
      <xdr:colOff>114300</xdr:colOff>
      <xdr:row>36</xdr:row>
      <xdr:rowOff>6542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99269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69867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9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89074</xdr:rowOff>
    </xdr:from>
    <xdr:to>
      <xdr:col>15</xdr:col>
      <xdr:colOff>101600</xdr:colOff>
      <xdr:row>36</xdr:row>
      <xdr:rowOff>19224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35751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6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120643</xdr:rowOff>
    </xdr:from>
    <xdr:to>
      <xdr:col>10</xdr:col>
      <xdr:colOff>165100</xdr:colOff>
      <xdr:row>36</xdr:row>
      <xdr:rowOff>50793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67320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86995</xdr:rowOff>
    </xdr:from>
    <xdr:to>
      <xdr:col>6</xdr:col>
      <xdr:colOff>38100</xdr:colOff>
      <xdr:row>37</xdr:row>
      <xdr:rowOff>17145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33672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16745</xdr:rowOff>
    </xdr:from>
    <xdr:to>
      <xdr:col>24</xdr:col>
      <xdr:colOff>63500</xdr:colOff>
      <xdr:row>58</xdr:row>
      <xdr:rowOff>17818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0845"/>
          <a:ext cx="8382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16745</xdr:rowOff>
    </xdr:from>
    <xdr:to>
      <xdr:col>19</xdr:col>
      <xdr:colOff>177800</xdr:colOff>
      <xdr:row>58</xdr:row>
      <xdr:rowOff>32967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084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32967</xdr:rowOff>
    </xdr:from>
    <xdr:to>
      <xdr:col>15</xdr:col>
      <xdr:colOff>50800</xdr:colOff>
      <xdr:row>58</xdr:row>
      <xdr:rowOff>42551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7067"/>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42551</xdr:rowOff>
    </xdr:from>
    <xdr:to>
      <xdr:col>10</xdr:col>
      <xdr:colOff>114300</xdr:colOff>
      <xdr:row>58</xdr:row>
      <xdr:rowOff>50310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6651"/>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138468</xdr:rowOff>
    </xdr:from>
    <xdr:to>
      <xdr:col>24</xdr:col>
      <xdr:colOff>114300</xdr:colOff>
      <xdr:row>58</xdr:row>
      <xdr:rowOff>68618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137395</xdr:rowOff>
    </xdr:from>
    <xdr:to>
      <xdr:col>20</xdr:col>
      <xdr:colOff>38100</xdr:colOff>
      <xdr:row>58</xdr:row>
      <xdr:rowOff>67545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84072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153617</xdr:rowOff>
    </xdr:from>
    <xdr:to>
      <xdr:col>15</xdr:col>
      <xdr:colOff>101600</xdr:colOff>
      <xdr:row>58</xdr:row>
      <xdr:rowOff>83767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74894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163201</xdr:rowOff>
    </xdr:from>
    <xdr:to>
      <xdr:col>10</xdr:col>
      <xdr:colOff>165100</xdr:colOff>
      <xdr:row>58</xdr:row>
      <xdr:rowOff>93351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109878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170960</xdr:rowOff>
    </xdr:from>
    <xdr:to>
      <xdr:col>6</xdr:col>
      <xdr:colOff>38100</xdr:colOff>
      <xdr:row>58</xdr:row>
      <xdr:rowOff>101110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92237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26257</xdr:rowOff>
    </xdr:from>
    <xdr:to>
      <xdr:col>24</xdr:col>
      <xdr:colOff>63500</xdr:colOff>
      <xdr:row>79</xdr:row>
      <xdr:rowOff>33306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70807"/>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26257</xdr:rowOff>
    </xdr:from>
    <xdr:to>
      <xdr:col>19</xdr:col>
      <xdr:colOff>177800</xdr:colOff>
      <xdr:row>79</xdr:row>
      <xdr:rowOff>26772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080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26772</xdr:rowOff>
    </xdr:from>
    <xdr:to>
      <xdr:col>15</xdr:col>
      <xdr:colOff>50800</xdr:colOff>
      <xdr:row>79</xdr:row>
      <xdr:rowOff>28087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1322"/>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21152</xdr:rowOff>
    </xdr:from>
    <xdr:to>
      <xdr:col>10</xdr:col>
      <xdr:colOff>114300</xdr:colOff>
      <xdr:row>79</xdr:row>
      <xdr:rowOff>28087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5702"/>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153956</xdr:rowOff>
    </xdr:from>
    <xdr:to>
      <xdr:col>24</xdr:col>
      <xdr:colOff>114300</xdr:colOff>
      <xdr:row>79</xdr:row>
      <xdr:rowOff>84106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68883</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146907</xdr:rowOff>
    </xdr:from>
    <xdr:to>
      <xdr:col>20</xdr:col>
      <xdr:colOff>38100</xdr:colOff>
      <xdr:row>79</xdr:row>
      <xdr:rowOff>77057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68184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147422</xdr:rowOff>
    </xdr:from>
    <xdr:to>
      <xdr:col>15</xdr:col>
      <xdr:colOff>101600</xdr:colOff>
      <xdr:row>79</xdr:row>
      <xdr:rowOff>77572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68699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148737</xdr:rowOff>
    </xdr:from>
    <xdr:to>
      <xdr:col>10</xdr:col>
      <xdr:colOff>165100</xdr:colOff>
      <xdr:row>79</xdr:row>
      <xdr:rowOff>78887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70014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141802</xdr:rowOff>
    </xdr:from>
    <xdr:to>
      <xdr:col>6</xdr:col>
      <xdr:colOff>38100</xdr:colOff>
      <xdr:row>79</xdr:row>
      <xdr:rowOff>71952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63079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75707</xdr:rowOff>
    </xdr:from>
    <xdr:to>
      <xdr:col>24</xdr:col>
      <xdr:colOff>63500</xdr:colOff>
      <xdr:row>95</xdr:row>
      <xdr:rowOff>398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92007"/>
          <a:ext cx="838200" cy="9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51233</xdr:rowOff>
    </xdr:from>
    <xdr:to>
      <xdr:col>19</xdr:col>
      <xdr:colOff>177800</xdr:colOff>
      <xdr:row>95</xdr:row>
      <xdr:rowOff>398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67533"/>
          <a:ext cx="889000" cy="1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51233</xdr:rowOff>
    </xdr:from>
    <xdr:to>
      <xdr:col>15</xdr:col>
      <xdr:colOff>50800</xdr:colOff>
      <xdr:row>95</xdr:row>
      <xdr:rowOff>87770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7533"/>
          <a:ext cx="889000" cy="2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87770</xdr:rowOff>
    </xdr:from>
    <xdr:to>
      <xdr:col>10</xdr:col>
      <xdr:colOff>114300</xdr:colOff>
      <xdr:row>95</xdr:row>
      <xdr:rowOff>115537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75520"/>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24907</xdr:rowOff>
    </xdr:from>
    <xdr:to>
      <xdr:col>24</xdr:col>
      <xdr:colOff>114300</xdr:colOff>
      <xdr:row>94</xdr:row>
      <xdr:rowOff>126507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47784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9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121048</xdr:rowOff>
    </xdr:from>
    <xdr:to>
      <xdr:col>20</xdr:col>
      <xdr:colOff>38100</xdr:colOff>
      <xdr:row>95</xdr:row>
      <xdr:rowOff>51198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67725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1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433</xdr:rowOff>
    </xdr:from>
    <xdr:to>
      <xdr:col>15</xdr:col>
      <xdr:colOff>101600</xdr:colOff>
      <xdr:row>94</xdr:row>
      <xdr:rowOff>102033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118560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36970</xdr:rowOff>
    </xdr:from>
    <xdr:to>
      <xdr:col>10</xdr:col>
      <xdr:colOff>165100</xdr:colOff>
      <xdr:row>95</xdr:row>
      <xdr:rowOff>138570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155097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64737</xdr:rowOff>
    </xdr:from>
    <xdr:to>
      <xdr:col>6</xdr:col>
      <xdr:colOff>38100</xdr:colOff>
      <xdr:row>95</xdr:row>
      <xdr:rowOff>166337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11414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2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15505</xdr:rowOff>
    </xdr:from>
    <xdr:to>
      <xdr:col>55</xdr:col>
      <xdr:colOff>0</xdr:colOff>
      <xdr:row>37</xdr:row>
      <xdr:rowOff>41516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59155"/>
          <a:ext cx="8382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41516</xdr:rowOff>
    </xdr:from>
    <xdr:to>
      <xdr:col>50</xdr:col>
      <xdr:colOff>114300</xdr:colOff>
      <xdr:row>37</xdr:row>
      <xdr:rowOff>104641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5166"/>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29987</xdr:rowOff>
    </xdr:from>
    <xdr:to>
      <xdr:col>45</xdr:col>
      <xdr:colOff>177800</xdr:colOff>
      <xdr:row>37</xdr:row>
      <xdr:rowOff>104641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0737"/>
          <a:ext cx="889000" cy="4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29987</xdr:rowOff>
    </xdr:from>
    <xdr:to>
      <xdr:col>41</xdr:col>
      <xdr:colOff>50800</xdr:colOff>
      <xdr:row>37</xdr:row>
      <xdr:rowOff>137044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0737"/>
          <a:ext cx="889000" cy="4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136155</xdr:rowOff>
    </xdr:from>
    <xdr:to>
      <xdr:col>55</xdr:col>
      <xdr:colOff>50800</xdr:colOff>
      <xdr:row>37</xdr:row>
      <xdr:rowOff>66305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114582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162166</xdr:rowOff>
    </xdr:from>
    <xdr:to>
      <xdr:col>50</xdr:col>
      <xdr:colOff>165100</xdr:colOff>
      <xdr:row>37</xdr:row>
      <xdr:rowOff>92316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83443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53841</xdr:rowOff>
    </xdr:from>
    <xdr:to>
      <xdr:col>46</xdr:col>
      <xdr:colOff>38100</xdr:colOff>
      <xdr:row>37</xdr:row>
      <xdr:rowOff>155441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146567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150637</xdr:rowOff>
    </xdr:from>
    <xdr:to>
      <xdr:col>41</xdr:col>
      <xdr:colOff>101600</xdr:colOff>
      <xdr:row>35</xdr:row>
      <xdr:rowOff>80787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71914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86244</xdr:rowOff>
    </xdr:from>
    <xdr:to>
      <xdr:col>36</xdr:col>
      <xdr:colOff>165100</xdr:colOff>
      <xdr:row>38</xdr:row>
      <xdr:rowOff>16394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7521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4446</xdr:rowOff>
    </xdr:from>
    <xdr:to>
      <xdr:col>55</xdr:col>
      <xdr:colOff>0</xdr:colOff>
      <xdr:row>57</xdr:row>
      <xdr:rowOff>36414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77096"/>
          <a:ext cx="838200" cy="3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36414</xdr:rowOff>
    </xdr:from>
    <xdr:to>
      <xdr:col>50</xdr:col>
      <xdr:colOff>114300</xdr:colOff>
      <xdr:row>57</xdr:row>
      <xdr:rowOff>164272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9064"/>
          <a:ext cx="889000" cy="1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164272</xdr:rowOff>
    </xdr:from>
    <xdr:to>
      <xdr:col>45</xdr:col>
      <xdr:colOff>177800</xdr:colOff>
      <xdr:row>58</xdr:row>
      <xdr:rowOff>435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692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160132</xdr:rowOff>
    </xdr:from>
    <xdr:to>
      <xdr:col>41</xdr:col>
      <xdr:colOff>50800</xdr:colOff>
      <xdr:row>58</xdr:row>
      <xdr:rowOff>435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32782"/>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125096</xdr:rowOff>
    </xdr:from>
    <xdr:to>
      <xdr:col>55</xdr:col>
      <xdr:colOff>50800</xdr:colOff>
      <xdr:row>57</xdr:row>
      <xdr:rowOff>55246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147973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157064</xdr:rowOff>
    </xdr:from>
    <xdr:to>
      <xdr:col>50</xdr:col>
      <xdr:colOff>165100</xdr:colOff>
      <xdr:row>57</xdr:row>
      <xdr:rowOff>87214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103741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3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113472</xdr:rowOff>
    </xdr:from>
    <xdr:to>
      <xdr:col>46</xdr:col>
      <xdr:colOff>38100</xdr:colOff>
      <xdr:row>58</xdr:row>
      <xdr:rowOff>43622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34749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7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121085</xdr:rowOff>
    </xdr:from>
    <xdr:to>
      <xdr:col>41</xdr:col>
      <xdr:colOff>101600</xdr:colOff>
      <xdr:row>58</xdr:row>
      <xdr:rowOff>51235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42362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109332</xdr:rowOff>
    </xdr:from>
    <xdr:to>
      <xdr:col>36</xdr:col>
      <xdr:colOff>165100</xdr:colOff>
      <xdr:row>58</xdr:row>
      <xdr:rowOff>39482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30609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58598</xdr:rowOff>
    </xdr:from>
    <xdr:to>
      <xdr:col>55</xdr:col>
      <xdr:colOff>0</xdr:colOff>
      <xdr:row>72</xdr:row>
      <xdr:rowOff>27966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231548"/>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27966</xdr:rowOff>
    </xdr:from>
    <xdr:to>
      <xdr:col>50</xdr:col>
      <xdr:colOff>114300</xdr:colOff>
      <xdr:row>76</xdr:row>
      <xdr:rowOff>171183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372366"/>
          <a:ext cx="889000" cy="8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161900</xdr:rowOff>
    </xdr:from>
    <xdr:to>
      <xdr:col>45</xdr:col>
      <xdr:colOff>177800</xdr:colOff>
      <xdr:row>76</xdr:row>
      <xdr:rowOff>171183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92100"/>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161900</xdr:rowOff>
    </xdr:from>
    <xdr:to>
      <xdr:col>41</xdr:col>
      <xdr:colOff>50800</xdr:colOff>
      <xdr:row>77</xdr:row>
      <xdr:rowOff>68529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92100"/>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7798</xdr:rowOff>
    </xdr:from>
    <xdr:to>
      <xdr:col>55</xdr:col>
      <xdr:colOff>50800</xdr:colOff>
      <xdr:row>71</xdr:row>
      <xdr:rowOff>109398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1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132275</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13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148616</xdr:rowOff>
    </xdr:from>
    <xdr:to>
      <xdr:col>50</xdr:col>
      <xdr:colOff>165100</xdr:colOff>
      <xdr:row>72</xdr:row>
      <xdr:rowOff>78766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3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95293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0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120383</xdr:rowOff>
    </xdr:from>
    <xdr:to>
      <xdr:col>46</xdr:col>
      <xdr:colOff>38100</xdr:colOff>
      <xdr:row>77</xdr:row>
      <xdr:rowOff>50533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67060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111100</xdr:rowOff>
    </xdr:from>
    <xdr:to>
      <xdr:col>41</xdr:col>
      <xdr:colOff>101600</xdr:colOff>
      <xdr:row>77</xdr:row>
      <xdr:rowOff>41250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57776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17729</xdr:rowOff>
    </xdr:from>
    <xdr:to>
      <xdr:col>36</xdr:col>
      <xdr:colOff>165100</xdr:colOff>
      <xdr:row>77</xdr:row>
      <xdr:rowOff>119329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110456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81958</xdr:rowOff>
    </xdr:from>
    <xdr:to>
      <xdr:col>55</xdr:col>
      <xdr:colOff>0</xdr:colOff>
      <xdr:row>98</xdr:row>
      <xdr:rowOff>90261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84058"/>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65641</xdr:rowOff>
    </xdr:from>
    <xdr:to>
      <xdr:col>50</xdr:col>
      <xdr:colOff>114300</xdr:colOff>
      <xdr:row>98</xdr:row>
      <xdr:rowOff>90261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7741"/>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65641</xdr:rowOff>
    </xdr:from>
    <xdr:to>
      <xdr:col>45</xdr:col>
      <xdr:colOff>177800</xdr:colOff>
      <xdr:row>98</xdr:row>
      <xdr:rowOff>80204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7741"/>
          <a:ext cx="889000" cy="1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51850</xdr:rowOff>
    </xdr:from>
    <xdr:to>
      <xdr:col>41</xdr:col>
      <xdr:colOff>50800</xdr:colOff>
      <xdr:row>98</xdr:row>
      <xdr:rowOff>80204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395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31158</xdr:rowOff>
    </xdr:from>
    <xdr:to>
      <xdr:col>55</xdr:col>
      <xdr:colOff>50800</xdr:colOff>
      <xdr:row>98</xdr:row>
      <xdr:rowOff>132758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117535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39461</xdr:rowOff>
    </xdr:from>
    <xdr:to>
      <xdr:col>50</xdr:col>
      <xdr:colOff>165100</xdr:colOff>
      <xdr:row>98</xdr:row>
      <xdr:rowOff>141061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132188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14841</xdr:rowOff>
    </xdr:from>
    <xdr:to>
      <xdr:col>46</xdr:col>
      <xdr:colOff>38100</xdr:colOff>
      <xdr:row>98</xdr:row>
      <xdr:rowOff>116441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29404</xdr:rowOff>
    </xdr:from>
    <xdr:to>
      <xdr:col>41</xdr:col>
      <xdr:colOff>101600</xdr:colOff>
      <xdr:row>98</xdr:row>
      <xdr:rowOff>131004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122131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xdr:rowOff>
    </xdr:from>
    <xdr:to>
      <xdr:col>36</xdr:col>
      <xdr:colOff>165100</xdr:colOff>
      <xdr:row>98</xdr:row>
      <xdr:rowOff>102650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93777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20689</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07239"/>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33033</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9583"/>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140</xdr:rowOff>
    </xdr:from>
    <xdr:to>
      <xdr:col>71</xdr:col>
      <xdr:colOff>177800</xdr:colOff>
      <xdr:row>39</xdr:row>
      <xdr:rowOff>33033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86690"/>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141339</xdr:rowOff>
    </xdr:from>
    <xdr:to>
      <xdr:col>85</xdr:col>
      <xdr:colOff>177800</xdr:colOff>
      <xdr:row>39</xdr:row>
      <xdr:rowOff>71489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56266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153683</xdr:rowOff>
    </xdr:from>
    <xdr:to>
      <xdr:col>72</xdr:col>
      <xdr:colOff>38100</xdr:colOff>
      <xdr:row>39</xdr:row>
      <xdr:rowOff>83833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74960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120790</xdr:rowOff>
    </xdr:from>
    <xdr:to>
      <xdr:col>67</xdr:col>
      <xdr:colOff>101600</xdr:colOff>
      <xdr:row>39</xdr:row>
      <xdr:rowOff>50940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42067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154290</xdr:rowOff>
    </xdr:from>
    <xdr:to>
      <xdr:col>85</xdr:col>
      <xdr:colOff>127000</xdr:colOff>
      <xdr:row>77</xdr:row>
      <xdr:rowOff>160562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5940"/>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160288</xdr:rowOff>
    </xdr:from>
    <xdr:to>
      <xdr:col>81</xdr:col>
      <xdr:colOff>50800</xdr:colOff>
      <xdr:row>77</xdr:row>
      <xdr:rowOff>160562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6193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160288</xdr:rowOff>
    </xdr:from>
    <xdr:to>
      <xdr:col>76</xdr:col>
      <xdr:colOff>114300</xdr:colOff>
      <xdr:row>77</xdr:row>
      <xdr:rowOff>167635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193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167635</xdr:rowOff>
    </xdr:from>
    <xdr:to>
      <xdr:col>71</xdr:col>
      <xdr:colOff>177800</xdr:colOff>
      <xdr:row>77</xdr:row>
      <xdr:rowOff>171416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9285"/>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103490</xdr:rowOff>
    </xdr:from>
    <xdr:to>
      <xdr:col>85</xdr:col>
      <xdr:colOff>177800</xdr:colOff>
      <xdr:row>78</xdr:row>
      <xdr:rowOff>33640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109762</xdr:rowOff>
    </xdr:from>
    <xdr:to>
      <xdr:col>81</xdr:col>
      <xdr:colOff>101600</xdr:colOff>
      <xdr:row>78</xdr:row>
      <xdr:rowOff>39912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31039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109488</xdr:rowOff>
    </xdr:from>
    <xdr:to>
      <xdr:col>76</xdr:col>
      <xdr:colOff>165100</xdr:colOff>
      <xdr:row>78</xdr:row>
      <xdr:rowOff>39638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30765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116835</xdr:rowOff>
    </xdr:from>
    <xdr:to>
      <xdr:col>72</xdr:col>
      <xdr:colOff>38100</xdr:colOff>
      <xdr:row>78</xdr:row>
      <xdr:rowOff>46985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38112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120616</xdr:rowOff>
    </xdr:from>
    <xdr:to>
      <xdr:col>67</xdr:col>
      <xdr:colOff>101600</xdr:colOff>
      <xdr:row>78</xdr:row>
      <xdr:rowOff>50766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41893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1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49871</xdr:rowOff>
    </xdr:from>
    <xdr:to>
      <xdr:col>85</xdr:col>
      <xdr:colOff>127000</xdr:colOff>
      <xdr:row>98</xdr:row>
      <xdr:rowOff>62078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1971"/>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49871</xdr:rowOff>
    </xdr:from>
    <xdr:to>
      <xdr:col>81</xdr:col>
      <xdr:colOff>50800</xdr:colOff>
      <xdr:row>98</xdr:row>
      <xdr:rowOff>107956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1971"/>
          <a:ext cx="889000" cy="5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107956</xdr:rowOff>
    </xdr:from>
    <xdr:to>
      <xdr:col>76</xdr:col>
      <xdr:colOff>114300</xdr:colOff>
      <xdr:row>98</xdr:row>
      <xdr:rowOff>138785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0056"/>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128818</xdr:rowOff>
    </xdr:from>
    <xdr:to>
      <xdr:col>71</xdr:col>
      <xdr:colOff>177800</xdr:colOff>
      <xdr:row>98</xdr:row>
      <xdr:rowOff>138785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3091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11278</xdr:rowOff>
    </xdr:from>
    <xdr:to>
      <xdr:col>85</xdr:col>
      <xdr:colOff>177800</xdr:colOff>
      <xdr:row>98</xdr:row>
      <xdr:rowOff>112878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170521</xdr:rowOff>
    </xdr:from>
    <xdr:to>
      <xdr:col>81</xdr:col>
      <xdr:colOff>101600</xdr:colOff>
      <xdr:row>98</xdr:row>
      <xdr:rowOff>100671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91798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57156</xdr:rowOff>
    </xdr:from>
    <xdr:to>
      <xdr:col>76</xdr:col>
      <xdr:colOff>165100</xdr:colOff>
      <xdr:row>98</xdr:row>
      <xdr:rowOff>158756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149883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87985</xdr:rowOff>
    </xdr:from>
    <xdr:to>
      <xdr:col>72</xdr:col>
      <xdr:colOff>38100</xdr:colOff>
      <xdr:row>99</xdr:row>
      <xdr:rowOff>18135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9262</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4017" y="169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78018</xdr:rowOff>
    </xdr:from>
    <xdr:to>
      <xdr:col>67</xdr:col>
      <xdr:colOff>101600</xdr:colOff>
      <xdr:row>99</xdr:row>
      <xdr:rowOff>8168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170745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138648</xdr:rowOff>
    </xdr:from>
    <xdr:to>
      <xdr:col>116</xdr:col>
      <xdr:colOff>63500</xdr:colOff>
      <xdr:row>58</xdr:row>
      <xdr:rowOff>138671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2748"/>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138671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2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138694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277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138694</xdr:rowOff>
    </xdr:from>
    <xdr:to>
      <xdr:col>102</xdr:col>
      <xdr:colOff>114300</xdr:colOff>
      <xdr:row>58</xdr:row>
      <xdr:rowOff>138717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8279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87848</xdr:rowOff>
    </xdr:from>
    <xdr:to>
      <xdr:col>116</xdr:col>
      <xdr:colOff>114300</xdr:colOff>
      <xdr:row>59</xdr:row>
      <xdr:rowOff>17998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2775</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6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87871</xdr:rowOff>
    </xdr:from>
    <xdr:to>
      <xdr:col>112</xdr:col>
      <xdr:colOff>38100</xdr:colOff>
      <xdr:row>59</xdr:row>
      <xdr:rowOff>18021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9148</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87871</xdr:rowOff>
    </xdr:from>
    <xdr:to>
      <xdr:col>107</xdr:col>
      <xdr:colOff>101600</xdr:colOff>
      <xdr:row>59</xdr:row>
      <xdr:rowOff>18021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9148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87894</xdr:rowOff>
    </xdr:from>
    <xdr:to>
      <xdr:col>102</xdr:col>
      <xdr:colOff>165100</xdr:colOff>
      <xdr:row>59</xdr:row>
      <xdr:rowOff>18044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9171</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87917</xdr:rowOff>
    </xdr:from>
    <xdr:to>
      <xdr:col>98</xdr:col>
      <xdr:colOff>38100</xdr:colOff>
      <xdr:row>59</xdr:row>
      <xdr:rowOff>18067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9194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4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64630</xdr:rowOff>
    </xdr:from>
    <xdr:to>
      <xdr:col>116</xdr:col>
      <xdr:colOff>63500</xdr:colOff>
      <xdr:row>77</xdr:row>
      <xdr:rowOff>22428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94830"/>
          <a:ext cx="838200" cy="1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64630</xdr:rowOff>
    </xdr:from>
    <xdr:to>
      <xdr:col>111</xdr:col>
      <xdr:colOff>177800</xdr:colOff>
      <xdr:row>76</xdr:row>
      <xdr:rowOff>84506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94830"/>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84506</xdr:rowOff>
    </xdr:from>
    <xdr:to>
      <xdr:col>107</xdr:col>
      <xdr:colOff>50800</xdr:colOff>
      <xdr:row>76</xdr:row>
      <xdr:rowOff>103403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1470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103403</xdr:rowOff>
    </xdr:from>
    <xdr:to>
      <xdr:col>102</xdr:col>
      <xdr:colOff>114300</xdr:colOff>
      <xdr:row>76</xdr:row>
      <xdr:rowOff>138951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33603"/>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143078</xdr:rowOff>
    </xdr:from>
    <xdr:to>
      <xdr:col>116</xdr:col>
      <xdr:colOff>114300</xdr:colOff>
      <xdr:row>77</xdr:row>
      <xdr:rowOff>73228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165955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13830</xdr:rowOff>
    </xdr:from>
    <xdr:to>
      <xdr:col>112</xdr:col>
      <xdr:colOff>38100</xdr:colOff>
      <xdr:row>76</xdr:row>
      <xdr:rowOff>115430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131957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33706</xdr:rowOff>
    </xdr:from>
    <xdr:to>
      <xdr:col>107</xdr:col>
      <xdr:colOff>101600</xdr:colOff>
      <xdr:row>76</xdr:row>
      <xdr:rowOff>135306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151833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52603</xdr:rowOff>
    </xdr:from>
    <xdr:to>
      <xdr:col>102</xdr:col>
      <xdr:colOff>165100</xdr:colOff>
      <xdr:row>76</xdr:row>
      <xdr:rowOff>154203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170731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88151</xdr:rowOff>
    </xdr:from>
    <xdr:to>
      <xdr:col>98</xdr:col>
      <xdr:colOff>38100</xdr:colOff>
      <xdr:row>77</xdr:row>
      <xdr:rowOff>18301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778,349</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義務的経費は、公債費を除いて、類似団体平均より高い水準となっており、主な構成項目である人件費は、住民一人当たり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120,399</a:t>
          </a:r>
          <a:r>
            <a:rPr kumimoji="1" lang="ja-JP" altLang="en-US" sz="1100">
              <a:latin typeface="ＭＳ Ｐゴシック" panose="020B0600070205080204" pitchFamily="50" charset="-128"/>
              <a:ea typeface="ＭＳ Ｐゴシック" panose="020B0600070205080204" pitchFamily="50" charset="-128"/>
            </a:rPr>
            <a:t>円となっており、新型コロナワクチン接種事業に係る時間外勤務手当は大幅に減したものの、退職者数の増加による退職手当の増や、人事院勧告に準じた給与改定による給与・期末手当の増により、前年度比</a:t>
          </a:r>
          <a:r>
            <a:rPr kumimoji="1" lang="en-US" altLang="ja-JP" sz="1100">
              <a:latin typeface="ＭＳ Ｐゴシック" panose="020B0600070205080204" pitchFamily="50" charset="-128"/>
              <a:ea typeface="ＭＳ Ｐゴシック" panose="020B0600070205080204" pitchFamily="50" charset="-128"/>
            </a:rPr>
            <a:t>4,299</a:t>
          </a:r>
          <a:r>
            <a:rPr kumimoji="1" lang="ja-JP" altLang="en-US" sz="1100">
              <a:latin typeface="ＭＳ Ｐゴシック" panose="020B0600070205080204" pitchFamily="50" charset="-128"/>
              <a:ea typeface="ＭＳ Ｐゴシック" panose="020B0600070205080204" pitchFamily="50" charset="-128"/>
            </a:rPr>
            <a:t>円の増となった。また、扶助費においても、国の物価高騰支援策である住民税非課税世帯等物価高騰対策支援給付金の増により、前年度比</a:t>
          </a:r>
          <a:r>
            <a:rPr kumimoji="1" lang="en-US" altLang="ja-JP" sz="1100">
              <a:latin typeface="ＭＳ Ｐゴシック" panose="020B0600070205080204" pitchFamily="50" charset="-128"/>
              <a:ea typeface="ＭＳ Ｐゴシック" panose="020B0600070205080204" pitchFamily="50" charset="-128"/>
            </a:rPr>
            <a:t>12,617</a:t>
          </a:r>
          <a:r>
            <a:rPr kumimoji="1" lang="ja-JP" altLang="en-US" sz="1100">
              <a:latin typeface="ＭＳ Ｐゴシック" panose="020B0600070205080204" pitchFamily="50" charset="-128"/>
              <a:ea typeface="ＭＳ Ｐゴシック" panose="020B0600070205080204" pitchFamily="50" charset="-128"/>
            </a:rPr>
            <a:t>円の増となった。さらに公債費においても、前年度比</a:t>
          </a:r>
          <a:r>
            <a:rPr kumimoji="1" lang="en-US" altLang="ja-JP" sz="1100">
              <a:latin typeface="ＭＳ Ｐゴシック" panose="020B0600070205080204" pitchFamily="50" charset="-128"/>
              <a:ea typeface="ＭＳ Ｐゴシック" panose="020B0600070205080204" pitchFamily="50" charset="-128"/>
            </a:rPr>
            <a:t>2,744</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投資的経費は、普通建設事業費のうち新規整備において、住民一人当たり</a:t>
          </a:r>
          <a:r>
            <a:rPr kumimoji="1" lang="en-US" altLang="ja-JP" sz="1100">
              <a:latin typeface="ＭＳ Ｐゴシック" panose="020B0600070205080204" pitchFamily="50" charset="-128"/>
              <a:ea typeface="ＭＳ Ｐゴシック" panose="020B0600070205080204" pitchFamily="50" charset="-128"/>
            </a:rPr>
            <a:t>106,886</a:t>
          </a:r>
          <a:r>
            <a:rPr kumimoji="1" lang="ja-JP" altLang="en-US" sz="1100">
              <a:latin typeface="ＭＳ Ｐゴシック" panose="020B0600070205080204" pitchFamily="50" charset="-128"/>
              <a:ea typeface="ＭＳ Ｐゴシック" panose="020B0600070205080204" pitchFamily="50" charset="-128"/>
            </a:rPr>
            <a:t>千円となっており、類似団体平均を大幅に上回る水準となっている。これは、近年の新庁舎建設事業等の増であり、令和５年度は新庁舎躯体工事及び旧庁舎解体工事により、前年度比</a:t>
          </a:r>
          <a:r>
            <a:rPr kumimoji="1" lang="en-US" altLang="ja-JP" sz="1100">
              <a:latin typeface="ＭＳ Ｐゴシック" panose="020B0600070205080204" pitchFamily="50" charset="-128"/>
              <a:ea typeface="ＭＳ Ｐゴシック" panose="020B0600070205080204" pitchFamily="50" charset="-128"/>
            </a:rPr>
            <a:t>11,088</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消費的経費は、補助費等において、新型コロナウイルス対応地方創生事業の「水道料金減免」や下水道事業において、公営企業法適用による会計移行に伴う歳出分析の変更より、前年度比</a:t>
          </a:r>
          <a:r>
            <a:rPr kumimoji="1" lang="en-US" altLang="ja-JP" sz="1100">
              <a:latin typeface="ＭＳ Ｐゴシック" panose="020B0600070205080204" pitchFamily="50" charset="-128"/>
              <a:ea typeface="ＭＳ Ｐゴシック" panose="020B0600070205080204" pitchFamily="50" charset="-128"/>
            </a:rPr>
            <a:t>6,827</a:t>
          </a:r>
          <a:r>
            <a:rPr kumimoji="1" lang="ja-JP" altLang="en-US" sz="1100">
              <a:latin typeface="ＭＳ Ｐゴシック" panose="020B0600070205080204" pitchFamily="50" charset="-128"/>
              <a:ea typeface="ＭＳ Ｐゴシック" panose="020B0600070205080204" pitchFamily="50" charset="-128"/>
            </a:rPr>
            <a:t>円の増となった。また物件費は、ふるさと納税寄付金の増に伴う関連経費の増はあるものの、新型コロナウイルス予防接種委託、新庁舎建設事業発注者支援業務委託等の減により、前年度比</a:t>
          </a:r>
          <a:r>
            <a:rPr kumimoji="1" lang="en-US" altLang="ja-JP" sz="1100">
              <a:latin typeface="ＭＳ Ｐゴシック" panose="020B0600070205080204" pitchFamily="50" charset="-128"/>
              <a:ea typeface="ＭＳ Ｐゴシック" panose="020B0600070205080204" pitchFamily="50" charset="-128"/>
            </a:rPr>
            <a:t>563</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21,540
21,245
43.91
17,619,449
16,765,631
784,810
7,122,659
15,272,816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86741</xdr:rowOff>
    </xdr:from>
    <xdr:to>
      <xdr:col>24</xdr:col>
      <xdr:colOff>63500</xdr:colOff>
      <xdr:row>33</xdr:row>
      <xdr:rowOff>141415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4591"/>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141415</xdr:rowOff>
    </xdr:from>
    <xdr:to>
      <xdr:col>19</xdr:col>
      <xdr:colOff>177800</xdr:colOff>
      <xdr:row>33</xdr:row>
      <xdr:rowOff>169037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9265"/>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163132</xdr:rowOff>
    </xdr:from>
    <xdr:to>
      <xdr:col>15</xdr:col>
      <xdr:colOff>50800</xdr:colOff>
      <xdr:row>33</xdr:row>
      <xdr:rowOff>169037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098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131509</xdr:rowOff>
    </xdr:from>
    <xdr:to>
      <xdr:col>10</xdr:col>
      <xdr:colOff>114300</xdr:colOff>
      <xdr:row>33</xdr:row>
      <xdr:rowOff>163132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935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35941</xdr:rowOff>
    </xdr:from>
    <xdr:to>
      <xdr:col>24</xdr:col>
      <xdr:colOff>114300</xdr:colOff>
      <xdr:row>33</xdr:row>
      <xdr:rowOff>137541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58818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90615</xdr:rowOff>
    </xdr:from>
    <xdr:to>
      <xdr:col>20</xdr:col>
      <xdr:colOff>38100</xdr:colOff>
      <xdr:row>34</xdr:row>
      <xdr:rowOff>20765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118237</xdr:rowOff>
    </xdr:from>
    <xdr:to>
      <xdr:col>15</xdr:col>
      <xdr:colOff>101600</xdr:colOff>
      <xdr:row>34</xdr:row>
      <xdr:rowOff>48387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64914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112332</xdr:rowOff>
    </xdr:from>
    <xdr:to>
      <xdr:col>10</xdr:col>
      <xdr:colOff>165100</xdr:colOff>
      <xdr:row>34</xdr:row>
      <xdr:rowOff>42482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59009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80709</xdr:rowOff>
    </xdr:from>
    <xdr:to>
      <xdr:col>6</xdr:col>
      <xdr:colOff>38100</xdr:colOff>
      <xdr:row>34</xdr:row>
      <xdr:rowOff>10859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27386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86741</xdr:rowOff>
    </xdr:from>
    <xdr:to>
      <xdr:col>24</xdr:col>
      <xdr:colOff>63500</xdr:colOff>
      <xdr:row>57</xdr:row>
      <xdr:rowOff>87310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9391"/>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87310</xdr:rowOff>
    </xdr:from>
    <xdr:to>
      <xdr:col>19</xdr:col>
      <xdr:colOff>177800</xdr:colOff>
      <xdr:row>58</xdr:row>
      <xdr:rowOff>69193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9960"/>
          <a:ext cx="889000" cy="1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150524</xdr:rowOff>
    </xdr:from>
    <xdr:to>
      <xdr:col>15</xdr:col>
      <xdr:colOff>50800</xdr:colOff>
      <xdr:row>58</xdr:row>
      <xdr:rowOff>69193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3174"/>
          <a:ext cx="8890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150524</xdr:rowOff>
    </xdr:from>
    <xdr:to>
      <xdr:col>10</xdr:col>
      <xdr:colOff>114300</xdr:colOff>
      <xdr:row>58</xdr:row>
      <xdr:rowOff>110954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3174"/>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35941</xdr:rowOff>
    </xdr:from>
    <xdr:to>
      <xdr:col>24</xdr:col>
      <xdr:colOff>114300</xdr:colOff>
      <xdr:row>57</xdr:row>
      <xdr:rowOff>137541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36510</xdr:rowOff>
    </xdr:from>
    <xdr:to>
      <xdr:col>20</xdr:col>
      <xdr:colOff>38100</xdr:colOff>
      <xdr:row>57</xdr:row>
      <xdr:rowOff>138110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18393</xdr:rowOff>
    </xdr:from>
    <xdr:to>
      <xdr:col>15</xdr:col>
      <xdr:colOff>101600</xdr:colOff>
      <xdr:row>58</xdr:row>
      <xdr:rowOff>119993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111120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99724</xdr:rowOff>
    </xdr:from>
    <xdr:to>
      <xdr:col>10</xdr:col>
      <xdr:colOff>165100</xdr:colOff>
      <xdr:row>58</xdr:row>
      <xdr:rowOff>29874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60154</xdr:rowOff>
    </xdr:from>
    <xdr:to>
      <xdr:col>6</xdr:col>
      <xdr:colOff>38100</xdr:colOff>
      <xdr:row>58</xdr:row>
      <xdr:rowOff>161754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81142</xdr:rowOff>
    </xdr:from>
    <xdr:to>
      <xdr:col>24</xdr:col>
      <xdr:colOff>63500</xdr:colOff>
      <xdr:row>74</xdr:row>
      <xdr:rowOff>168783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8442"/>
          <a:ext cx="838200" cy="8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91177</xdr:rowOff>
    </xdr:from>
    <xdr:to>
      <xdr:col>19</xdr:col>
      <xdr:colOff>177800</xdr:colOff>
      <xdr:row>74</xdr:row>
      <xdr:rowOff>168783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78477"/>
          <a:ext cx="889000" cy="7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91177</xdr:rowOff>
    </xdr:from>
    <xdr:to>
      <xdr:col>15</xdr:col>
      <xdr:colOff>50800</xdr:colOff>
      <xdr:row>75</xdr:row>
      <xdr:rowOff>29721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78477"/>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29721</xdr:rowOff>
    </xdr:from>
    <xdr:to>
      <xdr:col>10</xdr:col>
      <xdr:colOff>114300</xdr:colOff>
      <xdr:row>75</xdr:row>
      <xdr:rowOff>83693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8847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30342</xdr:rowOff>
    </xdr:from>
    <xdr:to>
      <xdr:col>24</xdr:col>
      <xdr:colOff>114300</xdr:colOff>
      <xdr:row>74</xdr:row>
      <xdr:rowOff>131942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53219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117983</xdr:rowOff>
    </xdr:from>
    <xdr:to>
      <xdr:col>20</xdr:col>
      <xdr:colOff>38100</xdr:colOff>
      <xdr:row>75</xdr:row>
      <xdr:rowOff>48133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64660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8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40377</xdr:rowOff>
    </xdr:from>
    <xdr:to>
      <xdr:col>15</xdr:col>
      <xdr:colOff>101600</xdr:colOff>
      <xdr:row>74</xdr:row>
      <xdr:rowOff>141977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158504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150371</xdr:rowOff>
    </xdr:from>
    <xdr:to>
      <xdr:col>10</xdr:col>
      <xdr:colOff>165100</xdr:colOff>
      <xdr:row>75</xdr:row>
      <xdr:rowOff>80521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97048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32893</xdr:rowOff>
    </xdr:from>
    <xdr:to>
      <xdr:col>6</xdr:col>
      <xdr:colOff>38100</xdr:colOff>
      <xdr:row>75</xdr:row>
      <xdr:rowOff>134493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151020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169134</xdr:rowOff>
    </xdr:from>
    <xdr:to>
      <xdr:col>24</xdr:col>
      <xdr:colOff>63500</xdr:colOff>
      <xdr:row>97</xdr:row>
      <xdr:rowOff>8922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8334"/>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168275</xdr:rowOff>
    </xdr:from>
    <xdr:to>
      <xdr:col>19</xdr:col>
      <xdr:colOff>177800</xdr:colOff>
      <xdr:row>97</xdr:row>
      <xdr:rowOff>8922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27475"/>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168275</xdr:rowOff>
    </xdr:from>
    <xdr:to>
      <xdr:col>15</xdr:col>
      <xdr:colOff>50800</xdr:colOff>
      <xdr:row>97</xdr:row>
      <xdr:rowOff>33799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7475"/>
          <a:ext cx="8890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33799</xdr:rowOff>
    </xdr:from>
    <xdr:to>
      <xdr:col>10</xdr:col>
      <xdr:colOff>114300</xdr:colOff>
      <xdr:row>97</xdr:row>
      <xdr:rowOff>41384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4449"/>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118334</xdr:rowOff>
    </xdr:from>
    <xdr:to>
      <xdr:col>24</xdr:col>
      <xdr:colOff>114300</xdr:colOff>
      <xdr:row>97</xdr:row>
      <xdr:rowOff>48484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141211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129572</xdr:rowOff>
    </xdr:from>
    <xdr:to>
      <xdr:col>20</xdr:col>
      <xdr:colOff>38100</xdr:colOff>
      <xdr:row>97</xdr:row>
      <xdr:rowOff>59722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76249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117475</xdr:rowOff>
    </xdr:from>
    <xdr:to>
      <xdr:col>15</xdr:col>
      <xdr:colOff>101600</xdr:colOff>
      <xdr:row>97</xdr:row>
      <xdr:rowOff>47625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64152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154449</xdr:rowOff>
    </xdr:from>
    <xdr:to>
      <xdr:col>10</xdr:col>
      <xdr:colOff>165100</xdr:colOff>
      <xdr:row>97</xdr:row>
      <xdr:rowOff>84599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101126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162034</xdr:rowOff>
    </xdr:from>
    <xdr:to>
      <xdr:col>6</xdr:col>
      <xdr:colOff>38100</xdr:colOff>
      <xdr:row>97</xdr:row>
      <xdr:rowOff>92184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108711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130883</xdr:rowOff>
    </xdr:from>
    <xdr:to>
      <xdr:col>55</xdr:col>
      <xdr:colOff>0</xdr:colOff>
      <xdr:row>38</xdr:row>
      <xdr:rowOff>134148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598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134148</xdr:rowOff>
    </xdr:from>
    <xdr:to>
      <xdr:col>50</xdr:col>
      <xdr:colOff>114300</xdr:colOff>
      <xdr:row>38</xdr:row>
      <xdr:rowOff>136434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92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136434</xdr:rowOff>
    </xdr:from>
    <xdr:to>
      <xdr:col>45</xdr:col>
      <xdr:colOff>177800</xdr:colOff>
      <xdr:row>38</xdr:row>
      <xdr:rowOff>138394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5153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138394</xdr:rowOff>
    </xdr:from>
    <xdr:to>
      <xdr:col>41</xdr:col>
      <xdr:colOff>50800</xdr:colOff>
      <xdr:row>38</xdr:row>
      <xdr:rowOff>140680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53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80083</xdr:rowOff>
    </xdr:from>
    <xdr:to>
      <xdr:col>55</xdr:col>
      <xdr:colOff>50800</xdr:colOff>
      <xdr:row>39</xdr:row>
      <xdr:rowOff>10233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58510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83348</xdr:rowOff>
    </xdr:from>
    <xdr:to>
      <xdr:col>50</xdr:col>
      <xdr:colOff>165100</xdr:colOff>
      <xdr:row>39</xdr:row>
      <xdr:rowOff>13498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4625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85634</xdr:rowOff>
    </xdr:from>
    <xdr:to>
      <xdr:col>46</xdr:col>
      <xdr:colOff>38100</xdr:colOff>
      <xdr:row>39</xdr:row>
      <xdr:rowOff>15784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87594</xdr:rowOff>
    </xdr:from>
    <xdr:to>
      <xdr:col>41</xdr:col>
      <xdr:colOff>101600</xdr:colOff>
      <xdr:row>39</xdr:row>
      <xdr:rowOff>17744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89880</xdr:rowOff>
    </xdr:from>
    <xdr:to>
      <xdr:col>36</xdr:col>
      <xdr:colOff>165100</xdr:colOff>
      <xdr:row>39</xdr:row>
      <xdr:rowOff>20030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11157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127157</xdr:rowOff>
    </xdr:from>
    <xdr:to>
      <xdr:col>55</xdr:col>
      <xdr:colOff>0</xdr:colOff>
      <xdr:row>58</xdr:row>
      <xdr:rowOff>167033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71257"/>
          <a:ext cx="8382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125161</xdr:rowOff>
    </xdr:from>
    <xdr:to>
      <xdr:col>50</xdr:col>
      <xdr:colOff>114300</xdr:colOff>
      <xdr:row>58</xdr:row>
      <xdr:rowOff>127157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69261"/>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118913</xdr:rowOff>
    </xdr:from>
    <xdr:to>
      <xdr:col>45</xdr:col>
      <xdr:colOff>177800</xdr:colOff>
      <xdr:row>58</xdr:row>
      <xdr:rowOff>125161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6301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111605</xdr:rowOff>
    </xdr:from>
    <xdr:to>
      <xdr:col>41</xdr:col>
      <xdr:colOff>50800</xdr:colOff>
      <xdr:row>58</xdr:row>
      <xdr:rowOff>118913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5570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116233</xdr:rowOff>
    </xdr:from>
    <xdr:to>
      <xdr:col>55</xdr:col>
      <xdr:colOff>50800</xdr:colOff>
      <xdr:row>59</xdr:row>
      <xdr:rowOff>46383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31160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7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76357</xdr:rowOff>
    </xdr:from>
    <xdr:to>
      <xdr:col>50</xdr:col>
      <xdr:colOff>165100</xdr:colOff>
      <xdr:row>59</xdr:row>
      <xdr:rowOff>6507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169084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74361</xdr:rowOff>
    </xdr:from>
    <xdr:to>
      <xdr:col>46</xdr:col>
      <xdr:colOff>38100</xdr:colOff>
      <xdr:row>59</xdr:row>
      <xdr:rowOff>4511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167088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68113</xdr:rowOff>
    </xdr:from>
    <xdr:to>
      <xdr:col>41</xdr:col>
      <xdr:colOff>101600</xdr:colOff>
      <xdr:row>58</xdr:row>
      <xdr:rowOff>169713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160840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60805</xdr:rowOff>
    </xdr:from>
    <xdr:to>
      <xdr:col>36</xdr:col>
      <xdr:colOff>165100</xdr:colOff>
      <xdr:row>58</xdr:row>
      <xdr:rowOff>162405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153532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62516</xdr:rowOff>
    </xdr:from>
    <xdr:to>
      <xdr:col>55</xdr:col>
      <xdr:colOff>0</xdr:colOff>
      <xdr:row>78</xdr:row>
      <xdr:rowOff>117046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5616"/>
          <a:ext cx="838200" cy="5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62516</xdr:rowOff>
    </xdr:from>
    <xdr:to>
      <xdr:col>50</xdr:col>
      <xdr:colOff>114300</xdr:colOff>
      <xdr:row>78</xdr:row>
      <xdr:rowOff>99805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5616"/>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60609</xdr:rowOff>
    </xdr:from>
    <xdr:to>
      <xdr:col>45</xdr:col>
      <xdr:colOff>177800</xdr:colOff>
      <xdr:row>78</xdr:row>
      <xdr:rowOff>99805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33709"/>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60609</xdr:rowOff>
    </xdr:from>
    <xdr:to>
      <xdr:col>41</xdr:col>
      <xdr:colOff>50800</xdr:colOff>
      <xdr:row>78</xdr:row>
      <xdr:rowOff>116044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370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66246</xdr:rowOff>
    </xdr:from>
    <xdr:to>
      <xdr:col>55</xdr:col>
      <xdr:colOff>50800</xdr:colOff>
      <xdr:row>78</xdr:row>
      <xdr:rowOff>167846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152623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11716</xdr:rowOff>
    </xdr:from>
    <xdr:to>
      <xdr:col>50</xdr:col>
      <xdr:colOff>165100</xdr:colOff>
      <xdr:row>78</xdr:row>
      <xdr:rowOff>113316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49005</xdr:rowOff>
    </xdr:from>
    <xdr:to>
      <xdr:col>46</xdr:col>
      <xdr:colOff>38100</xdr:colOff>
      <xdr:row>78</xdr:row>
      <xdr:rowOff>150605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141732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9809</xdr:rowOff>
    </xdr:from>
    <xdr:to>
      <xdr:col>41</xdr:col>
      <xdr:colOff>101600</xdr:colOff>
      <xdr:row>78</xdr:row>
      <xdr:rowOff>111409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102536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65244</xdr:rowOff>
    </xdr:from>
    <xdr:to>
      <xdr:col>36</xdr:col>
      <xdr:colOff>165100</xdr:colOff>
      <xdr:row>78</xdr:row>
      <xdr:rowOff>166844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157971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19411</xdr:rowOff>
    </xdr:from>
    <xdr:to>
      <xdr:col>55</xdr:col>
      <xdr:colOff>0</xdr:colOff>
      <xdr:row>97</xdr:row>
      <xdr:rowOff>128254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0061"/>
          <a:ext cx="838200" cy="10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50470</xdr:rowOff>
    </xdr:from>
    <xdr:to>
      <xdr:col>50</xdr:col>
      <xdr:colOff>114300</xdr:colOff>
      <xdr:row>97</xdr:row>
      <xdr:rowOff>128254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81120"/>
          <a:ext cx="889000" cy="7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50470</xdr:rowOff>
    </xdr:from>
    <xdr:to>
      <xdr:col>45</xdr:col>
      <xdr:colOff>177800</xdr:colOff>
      <xdr:row>97</xdr:row>
      <xdr:rowOff>163277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81120"/>
          <a:ext cx="889000" cy="1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59430</xdr:rowOff>
    </xdr:from>
    <xdr:to>
      <xdr:col>41</xdr:col>
      <xdr:colOff>50800</xdr:colOff>
      <xdr:row>97</xdr:row>
      <xdr:rowOff>163277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90080"/>
          <a:ext cx="8890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140061</xdr:rowOff>
    </xdr:from>
    <xdr:to>
      <xdr:col>55</xdr:col>
      <xdr:colOff>50800</xdr:colOff>
      <xdr:row>97</xdr:row>
      <xdr:rowOff>70211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77454</xdr:rowOff>
    </xdr:from>
    <xdr:to>
      <xdr:col>50</xdr:col>
      <xdr:colOff>165100</xdr:colOff>
      <xdr:row>98</xdr:row>
      <xdr:rowOff>7604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170181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171120</xdr:rowOff>
    </xdr:from>
    <xdr:to>
      <xdr:col>46</xdr:col>
      <xdr:colOff>38100</xdr:colOff>
      <xdr:row>97</xdr:row>
      <xdr:rowOff>101270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92397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112477</xdr:rowOff>
    </xdr:from>
    <xdr:to>
      <xdr:col>41</xdr:col>
      <xdr:colOff>101600</xdr:colOff>
      <xdr:row>98</xdr:row>
      <xdr:rowOff>42627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33754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8630</xdr:rowOff>
    </xdr:from>
    <xdr:to>
      <xdr:col>36</xdr:col>
      <xdr:colOff>165100</xdr:colOff>
      <xdr:row>97</xdr:row>
      <xdr:rowOff>110230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101357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40922</xdr:rowOff>
    </xdr:from>
    <xdr:to>
      <xdr:col>85</xdr:col>
      <xdr:colOff>127000</xdr:colOff>
      <xdr:row>35</xdr:row>
      <xdr:rowOff>77932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41672"/>
          <a:ext cx="8382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16851</xdr:rowOff>
    </xdr:from>
    <xdr:to>
      <xdr:col>81</xdr:col>
      <xdr:colOff>50800</xdr:colOff>
      <xdr:row>35</xdr:row>
      <xdr:rowOff>77932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846151"/>
          <a:ext cx="889000" cy="2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91740</xdr:rowOff>
    </xdr:from>
    <xdr:to>
      <xdr:col>76</xdr:col>
      <xdr:colOff>114300</xdr:colOff>
      <xdr:row>34</xdr:row>
      <xdr:rowOff>16851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78140"/>
          <a:ext cx="889000" cy="26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91740</xdr:rowOff>
    </xdr:from>
    <xdr:to>
      <xdr:col>71</xdr:col>
      <xdr:colOff>177800</xdr:colOff>
      <xdr:row>34</xdr:row>
      <xdr:rowOff>8209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578140"/>
          <a:ext cx="889000" cy="2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161572</xdr:rowOff>
    </xdr:from>
    <xdr:to>
      <xdr:col>85</xdr:col>
      <xdr:colOff>177800</xdr:colOff>
      <xdr:row>35</xdr:row>
      <xdr:rowOff>91722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139999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27132</xdr:rowOff>
    </xdr:from>
    <xdr:to>
      <xdr:col>81</xdr:col>
      <xdr:colOff>101600</xdr:colOff>
      <xdr:row>35</xdr:row>
      <xdr:rowOff>128732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137501</xdr:rowOff>
    </xdr:from>
    <xdr:to>
      <xdr:col>76</xdr:col>
      <xdr:colOff>165100</xdr:colOff>
      <xdr:row>34</xdr:row>
      <xdr:rowOff>67651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84178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40940</xdr:rowOff>
    </xdr:from>
    <xdr:to>
      <xdr:col>72</xdr:col>
      <xdr:colOff>38100</xdr:colOff>
      <xdr:row>32</xdr:row>
      <xdr:rowOff>142540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5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159067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128859</xdr:rowOff>
    </xdr:from>
    <xdr:to>
      <xdr:col>67</xdr:col>
      <xdr:colOff>101600</xdr:colOff>
      <xdr:row>34</xdr:row>
      <xdr:rowOff>59009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7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75536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102160</xdr:rowOff>
    </xdr:from>
    <xdr:to>
      <xdr:col>85</xdr:col>
      <xdr:colOff>127000</xdr:colOff>
      <xdr:row>57</xdr:row>
      <xdr:rowOff>102905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74810"/>
          <a:ext cx="8382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102905</xdr:rowOff>
    </xdr:from>
    <xdr:to>
      <xdr:col>81</xdr:col>
      <xdr:colOff>50800</xdr:colOff>
      <xdr:row>57</xdr:row>
      <xdr:rowOff>104157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75555"/>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54583</xdr:rowOff>
    </xdr:from>
    <xdr:to>
      <xdr:col>76</xdr:col>
      <xdr:colOff>114300</xdr:colOff>
      <xdr:row>57</xdr:row>
      <xdr:rowOff>104157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27233"/>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54583</xdr:rowOff>
    </xdr:from>
    <xdr:to>
      <xdr:col>71</xdr:col>
      <xdr:colOff>177800</xdr:colOff>
      <xdr:row>57</xdr:row>
      <xdr:rowOff>79171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27233"/>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51360</xdr:rowOff>
    </xdr:from>
    <xdr:to>
      <xdr:col>85</xdr:col>
      <xdr:colOff>177800</xdr:colOff>
      <xdr:row>57</xdr:row>
      <xdr:rowOff>152960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137737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52105</xdr:rowOff>
    </xdr:from>
    <xdr:to>
      <xdr:col>81</xdr:col>
      <xdr:colOff>101600</xdr:colOff>
      <xdr:row>57</xdr:row>
      <xdr:rowOff>153705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144832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53357</xdr:rowOff>
    </xdr:from>
    <xdr:to>
      <xdr:col>76</xdr:col>
      <xdr:colOff>165100</xdr:colOff>
      <xdr:row>57</xdr:row>
      <xdr:rowOff>154957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146084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3783</xdr:rowOff>
    </xdr:from>
    <xdr:to>
      <xdr:col>72</xdr:col>
      <xdr:colOff>38100</xdr:colOff>
      <xdr:row>57</xdr:row>
      <xdr:rowOff>105383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96510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28371</xdr:rowOff>
    </xdr:from>
    <xdr:to>
      <xdr:col>67</xdr:col>
      <xdr:colOff>101600</xdr:colOff>
      <xdr:row>57</xdr:row>
      <xdr:rowOff>129971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121098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20689</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5239"/>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33032</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7582"/>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140</xdr:rowOff>
    </xdr:from>
    <xdr:to>
      <xdr:col>71</xdr:col>
      <xdr:colOff>177800</xdr:colOff>
      <xdr:row>79</xdr:row>
      <xdr:rowOff>33032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44690"/>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141339</xdr:rowOff>
    </xdr:from>
    <xdr:to>
      <xdr:col>85</xdr:col>
      <xdr:colOff>177800</xdr:colOff>
      <xdr:row>79</xdr:row>
      <xdr:rowOff>71489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56266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153682</xdr:rowOff>
    </xdr:from>
    <xdr:to>
      <xdr:col>72</xdr:col>
      <xdr:colOff>38100</xdr:colOff>
      <xdr:row>79</xdr:row>
      <xdr:rowOff>83832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74959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1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120790</xdr:rowOff>
    </xdr:from>
    <xdr:to>
      <xdr:col>67</xdr:col>
      <xdr:colOff>101600</xdr:colOff>
      <xdr:row>79</xdr:row>
      <xdr:rowOff>50940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42067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154290</xdr:rowOff>
    </xdr:from>
    <xdr:to>
      <xdr:col>85</xdr:col>
      <xdr:colOff>127000</xdr:colOff>
      <xdr:row>97</xdr:row>
      <xdr:rowOff>160562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84940"/>
          <a:ext cx="8382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160288</xdr:rowOff>
    </xdr:from>
    <xdr:to>
      <xdr:col>81</xdr:col>
      <xdr:colOff>50800</xdr:colOff>
      <xdr:row>97</xdr:row>
      <xdr:rowOff>160562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093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160288</xdr:rowOff>
    </xdr:from>
    <xdr:to>
      <xdr:col>76</xdr:col>
      <xdr:colOff>114300</xdr:colOff>
      <xdr:row>97</xdr:row>
      <xdr:rowOff>167635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9093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167635</xdr:rowOff>
    </xdr:from>
    <xdr:to>
      <xdr:col>71</xdr:col>
      <xdr:colOff>177800</xdr:colOff>
      <xdr:row>97</xdr:row>
      <xdr:rowOff>171416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8285"/>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103490</xdr:rowOff>
    </xdr:from>
    <xdr:to>
      <xdr:col>85</xdr:col>
      <xdr:colOff>177800</xdr:colOff>
      <xdr:row>98</xdr:row>
      <xdr:rowOff>33640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109762</xdr:rowOff>
    </xdr:from>
    <xdr:to>
      <xdr:col>81</xdr:col>
      <xdr:colOff>101600</xdr:colOff>
      <xdr:row>98</xdr:row>
      <xdr:rowOff>39912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31039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109488</xdr:rowOff>
    </xdr:from>
    <xdr:to>
      <xdr:col>76</xdr:col>
      <xdr:colOff>165100</xdr:colOff>
      <xdr:row>98</xdr:row>
      <xdr:rowOff>39638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30765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116835</xdr:rowOff>
    </xdr:from>
    <xdr:to>
      <xdr:col>72</xdr:col>
      <xdr:colOff>38100</xdr:colOff>
      <xdr:row>98</xdr:row>
      <xdr:rowOff>46985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38112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120616</xdr:rowOff>
    </xdr:from>
    <xdr:to>
      <xdr:col>67</xdr:col>
      <xdr:colOff>101600</xdr:colOff>
      <xdr:row>98</xdr:row>
      <xdr:rowOff>50766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41893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236,700</a:t>
          </a:r>
          <a:r>
            <a:rPr kumimoji="1" lang="ja-JP" altLang="en-US" sz="1100">
              <a:latin typeface="ＭＳ Ｐゴシック" panose="020B0600070205080204" pitchFamily="50" charset="-128"/>
              <a:ea typeface="ＭＳ Ｐゴシック" panose="020B0600070205080204" pitchFamily="50" charset="-128"/>
            </a:rPr>
            <a:t>円と類似団体平均よりも高くい水準となっている。新型コロナウイルス対応地方創生事業の「マイナンバー地域応援商品券交付事業補助金」の皆減があったものの、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新庁舎建設事業における新庁舎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建設関連事業の増により、前年度比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は、依然として生活保護率が高いことや障害福祉サービス受給者の高齢化によるサービス費の増加により、類似団体平均よりも高い水準となっている。令和５年度においては、住民税非課税世帯等物価高騰対策支援給付金給付事業の皆増、障害福祉サービス費等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68,562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円となっており、類似団体平均より高い水準となっている令和５年度においては、新型コロナウイルス対応地方創生事業の「水道料金減免」やひだか病院負担金等の増により、前年度比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円となっており、類似団体平均より低い水準である。新型コロナウイルス対応地方創生事業の「あがらの御坊、みんなで応援商品券事業」の皆減により、前年度比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48,286</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円となっており、類似団体平均より低い水準ではあるが、下水道事業の公営企業法適用による会計移行に伴う増により、前年度比</a:t>
          </a:r>
          <a:r>
            <a:rPr kumimoji="1" lang="en-US" altLang="ja-JP" sz="1100">
              <a:latin typeface="ＭＳ Ｐゴシック" panose="020B0600070205080204" pitchFamily="50" charset="-128"/>
              <a:ea typeface="ＭＳ Ｐゴシック" panose="020B0600070205080204" pitchFamily="50" charset="-128"/>
            </a:rPr>
            <a:t>14,286</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消防費は、住民一人当たり</a:t>
          </a:r>
          <a:r>
            <a:rPr kumimoji="1" lang="en-US" altLang="ja-JP" sz="1100">
              <a:latin typeface="ＭＳ Ｐゴシック" panose="020B0600070205080204" pitchFamily="50" charset="-128"/>
              <a:ea typeface="ＭＳ Ｐゴシック" panose="020B0600070205080204" pitchFamily="50" charset="-128"/>
            </a:rPr>
            <a:t>26,821</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円となっており、類似団体平均より低い水準ではあるが、デジタル防災行政無線施設新庁舎移設事業等の皆増により、前年度比</a:t>
          </a:r>
          <a:r>
            <a:rPr kumimoji="1" lang="en-US" altLang="ja-JP" sz="1100">
              <a:latin typeface="ＭＳ Ｐゴシック" panose="020B0600070205080204" pitchFamily="50" charset="-128"/>
              <a:ea typeface="ＭＳ Ｐゴシック" panose="020B0600070205080204" pitchFamily="50" charset="-128"/>
            </a:rPr>
            <a:t>1,619</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５年度決算では、実質収支が過去最高の黒字額となった前年度よりも減少したものの７億円を超える黒字となっている。歳入では、電力・ガス・食料品等価格高騰緊急支援給付金補助金の皆減や新型コロナウイルス感染症対応地方創生臨時交付金の大幅な減少となった。一方で、歳出では新庁舎建設関連事業費等が増加している。そのため、実質単年度収支については、前年度よりも大幅に減少したものの、４年連続で財政調整基金を取崩さずに収支の均衡を図ったうえに、昨年度に引き続き、財政調整基金への積立てを行ったことから、黒字となっている。</a:t>
          </a:r>
        </a:p>
        <a:p>
          <a:r>
            <a:rPr kumimoji="1" lang="ja-JP" altLang="en-US" sz="1000">
              <a:latin typeface="ＭＳ ゴシック" pitchFamily="49" charset="-128"/>
              <a:ea typeface="ＭＳ ゴシック" pitchFamily="49" charset="-128"/>
            </a:rPr>
            <a:t>なお、令和５年度の財政調整基金残高については、４年連続で財政調整基金を取崩さない決算となったうえに、前年度決算剰余金の積立等に伴い増加し、基金残高は約</a:t>
          </a:r>
          <a:r>
            <a:rPr kumimoji="1" lang="en-US" altLang="ja-JP" sz="1000">
              <a:latin typeface="ＭＳ ゴシック" pitchFamily="49" charset="-128"/>
              <a:ea typeface="ＭＳ ゴシック" pitchFamily="49" charset="-128"/>
            </a:rPr>
            <a:t>31</a:t>
          </a:r>
          <a:r>
            <a:rPr kumimoji="1" lang="ja-JP" altLang="en-US" sz="1000">
              <a:latin typeface="ＭＳ ゴシック" pitchFamily="49" charset="-128"/>
              <a:ea typeface="ＭＳ ゴシック" pitchFamily="49" charset="-128"/>
            </a:rPr>
            <a:t>億円と増加している。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一般会計における実質収支額が前年度に比べて減少したことから、前年度より黒字幅が減少している。各会計では、事業計画等に基づき、安定した制度運営に努めているところであるが、今後も事業の見直しや制度の適正な運営を心掛け、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額について、湯川中学校改築事業や津波避難タワー建設事業、デジタル防災行政無線施設整備事業等の防災対策関連の大型事業に伴う元金償還の増加に伴い、増加している。令和５年度においても、普通交付税や標準税収入が増加したものの、緊急防災・減災事業債や臨時財政対策債、学校教育施設等整備事業債等の増加に加え、一部事務組合である御坊市外五ヶ町病院経営事務組合における病院事業債の元金償還開始により、負担金が増加したため、３ヶ年平均では</a:t>
          </a:r>
          <a:r>
            <a:rPr kumimoji="1" lang="en-US" altLang="ja-JP" sz="1000">
              <a:latin typeface="ＭＳ ゴシック" pitchFamily="49" charset="-128"/>
              <a:ea typeface="ＭＳ ゴシック" pitchFamily="49" charset="-128"/>
            </a:rPr>
            <a:t>0.7</a:t>
          </a:r>
          <a:r>
            <a:rPr kumimoji="1" lang="ja-JP" altLang="en-US" sz="1000">
              <a:latin typeface="ＭＳ ゴシック" pitchFamily="49" charset="-128"/>
              <a:ea typeface="ＭＳ ゴシック" pitchFamily="49" charset="-128"/>
            </a:rPr>
            <a:t>ポイント悪化している。</a:t>
          </a:r>
        </a:p>
        <a:p>
          <a:r>
            <a:rPr kumimoji="1" lang="ja-JP" altLang="en-US" sz="1000">
              <a:latin typeface="ＭＳ ゴシック" pitchFamily="49" charset="-128"/>
              <a:ea typeface="ＭＳ ゴシック" pitchFamily="49" charset="-128"/>
            </a:rPr>
            <a:t>今後は、令和２年度から借入を行っている新庁舎建設事業の元金償還が開始される令和８年度から元利償還額の増加が見込まれ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った。しかしながら、令和４年度以降、新庁舎建設事業に係る起債発行額が大幅増となり、元金償還額を上回った結果、約７億円を超える地方債残高全体の増加要因となった。さらに、組合負担等見込額についても、御坊広域行政事務組合における清掃センターのごみ焼却施設基幹改良事業の進捗に伴い、約４億円増加している。また、充当可能財源等について、令和５年度は庁舎建設基金は取崩しを行ったものの、財政調整基金及び職員退職手当基金への積立てに伴い、約４億円増加している。さらに、基準財政需要額算入見込額結果についても、公債費について、新庁舎建設事業に係る緊急防災・減災事業債等の算入見込額の大幅増に伴い、約９億円増加している。結果として、将来負担比率は前年度比で</a:t>
          </a:r>
          <a:r>
            <a:rPr kumimoji="1" lang="en-US" altLang="ja-JP" sz="1000">
              <a:latin typeface="ＭＳ ゴシック" pitchFamily="49" charset="-128"/>
              <a:ea typeface="ＭＳ ゴシック" pitchFamily="49" charset="-128"/>
            </a:rPr>
            <a:t>7.2</a:t>
          </a:r>
          <a:r>
            <a:rPr kumimoji="1" lang="ja-JP" altLang="en-US" sz="1000">
              <a:latin typeface="ＭＳ ゴシック" pitchFamily="49" charset="-128"/>
              <a:ea typeface="ＭＳ ゴシック" pitchFamily="49" charset="-128"/>
            </a:rPr>
            <a:t>ポイント改善となった。</a:t>
          </a:r>
        </a:p>
        <a:p>
          <a:r>
            <a:rPr kumimoji="1" lang="ja-JP" altLang="en-US" sz="1000">
              <a:latin typeface="ＭＳ ゴシック" pitchFamily="49" charset="-128"/>
              <a:ea typeface="ＭＳ ゴシック" pitchFamily="49" charset="-128"/>
            </a:rPr>
            <a:t>今後は、新庁舎建設事業の完了までの間、起債発行額が元金償還額を上回ることとなり、地方債残高は増加する見込みである。さらに、組合負担額についても、一部事務組合の大型事業（基幹改良事業や汚泥再生処理センター建設事業）が完了するまで間は増加する見込みである。一方、基準財政需要額算入見込額についても、新庁舎建設事業において、緊急防災・減災事業債等の交付税算入の有利な起債発行額の増加に伴い、増加する見込みであるものの、比率は上昇する見込み。そのため、これまで以上に事業の優先順位を見定め、交付税措置のある有利な起債の活用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財政調整基金について、４年連続で財政調整基金を取崩さない決算となった。さらに、３年連続で決算余剰金の積立てを行ったことから、基金残高は約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億円となっている。一方、特定目的基金について、職員退職基金において、定年延長制度に伴い、定年延長対象者分を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億円積立てたものの、市庁舎建設のため庁舎建設基金を取崩したことから、特定目的基金全体としては前年度より約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第５次御坊市総合計画に掲げている「持続可能な行財政運営」を推進するため、前年度に引き続き中期財政計画で基金残高の目標額を設定し、財政調整基金に頼らない財政運営を目指し、今後もより一層の歳出削減等、財政の健全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・職員退職基金：定年延長制度に伴い、定年延長対象者分を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・庁舎建設基金：今後事業の進捗に伴い、減少する見込み。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・公共施設等維持補修基金：個別施設計画に基づき、老朽化施設の維持修繕などに対応するため、減少する見込み。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毎年歳出の抑制に努めており、令和５年度決算では、４年連続で財政調整基金の取崩しを行わない決算となったことに加え、３年連続で財政調整基金へ積立てを行ったことから、前年度より約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決算では、４年連続で財政調整基金を取崩さない決算となったが、今後の新庁舎建設基金の償還の本格化や一組の御坊広域事務組合の建設事業に伴う負担金が増加する見込みとなっていることから、厳しい状況に変わり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税や地方交付税について、大きな伸びは見込めない中で、社会保障経費の増や防災対策事業、老朽化した公共施設の維持管理費の増に加えて、原油価格・物価高騰への対応が今後も継続的に必要となることから、非常に厳しい財政状況が続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そのため、中期財政計画を指針に、財政調整基金に頼らない持続可能な行財政運営を目指し、より一層の歳出削減など、財政の健全化に取り組む。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普通交付税における臨時財政対策債償還基金費分を積立てたことにより、前年度より約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償還のピークに備え、毎年度計画的に積立てを行う予定である。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17619449</v>
      </c>
      <c r="BO4" s="358"/>
      <c r="BP4" s="358"/>
      <c r="BQ4" s="358"/>
      <c r="BR4" s="358"/>
      <c r="BS4" s="358"/>
      <c r="BT4" s="358"/>
      <c r="BU4" s="359"/>
      <c r="BV4" s="357">
        <v>17878652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v>
      </c>
      <c r="CU4" s="364"/>
      <c r="CV4" s="364"/>
      <c r="CW4" s="364"/>
      <c r="CX4" s="364"/>
      <c r="CY4" s="364"/>
      <c r="CZ4" s="364"/>
      <c r="DA4" s="365"/>
      <c r="DB4" s="363">
        <v>17.8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16765631</v>
      </c>
      <c r="BO5" s="395"/>
      <c r="BP5" s="395"/>
      <c r="BQ5" s="395"/>
      <c r="BR5" s="395"/>
      <c r="BS5" s="395"/>
      <c r="BT5" s="395"/>
      <c r="BU5" s="396"/>
      <c r="BV5" s="394">
        <v>16590903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101.8</v>
      </c>
      <c r="CU5" s="392"/>
      <c r="CV5" s="392"/>
      <c r="CW5" s="392"/>
      <c r="CX5" s="392"/>
      <c r="CY5" s="392"/>
      <c r="CZ5" s="392"/>
      <c r="DA5" s="393"/>
      <c r="DB5" s="391">
        <v>98.1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853818</v>
      </c>
      <c r="BO6" s="395"/>
      <c r="BP6" s="395"/>
      <c r="BQ6" s="395"/>
      <c r="BR6" s="395"/>
      <c r="BS6" s="395"/>
      <c r="BT6" s="395"/>
      <c r="BU6" s="396"/>
      <c r="BV6" s="394">
        <v>1287749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102.6</v>
      </c>
      <c r="CU6" s="432"/>
      <c r="CV6" s="432"/>
      <c r="CW6" s="432"/>
      <c r="CX6" s="432"/>
      <c r="CY6" s="432"/>
      <c r="CZ6" s="432"/>
      <c r="DA6" s="433"/>
      <c r="DB6" s="431">
        <v>99.6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69008</v>
      </c>
      <c r="BO7" s="395"/>
      <c r="BP7" s="395"/>
      <c r="BQ7" s="395"/>
      <c r="BR7" s="395"/>
      <c r="BS7" s="395"/>
      <c r="BT7" s="395"/>
      <c r="BU7" s="396"/>
      <c r="BV7" s="394">
        <v>24956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7122659</v>
      </c>
      <c r="CU7" s="395"/>
      <c r="CV7" s="395"/>
      <c r="CW7" s="395"/>
      <c r="CX7" s="395"/>
      <c r="CY7" s="395"/>
      <c r="CZ7" s="395"/>
      <c r="DA7" s="396"/>
      <c r="DB7" s="394">
        <v>7103947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784810</v>
      </c>
      <c r="BO8" s="395"/>
      <c r="BP8" s="395"/>
      <c r="BQ8" s="395"/>
      <c r="BR8" s="395"/>
      <c r="BS8" s="395"/>
      <c r="BT8" s="395"/>
      <c r="BU8" s="396"/>
      <c r="BV8" s="394">
        <v>1262793</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0.5</v>
      </c>
      <c r="CU8" s="435"/>
      <c r="CV8" s="435"/>
      <c r="CW8" s="435"/>
      <c r="CX8" s="435"/>
      <c r="CY8" s="435"/>
      <c r="CZ8" s="435"/>
      <c r="DA8" s="436"/>
      <c r="DB8" s="434">
        <v>0.51</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23481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-477983</v>
      </c>
      <c r="BO9" s="395"/>
      <c r="BP9" s="395"/>
      <c r="BQ9" s="395"/>
      <c r="BR9" s="395"/>
      <c r="BS9" s="395"/>
      <c r="BT9" s="395"/>
      <c r="BU9" s="396"/>
      <c r="BV9" s="394">
        <v>231091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12.1</v>
      </c>
      <c r="CU9" s="392"/>
      <c r="CV9" s="392"/>
      <c r="CW9" s="392"/>
      <c r="CX9" s="392"/>
      <c r="CY9" s="392"/>
      <c r="CZ9" s="392"/>
      <c r="DA9" s="393"/>
      <c r="DB9" s="391">
        <v>12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24801</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591059</v>
      </c>
      <c r="BO10" s="395"/>
      <c r="BP10" s="395"/>
      <c r="BQ10" s="395"/>
      <c r="BR10" s="395"/>
      <c r="BS10" s="395"/>
      <c r="BT10" s="395"/>
      <c r="BU10" s="396"/>
      <c r="BV10" s="394">
        <v>751050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21540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21245</v>
      </c>
      <c r="S13" s="479"/>
      <c r="T13" s="479"/>
      <c r="U13" s="479"/>
      <c r="V13" s="480"/>
      <c r="W13" s="410" t="s">
        <v>131</v>
      </c>
      <c r="X13" s="411"/>
      <c r="Y13" s="411"/>
      <c r="Z13" s="411"/>
      <c r="AA13" s="411"/>
      <c r="AB13" s="401"/>
      <c r="AC13" s="445">
        <v>1252</v>
      </c>
      <c r="AD13" s="446"/>
      <c r="AE13" s="446"/>
      <c r="AF13" s="446"/>
      <c r="AG13" s="488"/>
      <c r="AH13" s="445">
        <v>1370</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113076</v>
      </c>
      <c r="BO13" s="395"/>
      <c r="BP13" s="395"/>
      <c r="BQ13" s="395"/>
      <c r="BR13" s="395"/>
      <c r="BS13" s="395"/>
      <c r="BT13" s="395"/>
      <c r="BU13" s="396"/>
      <c r="BV13" s="394">
        <v>982141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13.1</v>
      </c>
      <c r="CU13" s="392"/>
      <c r="CV13" s="392"/>
      <c r="CW13" s="392"/>
      <c r="CX13" s="392"/>
      <c r="CY13" s="392"/>
      <c r="CZ13" s="392"/>
      <c r="DA13" s="393"/>
      <c r="DB13" s="391">
        <v>12.4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22049</v>
      </c>
      <c r="S14" s="479"/>
      <c r="T14" s="479"/>
      <c r="U14" s="479"/>
      <c r="V14" s="480"/>
      <c r="W14" s="384"/>
      <c r="X14" s="385"/>
      <c r="Y14" s="385"/>
      <c r="Z14" s="385"/>
      <c r="AA14" s="385"/>
      <c r="AB14" s="374"/>
      <c r="AC14" s="481">
        <v>11.7</v>
      </c>
      <c r="AD14" s="482"/>
      <c r="AE14" s="482"/>
      <c r="AF14" s="482"/>
      <c r="AG14" s="483"/>
      <c r="AH14" s="481">
        <v>12.2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86.1</v>
      </c>
      <c r="CU14" s="493"/>
      <c r="CV14" s="493"/>
      <c r="CW14" s="493"/>
      <c r="CX14" s="493"/>
      <c r="CY14" s="493"/>
      <c r="CZ14" s="493"/>
      <c r="DA14" s="494"/>
      <c r="DB14" s="492">
        <v>93.3</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21807</v>
      </c>
      <c r="S15" s="479"/>
      <c r="T15" s="479"/>
      <c r="U15" s="479"/>
      <c r="V15" s="480"/>
      <c r="W15" s="410" t="s">
        <v>137</v>
      </c>
      <c r="X15" s="411"/>
      <c r="Y15" s="411"/>
      <c r="Z15" s="411"/>
      <c r="AA15" s="411"/>
      <c r="AB15" s="401"/>
      <c r="AC15" s="445">
        <v>2444</v>
      </c>
      <c r="AD15" s="446"/>
      <c r="AE15" s="446"/>
      <c r="AF15" s="446"/>
      <c r="AG15" s="488"/>
      <c r="AH15" s="445">
        <v>2467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3165713</v>
      </c>
      <c r="BO15" s="358"/>
      <c r="BP15" s="358"/>
      <c r="BQ15" s="358"/>
      <c r="BR15" s="358"/>
      <c r="BS15" s="358"/>
      <c r="BT15" s="358"/>
      <c r="BU15" s="359"/>
      <c r="BV15" s="357">
        <v>3103643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22.7</v>
      </c>
      <c r="AD16" s="482"/>
      <c r="AE16" s="482"/>
      <c r="AF16" s="482"/>
      <c r="AG16" s="483"/>
      <c r="AH16" s="481">
        <v>22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6213149</v>
      </c>
      <c r="BO16" s="395"/>
      <c r="BP16" s="395"/>
      <c r="BQ16" s="395"/>
      <c r="BR16" s="395"/>
      <c r="BS16" s="395"/>
      <c r="BT16" s="395"/>
      <c r="BU16" s="396"/>
      <c r="BV16" s="394">
        <v>6137616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7047</v>
      </c>
      <c r="AD17" s="446"/>
      <c r="AE17" s="446"/>
      <c r="AF17" s="446"/>
      <c r="AG17" s="488"/>
      <c r="AH17" s="445">
        <v>7363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4026056</v>
      </c>
      <c r="BO17" s="395"/>
      <c r="BP17" s="395"/>
      <c r="BQ17" s="395"/>
      <c r="BR17" s="395"/>
      <c r="BS17" s="395"/>
      <c r="BT17" s="395"/>
      <c r="BU17" s="396"/>
      <c r="BV17" s="394">
        <v>3955709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43.91</v>
      </c>
      <c r="M18" s="518"/>
      <c r="N18" s="518"/>
      <c r="O18" s="518"/>
      <c r="P18" s="518"/>
      <c r="Q18" s="518"/>
      <c r="R18" s="519"/>
      <c r="S18" s="519"/>
      <c r="T18" s="519"/>
      <c r="U18" s="519"/>
      <c r="V18" s="520"/>
      <c r="W18" s="412"/>
      <c r="X18" s="413"/>
      <c r="Y18" s="413"/>
      <c r="Z18" s="413"/>
      <c r="AA18" s="413"/>
      <c r="AB18" s="404"/>
      <c r="AC18" s="521">
        <v>65.599999999999994</v>
      </c>
      <c r="AD18" s="522"/>
      <c r="AE18" s="522"/>
      <c r="AF18" s="522"/>
      <c r="AG18" s="523"/>
      <c r="AH18" s="521">
        <v>65.7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7229599</v>
      </c>
      <c r="BO18" s="395"/>
      <c r="BP18" s="395"/>
      <c r="BQ18" s="395"/>
      <c r="BR18" s="395"/>
      <c r="BS18" s="395"/>
      <c r="BT18" s="395"/>
      <c r="BU18" s="396"/>
      <c r="BV18" s="394">
        <v>7050674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535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11728396</v>
      </c>
      <c r="BO19" s="395"/>
      <c r="BP19" s="395"/>
      <c r="BQ19" s="395"/>
      <c r="BR19" s="395"/>
      <c r="BS19" s="395"/>
      <c r="BT19" s="395"/>
      <c r="BU19" s="396"/>
      <c r="BV19" s="394">
        <v>11557251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10123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15272816</v>
      </c>
      <c r="BO22" s="358"/>
      <c r="BP22" s="358"/>
      <c r="BQ22" s="358"/>
      <c r="BR22" s="358"/>
      <c r="BS22" s="358"/>
      <c r="BT22" s="358"/>
      <c r="BU22" s="359"/>
      <c r="BV22" s="357">
        <v>14489057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12924856</v>
      </c>
      <c r="BO23" s="395"/>
      <c r="BP23" s="395"/>
      <c r="BQ23" s="395"/>
      <c r="BR23" s="395"/>
      <c r="BS23" s="395"/>
      <c r="BT23" s="395"/>
      <c r="BU23" s="396"/>
      <c r="BV23" s="394">
        <v>11968120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7000</v>
      </c>
      <c r="R24" s="446"/>
      <c r="S24" s="446"/>
      <c r="T24" s="446"/>
      <c r="U24" s="446"/>
      <c r="V24" s="488"/>
      <c r="W24" s="540"/>
      <c r="X24" s="541"/>
      <c r="Y24" s="542"/>
      <c r="Z24" s="444" t="s">
        <v>162</v>
      </c>
      <c r="AA24" s="424"/>
      <c r="AB24" s="424"/>
      <c r="AC24" s="424"/>
      <c r="AD24" s="424"/>
      <c r="AE24" s="424"/>
      <c r="AF24" s="424"/>
      <c r="AG24" s="425"/>
      <c r="AH24" s="445">
        <v>255</v>
      </c>
      <c r="AI24" s="446"/>
      <c r="AJ24" s="446"/>
      <c r="AK24" s="446"/>
      <c r="AL24" s="488"/>
      <c r="AM24" s="445">
        <v>802995</v>
      </c>
      <c r="AN24" s="446"/>
      <c r="AO24" s="446"/>
      <c r="AP24" s="446"/>
      <c r="AQ24" s="446"/>
      <c r="AR24" s="488"/>
      <c r="AS24" s="445">
        <v>3149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10946319</v>
      </c>
      <c r="BO24" s="395"/>
      <c r="BP24" s="395"/>
      <c r="BQ24" s="395"/>
      <c r="BR24" s="395"/>
      <c r="BS24" s="395"/>
      <c r="BT24" s="395"/>
      <c r="BU24" s="396"/>
      <c r="BV24" s="394">
        <v>9788978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6800</v>
      </c>
      <c r="R25" s="446"/>
      <c r="S25" s="446"/>
      <c r="T25" s="446"/>
      <c r="U25" s="446"/>
      <c r="V25" s="488"/>
      <c r="W25" s="540"/>
      <c r="X25" s="541"/>
      <c r="Y25" s="542"/>
      <c r="Z25" s="444" t="s">
        <v>165</v>
      </c>
      <c r="AA25" s="424"/>
      <c r="AB25" s="424"/>
      <c r="AC25" s="424"/>
      <c r="AD25" s="424"/>
      <c r="AE25" s="424"/>
      <c r="AF25" s="424"/>
      <c r="AG25" s="425"/>
      <c r="AH25" s="445">
        <v>45</v>
      </c>
      <c r="AI25" s="446"/>
      <c r="AJ25" s="446"/>
      <c r="AK25" s="446"/>
      <c r="AL25" s="488"/>
      <c r="AM25" s="445">
        <v>155160</v>
      </c>
      <c r="AN25" s="446"/>
      <c r="AO25" s="446"/>
      <c r="AP25" s="446"/>
      <c r="AQ25" s="446"/>
      <c r="AR25" s="488"/>
      <c r="AS25" s="445">
        <v>3448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1258156</v>
      </c>
      <c r="BO25" s="358"/>
      <c r="BP25" s="358"/>
      <c r="BQ25" s="358"/>
      <c r="BR25" s="358"/>
      <c r="BS25" s="358"/>
      <c r="BT25" s="358"/>
      <c r="BU25" s="359"/>
      <c r="BV25" s="357">
        <v>3277129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5400</v>
      </c>
      <c r="R26" s="446"/>
      <c r="S26" s="446"/>
      <c r="T26" s="446"/>
      <c r="U26" s="446"/>
      <c r="V26" s="488"/>
      <c r="W26" s="540"/>
      <c r="X26" s="541"/>
      <c r="Y26" s="542"/>
      <c r="Z26" s="444" t="s">
        <v>168</v>
      </c>
      <c r="AA26" s="546"/>
      <c r="AB26" s="546"/>
      <c r="AC26" s="546"/>
      <c r="AD26" s="546"/>
      <c r="AE26" s="546"/>
      <c r="AF26" s="546"/>
      <c r="AG26" s="547"/>
      <c r="AH26" s="445">
        <v>13</v>
      </c>
      <c r="AI26" s="446"/>
      <c r="AJ26" s="446"/>
      <c r="AK26" s="446"/>
      <c r="AL26" s="488"/>
      <c r="AM26" s="445">
        <v>48308</v>
      </c>
      <c r="AN26" s="446"/>
      <c r="AO26" s="446"/>
      <c r="AP26" s="446"/>
      <c r="AQ26" s="446"/>
      <c r="AR26" s="488"/>
      <c r="AS26" s="445">
        <v>3716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4600</v>
      </c>
      <c r="R27" s="446"/>
      <c r="S27" s="446"/>
      <c r="T27" s="446"/>
      <c r="U27" s="446"/>
      <c r="V27" s="488"/>
      <c r="W27" s="540"/>
      <c r="X27" s="541"/>
      <c r="Y27" s="542"/>
      <c r="Z27" s="444" t="s">
        <v>171</v>
      </c>
      <c r="AA27" s="424"/>
      <c r="AB27" s="424"/>
      <c r="AC27" s="424"/>
      <c r="AD27" s="424"/>
      <c r="AE27" s="424"/>
      <c r="AF27" s="424"/>
      <c r="AG27" s="425"/>
      <c r="AH27" s="445">
        <v>18</v>
      </c>
      <c r="AI27" s="446"/>
      <c r="AJ27" s="446"/>
      <c r="AK27" s="446"/>
      <c r="AL27" s="488"/>
      <c r="AM27" s="445">
        <v>58050</v>
      </c>
      <c r="AN27" s="446"/>
      <c r="AO27" s="446"/>
      <c r="AP27" s="446"/>
      <c r="AQ27" s="446"/>
      <c r="AR27" s="488"/>
      <c r="AS27" s="445">
        <v>3225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4100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3132924</v>
      </c>
      <c r="BO28" s="358"/>
      <c r="BP28" s="358"/>
      <c r="BQ28" s="358"/>
      <c r="BR28" s="358"/>
      <c r="BS28" s="358"/>
      <c r="BT28" s="358"/>
      <c r="BU28" s="359"/>
      <c r="BV28" s="357">
        <v>2541865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3900</v>
      </c>
      <c r="R29" s="446"/>
      <c r="S29" s="446"/>
      <c r="T29" s="446"/>
      <c r="U29" s="446"/>
      <c r="V29" s="488"/>
      <c r="W29" s="543"/>
      <c r="X29" s="544"/>
      <c r="Y29" s="545"/>
      <c r="Z29" s="444" t="s">
        <v>177</v>
      </c>
      <c r="AA29" s="424"/>
      <c r="AB29" s="424"/>
      <c r="AC29" s="424"/>
      <c r="AD29" s="424"/>
      <c r="AE29" s="424"/>
      <c r="AF29" s="424"/>
      <c r="AG29" s="425"/>
      <c r="AH29" s="445">
        <v>273</v>
      </c>
      <c r="AI29" s="446"/>
      <c r="AJ29" s="446"/>
      <c r="AK29" s="446"/>
      <c r="AL29" s="488"/>
      <c r="AM29" s="445">
        <v>861045</v>
      </c>
      <c r="AN29" s="446"/>
      <c r="AO29" s="446"/>
      <c r="AP29" s="446"/>
      <c r="AQ29" s="446"/>
      <c r="AR29" s="488"/>
      <c r="AS29" s="445">
        <v>3154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262262</v>
      </c>
      <c r="BO29" s="395"/>
      <c r="BP29" s="395"/>
      <c r="BQ29" s="395"/>
      <c r="BR29" s="395"/>
      <c r="BS29" s="395"/>
      <c r="BT29" s="395"/>
      <c r="BU29" s="396"/>
      <c r="BV29" s="394">
        <v>223263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1192006</v>
      </c>
      <c r="BO30" s="514"/>
      <c r="BP30" s="514"/>
      <c r="BQ30" s="514"/>
      <c r="BR30" s="514"/>
      <c r="BS30" s="514"/>
      <c r="BT30" s="514"/>
      <c r="BU30" s="515"/>
      <c r="BV30" s="513">
        <v>1377269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和歌山県市町村総合事務組合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御坊市ふれあいセンター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下水道事業会計（農業集落排水事業）</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御坊市日高川町中学校組合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下水道事業会計（公共下水道事業）</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御坊日高老人福祉施設事務組合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御坊日高老人福祉施設事務組合（公営企業会計）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御坊広域行政事務組合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和歌山地方税回収機構</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和歌山県後期高齢者医療広域連合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和歌山県後期高齢者医療広域連合（特別会計）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和歌山県住宅新築資金等貸付金回収管理組合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御坊市外五ヶ町病院経営事務組合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Myd1V7U7AQZYPwn0qwsXCchiPycGkqvc9GiayRGl7pP6cwKZCdZZoBSxOlKT4jRg8OD9II1/r4jstDydwYzKQ==" saltValue="HMBc06mttu76w5e2Utum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3327466</v>
      </c>
      <c r="S5" s="600"/>
      <c r="T5" s="600"/>
      <c r="U5" s="600"/>
      <c r="V5" s="600"/>
      <c r="W5" s="600"/>
      <c r="X5" s="600"/>
      <c r="Y5" s="601"/>
      <c r="Z5" s="602">
        <v>18.899999999999999</v>
      </c>
      <c r="AA5" s="602"/>
      <c r="AB5" s="602"/>
      <c r="AC5" s="602"/>
      <c r="AD5" s="603">
        <v>3156682</v>
      </c>
      <c r="AE5" s="603"/>
      <c r="AF5" s="603"/>
      <c r="AG5" s="603"/>
      <c r="AH5" s="603"/>
      <c r="AI5" s="603"/>
      <c r="AJ5" s="603"/>
      <c r="AK5" s="603"/>
      <c r="AL5" s="604">
        <v>44.8</v>
      </c>
      <c r="AM5" s="605"/>
      <c r="AN5" s="605"/>
      <c r="AO5" s="606"/>
      <c r="AP5" s="596" t="s">
        <v>216</v>
      </c>
      <c r="AQ5" s="597"/>
      <c r="AR5" s="597"/>
      <c r="AS5" s="597"/>
      <c r="AT5" s="597"/>
      <c r="AU5" s="597"/>
      <c r="AV5" s="597"/>
      <c r="AW5" s="597"/>
      <c r="AX5" s="597"/>
      <c r="AY5" s="597"/>
      <c r="AZ5" s="597"/>
      <c r="BA5" s="597"/>
      <c r="BB5" s="597"/>
      <c r="BC5" s="597"/>
      <c r="BD5" s="597"/>
      <c r="BE5" s="597"/>
      <c r="BF5" s="598"/>
      <c r="BG5" s="610">
        <v>3184519</v>
      </c>
      <c r="BH5" s="611"/>
      <c r="BI5" s="611"/>
      <c r="BJ5" s="611"/>
      <c r="BK5" s="611"/>
      <c r="BL5" s="611"/>
      <c r="BM5" s="611"/>
      <c r="BN5" s="612"/>
      <c r="BO5" s="613">
        <v>95.7</v>
      </c>
      <c r="BP5" s="613"/>
      <c r="BQ5" s="613"/>
      <c r="BR5" s="613"/>
      <c r="BS5" s="614">
        <v>27809</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89079</v>
      </c>
      <c r="S6" s="611"/>
      <c r="T6" s="611"/>
      <c r="U6" s="611"/>
      <c r="V6" s="611"/>
      <c r="W6" s="611"/>
      <c r="X6" s="611"/>
      <c r="Y6" s="612"/>
      <c r="Z6" s="613">
        <v>0.5</v>
      </c>
      <c r="AA6" s="613"/>
      <c r="AB6" s="613"/>
      <c r="AC6" s="613"/>
      <c r="AD6" s="614">
        <v>89079</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3184519</v>
      </c>
      <c r="BH6" s="611"/>
      <c r="BI6" s="611"/>
      <c r="BJ6" s="611"/>
      <c r="BK6" s="611"/>
      <c r="BL6" s="611"/>
      <c r="BM6" s="611"/>
      <c r="BN6" s="612"/>
      <c r="BO6" s="613">
        <v>95.7</v>
      </c>
      <c r="BP6" s="613"/>
      <c r="BQ6" s="613"/>
      <c r="BR6" s="613"/>
      <c r="BS6" s="614">
        <v>27809</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154607</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154607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1168</v>
      </c>
      <c r="S7" s="611"/>
      <c r="T7" s="611"/>
      <c r="U7" s="611"/>
      <c r="V7" s="611"/>
      <c r="W7" s="611"/>
      <c r="X7" s="611"/>
      <c r="Y7" s="612"/>
      <c r="Z7" s="613">
        <v>0</v>
      </c>
      <c r="AA7" s="613"/>
      <c r="AB7" s="613"/>
      <c r="AC7" s="613"/>
      <c r="AD7" s="614">
        <v>1168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1159443</v>
      </c>
      <c r="BH7" s="611"/>
      <c r="BI7" s="611"/>
      <c r="BJ7" s="611"/>
      <c r="BK7" s="611"/>
      <c r="BL7" s="611"/>
      <c r="BM7" s="611"/>
      <c r="BN7" s="612"/>
      <c r="BO7" s="613">
        <v>34.799999999999997</v>
      </c>
      <c r="BP7" s="613"/>
      <c r="BQ7" s="613"/>
      <c r="BR7" s="613"/>
      <c r="BS7" s="614">
        <v>27809</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5098512</v>
      </c>
      <c r="CS7" s="611"/>
      <c r="CT7" s="611"/>
      <c r="CU7" s="611"/>
      <c r="CV7" s="611"/>
      <c r="CW7" s="611"/>
      <c r="CX7" s="611"/>
      <c r="CY7" s="612"/>
      <c r="CZ7" s="613">
        <v>30.4</v>
      </c>
      <c r="DA7" s="613"/>
      <c r="DB7" s="613"/>
      <c r="DC7" s="613"/>
      <c r="DD7" s="619">
        <v>2303848</v>
      </c>
      <c r="DE7" s="611"/>
      <c r="DF7" s="611"/>
      <c r="DG7" s="611"/>
      <c r="DH7" s="611"/>
      <c r="DI7" s="611"/>
      <c r="DJ7" s="611"/>
      <c r="DK7" s="611"/>
      <c r="DL7" s="611"/>
      <c r="DM7" s="611"/>
      <c r="DN7" s="611"/>
      <c r="DO7" s="611"/>
      <c r="DP7" s="612"/>
      <c r="DQ7" s="619">
        <v>2698968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23361</v>
      </c>
      <c r="S8" s="611"/>
      <c r="T8" s="611"/>
      <c r="U8" s="611"/>
      <c r="V8" s="611"/>
      <c r="W8" s="611"/>
      <c r="X8" s="611"/>
      <c r="Y8" s="612"/>
      <c r="Z8" s="613">
        <v>0.1</v>
      </c>
      <c r="AA8" s="613"/>
      <c r="AB8" s="613"/>
      <c r="AC8" s="613"/>
      <c r="AD8" s="614">
        <v>23361</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35931</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5660889</v>
      </c>
      <c r="CS8" s="611"/>
      <c r="CT8" s="611"/>
      <c r="CU8" s="611"/>
      <c r="CV8" s="611"/>
      <c r="CW8" s="611"/>
      <c r="CX8" s="611"/>
      <c r="CY8" s="612"/>
      <c r="CZ8" s="613">
        <v>33.799999999999997</v>
      </c>
      <c r="DA8" s="613"/>
      <c r="DB8" s="613"/>
      <c r="DC8" s="613"/>
      <c r="DD8" s="619">
        <v>51555</v>
      </c>
      <c r="DE8" s="611"/>
      <c r="DF8" s="611"/>
      <c r="DG8" s="611"/>
      <c r="DH8" s="611"/>
      <c r="DI8" s="611"/>
      <c r="DJ8" s="611"/>
      <c r="DK8" s="611"/>
      <c r="DL8" s="611"/>
      <c r="DM8" s="611"/>
      <c r="DN8" s="611"/>
      <c r="DO8" s="611"/>
      <c r="DP8" s="612"/>
      <c r="DQ8" s="619">
        <v>3061957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23412</v>
      </c>
      <c r="S9" s="611"/>
      <c r="T9" s="611"/>
      <c r="U9" s="611"/>
      <c r="V9" s="611"/>
      <c r="W9" s="611"/>
      <c r="X9" s="611"/>
      <c r="Y9" s="612"/>
      <c r="Z9" s="613">
        <v>0.1</v>
      </c>
      <c r="AA9" s="613"/>
      <c r="AB9" s="613"/>
      <c r="AC9" s="613"/>
      <c r="AD9" s="614">
        <v>23412</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933977</v>
      </c>
      <c r="BH9" s="611"/>
      <c r="BI9" s="611"/>
      <c r="BJ9" s="611"/>
      <c r="BK9" s="611"/>
      <c r="BL9" s="611"/>
      <c r="BM9" s="611"/>
      <c r="BN9" s="612"/>
      <c r="BO9" s="613">
        <v>28.1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1476823</v>
      </c>
      <c r="CS9" s="611"/>
      <c r="CT9" s="611"/>
      <c r="CU9" s="611"/>
      <c r="CV9" s="611"/>
      <c r="CW9" s="611"/>
      <c r="CX9" s="611"/>
      <c r="CY9" s="612"/>
      <c r="CZ9" s="613">
        <v>8.8000000000000007</v>
      </c>
      <c r="DA9" s="613"/>
      <c r="DB9" s="613"/>
      <c r="DC9" s="613"/>
      <c r="DD9" s="619">
        <v>25382</v>
      </c>
      <c r="DE9" s="611"/>
      <c r="DF9" s="611"/>
      <c r="DG9" s="611"/>
      <c r="DH9" s="611"/>
      <c r="DI9" s="611"/>
      <c r="DJ9" s="611"/>
      <c r="DK9" s="611"/>
      <c r="DL9" s="611"/>
      <c r="DM9" s="611"/>
      <c r="DN9" s="611"/>
      <c r="DO9" s="611"/>
      <c r="DP9" s="612"/>
      <c r="DQ9" s="619">
        <v>1267066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82455</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9188</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8188</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604114</v>
      </c>
      <c r="S11" s="611"/>
      <c r="T11" s="611"/>
      <c r="U11" s="611"/>
      <c r="V11" s="611"/>
      <c r="W11" s="611"/>
      <c r="X11" s="611"/>
      <c r="Y11" s="612"/>
      <c r="Z11" s="615">
        <v>3.4</v>
      </c>
      <c r="AA11" s="616"/>
      <c r="AB11" s="616"/>
      <c r="AC11" s="622"/>
      <c r="AD11" s="619">
        <v>604114</v>
      </c>
      <c r="AE11" s="611"/>
      <c r="AF11" s="611"/>
      <c r="AG11" s="611"/>
      <c r="AH11" s="611"/>
      <c r="AI11" s="611"/>
      <c r="AJ11" s="611"/>
      <c r="AK11" s="612"/>
      <c r="AL11" s="615">
        <v>8.6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107080</v>
      </c>
      <c r="BH11" s="611"/>
      <c r="BI11" s="611"/>
      <c r="BJ11" s="611"/>
      <c r="BK11" s="611"/>
      <c r="BL11" s="611"/>
      <c r="BM11" s="611"/>
      <c r="BN11" s="612"/>
      <c r="BO11" s="613">
        <v>3.2</v>
      </c>
      <c r="BP11" s="613"/>
      <c r="BQ11" s="613"/>
      <c r="BR11" s="613"/>
      <c r="BS11" s="614">
        <v>27809</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138128</v>
      </c>
      <c r="CS11" s="611"/>
      <c r="CT11" s="611"/>
      <c r="CU11" s="611"/>
      <c r="CV11" s="611"/>
      <c r="CW11" s="611"/>
      <c r="CX11" s="611"/>
      <c r="CY11" s="612"/>
      <c r="CZ11" s="613">
        <v>0.8</v>
      </c>
      <c r="DA11" s="613"/>
      <c r="DB11" s="613"/>
      <c r="DC11" s="613"/>
      <c r="DD11" s="619">
        <v>21230</v>
      </c>
      <c r="DE11" s="611"/>
      <c r="DF11" s="611"/>
      <c r="DG11" s="611"/>
      <c r="DH11" s="611"/>
      <c r="DI11" s="611"/>
      <c r="DJ11" s="611"/>
      <c r="DK11" s="611"/>
      <c r="DL11" s="611"/>
      <c r="DM11" s="611"/>
      <c r="DN11" s="611"/>
      <c r="DO11" s="611"/>
      <c r="DP11" s="612"/>
      <c r="DQ11" s="619">
        <v>95596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1644638</v>
      </c>
      <c r="BH12" s="611"/>
      <c r="BI12" s="611"/>
      <c r="BJ12" s="611"/>
      <c r="BK12" s="611"/>
      <c r="BL12" s="611"/>
      <c r="BM12" s="611"/>
      <c r="BN12" s="612"/>
      <c r="BO12" s="613">
        <v>49.4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106731</v>
      </c>
      <c r="CS12" s="611"/>
      <c r="CT12" s="611"/>
      <c r="CU12" s="611"/>
      <c r="CV12" s="611"/>
      <c r="CW12" s="611"/>
      <c r="CX12" s="611"/>
      <c r="CY12" s="612"/>
      <c r="CZ12" s="613">
        <v>0.6</v>
      </c>
      <c r="DA12" s="613"/>
      <c r="DB12" s="613"/>
      <c r="DC12" s="613"/>
      <c r="DD12" s="619" t="s">
        <v>122</v>
      </c>
      <c r="DE12" s="611"/>
      <c r="DF12" s="611"/>
      <c r="DG12" s="611"/>
      <c r="DH12" s="611"/>
      <c r="DI12" s="611"/>
      <c r="DJ12" s="611"/>
      <c r="DK12" s="611"/>
      <c r="DL12" s="611"/>
      <c r="DM12" s="611"/>
      <c r="DN12" s="611"/>
      <c r="DO12" s="611"/>
      <c r="DP12" s="612"/>
      <c r="DQ12" s="619">
        <v>100407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1633306</v>
      </c>
      <c r="BH13" s="611"/>
      <c r="BI13" s="611"/>
      <c r="BJ13" s="611"/>
      <c r="BK13" s="611"/>
      <c r="BL13" s="611"/>
      <c r="BM13" s="611"/>
      <c r="BN13" s="612"/>
      <c r="BO13" s="613">
        <v>49.1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1040075</v>
      </c>
      <c r="CS13" s="611"/>
      <c r="CT13" s="611"/>
      <c r="CU13" s="611"/>
      <c r="CV13" s="611"/>
      <c r="CW13" s="611"/>
      <c r="CX13" s="611"/>
      <c r="CY13" s="612"/>
      <c r="CZ13" s="613">
        <v>6.2</v>
      </c>
      <c r="DA13" s="613"/>
      <c r="DB13" s="613"/>
      <c r="DC13" s="613"/>
      <c r="DD13" s="619">
        <v>396423</v>
      </c>
      <c r="DE13" s="611"/>
      <c r="DF13" s="611"/>
      <c r="DG13" s="611"/>
      <c r="DH13" s="611"/>
      <c r="DI13" s="611"/>
      <c r="DJ13" s="611"/>
      <c r="DK13" s="611"/>
      <c r="DL13" s="611"/>
      <c r="DM13" s="611"/>
      <c r="DN13" s="611"/>
      <c r="DO13" s="611"/>
      <c r="DP13" s="612"/>
      <c r="DQ13" s="619">
        <v>690824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1048</v>
      </c>
      <c r="S14" s="611"/>
      <c r="T14" s="611"/>
      <c r="U14" s="611"/>
      <c r="V14" s="611"/>
      <c r="W14" s="611"/>
      <c r="X14" s="611"/>
      <c r="Y14" s="612"/>
      <c r="Z14" s="613">
        <v>0</v>
      </c>
      <c r="AA14" s="613"/>
      <c r="AB14" s="613"/>
      <c r="AC14" s="613"/>
      <c r="AD14" s="614">
        <v>1048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109565</v>
      </c>
      <c r="BH14" s="611"/>
      <c r="BI14" s="611"/>
      <c r="BJ14" s="611"/>
      <c r="BK14" s="611"/>
      <c r="BL14" s="611"/>
      <c r="BM14" s="611"/>
      <c r="BN14" s="612"/>
      <c r="BO14" s="613">
        <v>3.3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577726</v>
      </c>
      <c r="CS14" s="611"/>
      <c r="CT14" s="611"/>
      <c r="CU14" s="611"/>
      <c r="CV14" s="611"/>
      <c r="CW14" s="611"/>
      <c r="CX14" s="611"/>
      <c r="CY14" s="612"/>
      <c r="CZ14" s="613">
        <v>3.4</v>
      </c>
      <c r="DA14" s="613"/>
      <c r="DB14" s="613"/>
      <c r="DC14" s="613"/>
      <c r="DD14" s="619">
        <v>67193</v>
      </c>
      <c r="DE14" s="611"/>
      <c r="DF14" s="611"/>
      <c r="DG14" s="611"/>
      <c r="DH14" s="611"/>
      <c r="DI14" s="611"/>
      <c r="DJ14" s="611"/>
      <c r="DK14" s="611"/>
      <c r="DL14" s="611"/>
      <c r="DM14" s="611"/>
      <c r="DN14" s="611"/>
      <c r="DO14" s="611"/>
      <c r="DP14" s="612"/>
      <c r="DQ14" s="619">
        <v>527019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270873</v>
      </c>
      <c r="BH15" s="611"/>
      <c r="BI15" s="611"/>
      <c r="BJ15" s="611"/>
      <c r="BK15" s="611"/>
      <c r="BL15" s="611"/>
      <c r="BM15" s="611"/>
      <c r="BN15" s="612"/>
      <c r="BO15" s="613">
        <v>8.1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984621</v>
      </c>
      <c r="CS15" s="611"/>
      <c r="CT15" s="611"/>
      <c r="CU15" s="611"/>
      <c r="CV15" s="611"/>
      <c r="CW15" s="611"/>
      <c r="CX15" s="611"/>
      <c r="CY15" s="612"/>
      <c r="CZ15" s="613">
        <v>5.9</v>
      </c>
      <c r="DA15" s="613"/>
      <c r="DB15" s="613"/>
      <c r="DC15" s="613"/>
      <c r="DD15" s="619">
        <v>24306</v>
      </c>
      <c r="DE15" s="611"/>
      <c r="DF15" s="611"/>
      <c r="DG15" s="611"/>
      <c r="DH15" s="611"/>
      <c r="DI15" s="611"/>
      <c r="DJ15" s="611"/>
      <c r="DK15" s="611"/>
      <c r="DL15" s="611"/>
      <c r="DM15" s="611"/>
      <c r="DN15" s="611"/>
      <c r="DO15" s="611"/>
      <c r="DP15" s="612"/>
      <c r="DQ15" s="619">
        <v>848297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11347</v>
      </c>
      <c r="S16" s="611"/>
      <c r="T16" s="611"/>
      <c r="U16" s="611"/>
      <c r="V16" s="611"/>
      <c r="W16" s="611"/>
      <c r="X16" s="611"/>
      <c r="Y16" s="612"/>
      <c r="Z16" s="613">
        <v>0.1</v>
      </c>
      <c r="AA16" s="613"/>
      <c r="AB16" s="613"/>
      <c r="AC16" s="613"/>
      <c r="AD16" s="614">
        <v>11347</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40295</v>
      </c>
      <c r="CS16" s="611"/>
      <c r="CT16" s="611"/>
      <c r="CU16" s="611"/>
      <c r="CV16" s="611"/>
      <c r="CW16" s="611"/>
      <c r="CX16" s="611"/>
      <c r="CY16" s="612"/>
      <c r="CZ16" s="613">
        <v>0.2</v>
      </c>
      <c r="DA16" s="613"/>
      <c r="DB16" s="613"/>
      <c r="DC16" s="613"/>
      <c r="DD16" s="619" t="s">
        <v>122</v>
      </c>
      <c r="DE16" s="611"/>
      <c r="DF16" s="611"/>
      <c r="DG16" s="611"/>
      <c r="DH16" s="611"/>
      <c r="DI16" s="611"/>
      <c r="DJ16" s="611"/>
      <c r="DK16" s="611"/>
      <c r="DL16" s="611"/>
      <c r="DM16" s="611"/>
      <c r="DN16" s="611"/>
      <c r="DO16" s="611"/>
      <c r="DP16" s="612"/>
      <c r="DQ16" s="619">
        <v>3089</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46859</v>
      </c>
      <c r="S17" s="611"/>
      <c r="T17" s="611"/>
      <c r="U17" s="611"/>
      <c r="V17" s="611"/>
      <c r="W17" s="611"/>
      <c r="X17" s="611"/>
      <c r="Y17" s="612"/>
      <c r="Z17" s="613">
        <v>0.3</v>
      </c>
      <c r="AA17" s="613"/>
      <c r="AB17" s="613"/>
      <c r="AC17" s="613"/>
      <c r="AD17" s="614">
        <v>46859</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1478036</v>
      </c>
      <c r="CS17" s="611"/>
      <c r="CT17" s="611"/>
      <c r="CU17" s="611"/>
      <c r="CV17" s="611"/>
      <c r="CW17" s="611"/>
      <c r="CX17" s="611"/>
      <c r="CY17" s="612"/>
      <c r="CZ17" s="613">
        <v>8.8000000000000007</v>
      </c>
      <c r="DA17" s="613"/>
      <c r="DB17" s="613"/>
      <c r="DC17" s="613"/>
      <c r="DD17" s="619" t="s">
        <v>122</v>
      </c>
      <c r="DE17" s="611"/>
      <c r="DF17" s="611"/>
      <c r="DG17" s="611"/>
      <c r="DH17" s="611"/>
      <c r="DI17" s="611"/>
      <c r="DJ17" s="611"/>
      <c r="DK17" s="611"/>
      <c r="DL17" s="611"/>
      <c r="DM17" s="611"/>
      <c r="DN17" s="611"/>
      <c r="DO17" s="611"/>
      <c r="DP17" s="612"/>
      <c r="DQ17" s="619">
        <v>1418560</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18687</v>
      </c>
      <c r="S18" s="611"/>
      <c r="T18" s="611"/>
      <c r="U18" s="611"/>
      <c r="V18" s="611"/>
      <c r="W18" s="611"/>
      <c r="X18" s="611"/>
      <c r="Y18" s="612"/>
      <c r="Z18" s="613">
        <v>0.1</v>
      </c>
      <c r="AA18" s="613"/>
      <c r="AB18" s="613"/>
      <c r="AC18" s="613"/>
      <c r="AD18" s="614">
        <v>18687</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12754</v>
      </c>
      <c r="S19" s="611"/>
      <c r="T19" s="611"/>
      <c r="U19" s="611"/>
      <c r="V19" s="611"/>
      <c r="W19" s="611"/>
      <c r="X19" s="611"/>
      <c r="Y19" s="612"/>
      <c r="Z19" s="613">
        <v>0.1</v>
      </c>
      <c r="AA19" s="613"/>
      <c r="AB19" s="613"/>
      <c r="AC19" s="613"/>
      <c r="AD19" s="614">
        <v>12754</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142947</v>
      </c>
      <c r="BH19" s="611"/>
      <c r="BI19" s="611"/>
      <c r="BJ19" s="611"/>
      <c r="BK19" s="611"/>
      <c r="BL19" s="611"/>
      <c r="BM19" s="611"/>
      <c r="BN19" s="612"/>
      <c r="BO19" s="613">
        <v>4.3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5933</v>
      </c>
      <c r="S20" s="611"/>
      <c r="T20" s="611"/>
      <c r="U20" s="611"/>
      <c r="V20" s="611"/>
      <c r="W20" s="611"/>
      <c r="X20" s="611"/>
      <c r="Y20" s="612"/>
      <c r="Z20" s="613">
        <v>0</v>
      </c>
      <c r="AA20" s="613"/>
      <c r="AB20" s="613"/>
      <c r="AC20" s="613"/>
      <c r="AD20" s="614">
        <v>5933</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142947</v>
      </c>
      <c r="BH20" s="611"/>
      <c r="BI20" s="611"/>
      <c r="BJ20" s="611"/>
      <c r="BK20" s="611"/>
      <c r="BL20" s="611"/>
      <c r="BM20" s="611"/>
      <c r="BN20" s="612"/>
      <c r="BO20" s="613">
        <v>4.3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16765631</v>
      </c>
      <c r="CS20" s="611"/>
      <c r="CT20" s="611"/>
      <c r="CU20" s="611"/>
      <c r="CV20" s="611"/>
      <c r="CW20" s="611"/>
      <c r="CX20" s="611"/>
      <c r="CY20" s="612"/>
      <c r="CZ20" s="613">
        <v>100</v>
      </c>
      <c r="DA20" s="613"/>
      <c r="DB20" s="613"/>
      <c r="DC20" s="613"/>
      <c r="DD20" s="619">
        <v>2889937</v>
      </c>
      <c r="DE20" s="611"/>
      <c r="DF20" s="611"/>
      <c r="DG20" s="611"/>
      <c r="DH20" s="611"/>
      <c r="DI20" s="611"/>
      <c r="DJ20" s="611"/>
      <c r="DK20" s="611"/>
      <c r="DL20" s="611"/>
      <c r="DM20" s="611"/>
      <c r="DN20" s="611"/>
      <c r="DO20" s="611"/>
      <c r="DP20" s="612"/>
      <c r="DQ20" s="619">
        <v>10874578</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4410841</v>
      </c>
      <c r="S21" s="611"/>
      <c r="T21" s="611"/>
      <c r="U21" s="611"/>
      <c r="V21" s="611"/>
      <c r="W21" s="611"/>
      <c r="X21" s="611"/>
      <c r="Y21" s="612"/>
      <c r="Z21" s="613">
        <v>25</v>
      </c>
      <c r="AA21" s="613"/>
      <c r="AB21" s="613"/>
      <c r="AC21" s="613"/>
      <c r="AD21" s="614">
        <v>3045587</v>
      </c>
      <c r="AE21" s="614"/>
      <c r="AF21" s="614"/>
      <c r="AG21" s="614"/>
      <c r="AH21" s="614"/>
      <c r="AI21" s="614"/>
      <c r="AJ21" s="614"/>
      <c r="AK21" s="614"/>
      <c r="AL21" s="615">
        <v>43.2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3045587</v>
      </c>
      <c r="S22" s="611"/>
      <c r="T22" s="611"/>
      <c r="U22" s="611"/>
      <c r="V22" s="611"/>
      <c r="W22" s="611"/>
      <c r="X22" s="611"/>
      <c r="Y22" s="612"/>
      <c r="Z22" s="613">
        <v>17.3</v>
      </c>
      <c r="AA22" s="613"/>
      <c r="AB22" s="613"/>
      <c r="AC22" s="613"/>
      <c r="AD22" s="614">
        <v>3045587</v>
      </c>
      <c r="AE22" s="614"/>
      <c r="AF22" s="614"/>
      <c r="AG22" s="614"/>
      <c r="AH22" s="614"/>
      <c r="AI22" s="614"/>
      <c r="AJ22" s="614"/>
      <c r="AK22" s="614"/>
      <c r="AL22" s="615">
        <v>43.2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1365254</v>
      </c>
      <c r="S23" s="611"/>
      <c r="T23" s="611"/>
      <c r="U23" s="611"/>
      <c r="V23" s="611"/>
      <c r="W23" s="611"/>
      <c r="X23" s="611"/>
      <c r="Y23" s="612"/>
      <c r="Z23" s="613">
        <v>7.7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142947</v>
      </c>
      <c r="BH23" s="611"/>
      <c r="BI23" s="611"/>
      <c r="BJ23" s="611"/>
      <c r="BK23" s="611"/>
      <c r="BL23" s="611"/>
      <c r="BM23" s="611"/>
      <c r="BN23" s="612"/>
      <c r="BO23" s="613">
        <v>4.3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7483322</v>
      </c>
      <c r="CS24" s="600"/>
      <c r="CT24" s="600"/>
      <c r="CU24" s="600"/>
      <c r="CV24" s="600"/>
      <c r="CW24" s="600"/>
      <c r="CX24" s="600"/>
      <c r="CY24" s="601"/>
      <c r="CZ24" s="604">
        <v>44.6</v>
      </c>
      <c r="DA24" s="605"/>
      <c r="DB24" s="605"/>
      <c r="DC24" s="621"/>
      <c r="DD24" s="645">
        <v>5013107</v>
      </c>
      <c r="DE24" s="600"/>
      <c r="DF24" s="600"/>
      <c r="DG24" s="600"/>
      <c r="DH24" s="600"/>
      <c r="DI24" s="600"/>
      <c r="DJ24" s="600"/>
      <c r="DK24" s="601"/>
      <c r="DL24" s="645">
        <v>4226977</v>
      </c>
      <c r="DM24" s="600"/>
      <c r="DN24" s="600"/>
      <c r="DO24" s="600"/>
      <c r="DP24" s="600"/>
      <c r="DQ24" s="600"/>
      <c r="DR24" s="600"/>
      <c r="DS24" s="600"/>
      <c r="DT24" s="600"/>
      <c r="DU24" s="600"/>
      <c r="DV24" s="601"/>
      <c r="DW24" s="604">
        <v>59.5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8557382</v>
      </c>
      <c r="S25" s="611"/>
      <c r="T25" s="611"/>
      <c r="U25" s="611"/>
      <c r="V25" s="611"/>
      <c r="W25" s="611"/>
      <c r="X25" s="611"/>
      <c r="Y25" s="612"/>
      <c r="Z25" s="613">
        <v>48.6</v>
      </c>
      <c r="AA25" s="613"/>
      <c r="AB25" s="613"/>
      <c r="AC25" s="613"/>
      <c r="AD25" s="614">
        <v>7021344</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2593386</v>
      </c>
      <c r="CS25" s="642"/>
      <c r="CT25" s="642"/>
      <c r="CU25" s="642"/>
      <c r="CV25" s="642"/>
      <c r="CW25" s="642"/>
      <c r="CX25" s="642"/>
      <c r="CY25" s="643"/>
      <c r="CZ25" s="615">
        <v>15.5</v>
      </c>
      <c r="DA25" s="640"/>
      <c r="DB25" s="640"/>
      <c r="DC25" s="644"/>
      <c r="DD25" s="619">
        <v>2414666</v>
      </c>
      <c r="DE25" s="642"/>
      <c r="DF25" s="642"/>
      <c r="DG25" s="642"/>
      <c r="DH25" s="642"/>
      <c r="DI25" s="642"/>
      <c r="DJ25" s="642"/>
      <c r="DK25" s="643"/>
      <c r="DL25" s="619">
        <v>1987749</v>
      </c>
      <c r="DM25" s="642"/>
      <c r="DN25" s="642"/>
      <c r="DO25" s="642"/>
      <c r="DP25" s="642"/>
      <c r="DQ25" s="642"/>
      <c r="DR25" s="642"/>
      <c r="DS25" s="642"/>
      <c r="DT25" s="642"/>
      <c r="DU25" s="642"/>
      <c r="DV25" s="643"/>
      <c r="DW25" s="615">
        <v>28</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1625</v>
      </c>
      <c r="S26" s="611"/>
      <c r="T26" s="611"/>
      <c r="U26" s="611"/>
      <c r="V26" s="611"/>
      <c r="W26" s="611"/>
      <c r="X26" s="611"/>
      <c r="Y26" s="612"/>
      <c r="Z26" s="613">
        <v>0</v>
      </c>
      <c r="AA26" s="613"/>
      <c r="AB26" s="613"/>
      <c r="AC26" s="613"/>
      <c r="AD26" s="614">
        <v>1625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1567219</v>
      </c>
      <c r="CS26" s="611"/>
      <c r="CT26" s="611"/>
      <c r="CU26" s="611"/>
      <c r="CV26" s="611"/>
      <c r="CW26" s="611"/>
      <c r="CX26" s="611"/>
      <c r="CY26" s="612"/>
      <c r="CZ26" s="615">
        <v>9.3000000000000007</v>
      </c>
      <c r="DA26" s="640"/>
      <c r="DB26" s="640"/>
      <c r="DC26" s="644"/>
      <c r="DD26" s="619">
        <v>1478023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119990</v>
      </c>
      <c r="S27" s="611"/>
      <c r="T27" s="611"/>
      <c r="U27" s="611"/>
      <c r="V27" s="611"/>
      <c r="W27" s="611"/>
      <c r="X27" s="611"/>
      <c r="Y27" s="612"/>
      <c r="Z27" s="613">
        <v>0.7</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3327466</v>
      </c>
      <c r="BH27" s="611"/>
      <c r="BI27" s="611"/>
      <c r="BJ27" s="611"/>
      <c r="BK27" s="611"/>
      <c r="BL27" s="611"/>
      <c r="BM27" s="611"/>
      <c r="BN27" s="612"/>
      <c r="BO27" s="613">
        <v>100</v>
      </c>
      <c r="BP27" s="613"/>
      <c r="BQ27" s="613"/>
      <c r="BR27" s="613"/>
      <c r="BS27" s="614">
        <v>27809</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3411900</v>
      </c>
      <c r="CS27" s="642"/>
      <c r="CT27" s="642"/>
      <c r="CU27" s="642"/>
      <c r="CV27" s="642"/>
      <c r="CW27" s="642"/>
      <c r="CX27" s="642"/>
      <c r="CY27" s="643"/>
      <c r="CZ27" s="615">
        <v>20.399999999999999</v>
      </c>
      <c r="DA27" s="640"/>
      <c r="DB27" s="640"/>
      <c r="DC27" s="644"/>
      <c r="DD27" s="619">
        <v>1179881</v>
      </c>
      <c r="DE27" s="642"/>
      <c r="DF27" s="642"/>
      <c r="DG27" s="642"/>
      <c r="DH27" s="642"/>
      <c r="DI27" s="642"/>
      <c r="DJ27" s="642"/>
      <c r="DK27" s="643"/>
      <c r="DL27" s="619">
        <v>820668</v>
      </c>
      <c r="DM27" s="642"/>
      <c r="DN27" s="642"/>
      <c r="DO27" s="642"/>
      <c r="DP27" s="642"/>
      <c r="DQ27" s="642"/>
      <c r="DR27" s="642"/>
      <c r="DS27" s="642"/>
      <c r="DT27" s="642"/>
      <c r="DU27" s="642"/>
      <c r="DV27" s="643"/>
      <c r="DW27" s="615">
        <v>11.6</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139247</v>
      </c>
      <c r="S28" s="611"/>
      <c r="T28" s="611"/>
      <c r="U28" s="611"/>
      <c r="V28" s="611"/>
      <c r="W28" s="611"/>
      <c r="X28" s="611"/>
      <c r="Y28" s="612"/>
      <c r="Z28" s="613">
        <v>0.8</v>
      </c>
      <c r="AA28" s="613"/>
      <c r="AB28" s="613"/>
      <c r="AC28" s="613"/>
      <c r="AD28" s="614">
        <v>14139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1478036</v>
      </c>
      <c r="CS28" s="611"/>
      <c r="CT28" s="611"/>
      <c r="CU28" s="611"/>
      <c r="CV28" s="611"/>
      <c r="CW28" s="611"/>
      <c r="CX28" s="611"/>
      <c r="CY28" s="612"/>
      <c r="CZ28" s="615">
        <v>8.8000000000000007</v>
      </c>
      <c r="DA28" s="640"/>
      <c r="DB28" s="640"/>
      <c r="DC28" s="644"/>
      <c r="DD28" s="619">
        <v>1418560</v>
      </c>
      <c r="DE28" s="611"/>
      <c r="DF28" s="611"/>
      <c r="DG28" s="611"/>
      <c r="DH28" s="611"/>
      <c r="DI28" s="611"/>
      <c r="DJ28" s="611"/>
      <c r="DK28" s="612"/>
      <c r="DL28" s="619">
        <v>1418560</v>
      </c>
      <c r="DM28" s="611"/>
      <c r="DN28" s="611"/>
      <c r="DO28" s="611"/>
      <c r="DP28" s="611"/>
      <c r="DQ28" s="611"/>
      <c r="DR28" s="611"/>
      <c r="DS28" s="611"/>
      <c r="DT28" s="611"/>
      <c r="DU28" s="611"/>
      <c r="DV28" s="612"/>
      <c r="DW28" s="615">
        <v>20</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73812</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1478025</v>
      </c>
      <c r="CS29" s="642"/>
      <c r="CT29" s="642"/>
      <c r="CU29" s="642"/>
      <c r="CV29" s="642"/>
      <c r="CW29" s="642"/>
      <c r="CX29" s="642"/>
      <c r="CY29" s="643"/>
      <c r="CZ29" s="615">
        <v>8.8000000000000007</v>
      </c>
      <c r="DA29" s="640"/>
      <c r="DB29" s="640"/>
      <c r="DC29" s="644"/>
      <c r="DD29" s="619">
        <v>1418549</v>
      </c>
      <c r="DE29" s="642"/>
      <c r="DF29" s="642"/>
      <c r="DG29" s="642"/>
      <c r="DH29" s="642"/>
      <c r="DI29" s="642"/>
      <c r="DJ29" s="642"/>
      <c r="DK29" s="643"/>
      <c r="DL29" s="619">
        <v>1418549</v>
      </c>
      <c r="DM29" s="642"/>
      <c r="DN29" s="642"/>
      <c r="DO29" s="642"/>
      <c r="DP29" s="642"/>
      <c r="DQ29" s="642"/>
      <c r="DR29" s="642"/>
      <c r="DS29" s="642"/>
      <c r="DT29" s="642"/>
      <c r="DU29" s="642"/>
      <c r="DV29" s="643"/>
      <c r="DW29" s="615">
        <v>20</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2498050</v>
      </c>
      <c r="S30" s="611"/>
      <c r="T30" s="611"/>
      <c r="U30" s="611"/>
      <c r="V30" s="611"/>
      <c r="W30" s="611"/>
      <c r="X30" s="611"/>
      <c r="Y30" s="612"/>
      <c r="Z30" s="613">
        <v>14.2</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1398841</v>
      </c>
      <c r="CS30" s="611"/>
      <c r="CT30" s="611"/>
      <c r="CU30" s="611"/>
      <c r="CV30" s="611"/>
      <c r="CW30" s="611"/>
      <c r="CX30" s="611"/>
      <c r="CY30" s="612"/>
      <c r="CZ30" s="615">
        <v>8.3000000000000007</v>
      </c>
      <c r="DA30" s="640"/>
      <c r="DB30" s="640"/>
      <c r="DC30" s="644"/>
      <c r="DD30" s="619">
        <v>1342939</v>
      </c>
      <c r="DE30" s="611"/>
      <c r="DF30" s="611"/>
      <c r="DG30" s="611"/>
      <c r="DH30" s="611"/>
      <c r="DI30" s="611"/>
      <c r="DJ30" s="611"/>
      <c r="DK30" s="612"/>
      <c r="DL30" s="619">
        <v>1342939</v>
      </c>
      <c r="DM30" s="611"/>
      <c r="DN30" s="611"/>
      <c r="DO30" s="611"/>
      <c r="DP30" s="611"/>
      <c r="DQ30" s="611"/>
      <c r="DR30" s="611"/>
      <c r="DS30" s="611"/>
      <c r="DT30" s="611"/>
      <c r="DU30" s="611"/>
      <c r="DV30" s="612"/>
      <c r="DW30" s="615">
        <v>18.899999999999999</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98.1</v>
      </c>
      <c r="BN31" s="654"/>
      <c r="BO31" s="654"/>
      <c r="BP31" s="654"/>
      <c r="BQ31" s="655"/>
      <c r="BR31" s="666">
        <v>98.9</v>
      </c>
      <c r="BS31" s="654"/>
      <c r="BT31" s="654"/>
      <c r="BU31" s="654"/>
      <c r="BV31" s="654"/>
      <c r="BW31" s="654"/>
      <c r="BX31" s="605">
        <v>97.9</v>
      </c>
      <c r="BY31" s="654"/>
      <c r="BZ31" s="654"/>
      <c r="CA31" s="654"/>
      <c r="CB31" s="655"/>
      <c r="CD31" s="648"/>
      <c r="CE31" s="649"/>
      <c r="CF31" s="607" t="s">
        <v>300</v>
      </c>
      <c r="CG31" s="608"/>
      <c r="CH31" s="608"/>
      <c r="CI31" s="608"/>
      <c r="CJ31" s="608"/>
      <c r="CK31" s="608"/>
      <c r="CL31" s="608"/>
      <c r="CM31" s="608"/>
      <c r="CN31" s="608"/>
      <c r="CO31" s="608"/>
      <c r="CP31" s="608"/>
      <c r="CQ31" s="609"/>
      <c r="CR31" s="610">
        <v>79184</v>
      </c>
      <c r="CS31" s="642"/>
      <c r="CT31" s="642"/>
      <c r="CU31" s="642"/>
      <c r="CV31" s="642"/>
      <c r="CW31" s="642"/>
      <c r="CX31" s="642"/>
      <c r="CY31" s="643"/>
      <c r="CZ31" s="615">
        <v>0.5</v>
      </c>
      <c r="DA31" s="640"/>
      <c r="DB31" s="640"/>
      <c r="DC31" s="644"/>
      <c r="DD31" s="619">
        <v>75610</v>
      </c>
      <c r="DE31" s="642"/>
      <c r="DF31" s="642"/>
      <c r="DG31" s="642"/>
      <c r="DH31" s="642"/>
      <c r="DI31" s="642"/>
      <c r="DJ31" s="642"/>
      <c r="DK31" s="643"/>
      <c r="DL31" s="619">
        <v>75610</v>
      </c>
      <c r="DM31" s="642"/>
      <c r="DN31" s="642"/>
      <c r="DO31" s="642"/>
      <c r="DP31" s="642"/>
      <c r="DQ31" s="642"/>
      <c r="DR31" s="642"/>
      <c r="DS31" s="642"/>
      <c r="DT31" s="642"/>
      <c r="DU31" s="642"/>
      <c r="DV31" s="643"/>
      <c r="DW31" s="615">
        <v>1.1000000000000001</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971026</v>
      </c>
      <c r="S32" s="611"/>
      <c r="T32" s="611"/>
      <c r="U32" s="611"/>
      <c r="V32" s="611"/>
      <c r="W32" s="611"/>
      <c r="X32" s="611"/>
      <c r="Y32" s="612"/>
      <c r="Z32" s="613">
        <v>5.5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2"/>
      <c r="BI32" s="642"/>
      <c r="BJ32" s="642"/>
      <c r="BK32" s="642"/>
      <c r="BL32" s="642"/>
      <c r="BM32" s="616">
        <v>98</v>
      </c>
      <c r="BN32" s="642"/>
      <c r="BO32" s="642"/>
      <c r="BP32" s="642"/>
      <c r="BQ32" s="665"/>
      <c r="BR32" s="667">
        <v>99.2</v>
      </c>
      <c r="BS32" s="642"/>
      <c r="BT32" s="642"/>
      <c r="BU32" s="642"/>
      <c r="BV32" s="642"/>
      <c r="BW32" s="642"/>
      <c r="BX32" s="616">
        <v>98.5</v>
      </c>
      <c r="BY32" s="642"/>
      <c r="BZ32" s="642"/>
      <c r="CA32" s="642"/>
      <c r="CB32" s="665"/>
      <c r="CD32" s="650"/>
      <c r="CE32" s="651"/>
      <c r="CF32" s="607" t="s">
        <v>304</v>
      </c>
      <c r="CG32" s="608"/>
      <c r="CH32" s="608"/>
      <c r="CI32" s="608"/>
      <c r="CJ32" s="608"/>
      <c r="CK32" s="608"/>
      <c r="CL32" s="608"/>
      <c r="CM32" s="608"/>
      <c r="CN32" s="608"/>
      <c r="CO32" s="608"/>
      <c r="CP32" s="608"/>
      <c r="CQ32" s="609"/>
      <c r="CR32" s="610">
        <v>11</v>
      </c>
      <c r="CS32" s="611"/>
      <c r="CT32" s="611"/>
      <c r="CU32" s="611"/>
      <c r="CV32" s="611"/>
      <c r="CW32" s="611"/>
      <c r="CX32" s="611"/>
      <c r="CY32" s="612"/>
      <c r="CZ32" s="615">
        <v>0</v>
      </c>
      <c r="DA32" s="640"/>
      <c r="DB32" s="640"/>
      <c r="DC32" s="644"/>
      <c r="DD32" s="619">
        <v>11</v>
      </c>
      <c r="DE32" s="611"/>
      <c r="DF32" s="611"/>
      <c r="DG32" s="611"/>
      <c r="DH32" s="611"/>
      <c r="DI32" s="611"/>
      <c r="DJ32" s="611"/>
      <c r="DK32" s="612"/>
      <c r="DL32" s="619">
        <v>11</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7570</v>
      </c>
      <c r="S33" s="611"/>
      <c r="T33" s="611"/>
      <c r="U33" s="611"/>
      <c r="V33" s="611"/>
      <c r="W33" s="611"/>
      <c r="X33" s="611"/>
      <c r="Y33" s="612"/>
      <c r="Z33" s="613">
        <v>0</v>
      </c>
      <c r="AA33" s="613"/>
      <c r="AB33" s="613"/>
      <c r="AC33" s="613"/>
      <c r="AD33" s="614">
        <v>3260</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97.9</v>
      </c>
      <c r="BN33" s="669"/>
      <c r="BO33" s="669"/>
      <c r="BP33" s="669"/>
      <c r="BQ33" s="671"/>
      <c r="BR33" s="668">
        <v>98.4</v>
      </c>
      <c r="BS33" s="669"/>
      <c r="BT33" s="669"/>
      <c r="BU33" s="669"/>
      <c r="BV33" s="669"/>
      <c r="BW33" s="669"/>
      <c r="BX33" s="670">
        <v>97.2</v>
      </c>
      <c r="BY33" s="669"/>
      <c r="BZ33" s="669"/>
      <c r="CA33" s="669"/>
      <c r="CB33" s="671"/>
      <c r="CD33" s="607" t="s">
        <v>307</v>
      </c>
      <c r="CE33" s="608"/>
      <c r="CF33" s="608"/>
      <c r="CG33" s="608"/>
      <c r="CH33" s="608"/>
      <c r="CI33" s="608"/>
      <c r="CJ33" s="608"/>
      <c r="CK33" s="608"/>
      <c r="CL33" s="608"/>
      <c r="CM33" s="608"/>
      <c r="CN33" s="608"/>
      <c r="CO33" s="608"/>
      <c r="CP33" s="608"/>
      <c r="CQ33" s="609"/>
      <c r="CR33" s="610">
        <v>6352077</v>
      </c>
      <c r="CS33" s="642"/>
      <c r="CT33" s="642"/>
      <c r="CU33" s="642"/>
      <c r="CV33" s="642"/>
      <c r="CW33" s="642"/>
      <c r="CX33" s="642"/>
      <c r="CY33" s="643"/>
      <c r="CZ33" s="615">
        <v>37.9</v>
      </c>
      <c r="DA33" s="640"/>
      <c r="DB33" s="640"/>
      <c r="DC33" s="644"/>
      <c r="DD33" s="619">
        <v>5488025</v>
      </c>
      <c r="DE33" s="642"/>
      <c r="DF33" s="642"/>
      <c r="DG33" s="642"/>
      <c r="DH33" s="642"/>
      <c r="DI33" s="642"/>
      <c r="DJ33" s="642"/>
      <c r="DK33" s="643"/>
      <c r="DL33" s="619">
        <v>3002622</v>
      </c>
      <c r="DM33" s="642"/>
      <c r="DN33" s="642"/>
      <c r="DO33" s="642"/>
      <c r="DP33" s="642"/>
      <c r="DQ33" s="642"/>
      <c r="DR33" s="642"/>
      <c r="DS33" s="642"/>
      <c r="DT33" s="642"/>
      <c r="DU33" s="642"/>
      <c r="DV33" s="643"/>
      <c r="DW33" s="615">
        <v>42.3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1298655</v>
      </c>
      <c r="S34" s="611"/>
      <c r="T34" s="611"/>
      <c r="U34" s="611"/>
      <c r="V34" s="611"/>
      <c r="W34" s="611"/>
      <c r="X34" s="611"/>
      <c r="Y34" s="612"/>
      <c r="Z34" s="613">
        <v>7.4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2239724</v>
      </c>
      <c r="CS34" s="611"/>
      <c r="CT34" s="611"/>
      <c r="CU34" s="611"/>
      <c r="CV34" s="611"/>
      <c r="CW34" s="611"/>
      <c r="CX34" s="611"/>
      <c r="CY34" s="612"/>
      <c r="CZ34" s="615">
        <v>13.4</v>
      </c>
      <c r="DA34" s="640"/>
      <c r="DB34" s="640"/>
      <c r="DC34" s="644"/>
      <c r="DD34" s="619">
        <v>1807693</v>
      </c>
      <c r="DE34" s="611"/>
      <c r="DF34" s="611"/>
      <c r="DG34" s="611"/>
      <c r="DH34" s="611"/>
      <c r="DI34" s="611"/>
      <c r="DJ34" s="611"/>
      <c r="DK34" s="612"/>
      <c r="DL34" s="619">
        <v>901749</v>
      </c>
      <c r="DM34" s="611"/>
      <c r="DN34" s="611"/>
      <c r="DO34" s="611"/>
      <c r="DP34" s="611"/>
      <c r="DQ34" s="611"/>
      <c r="DR34" s="611"/>
      <c r="DS34" s="611"/>
      <c r="DT34" s="611"/>
      <c r="DU34" s="611"/>
      <c r="DV34" s="612"/>
      <c r="DW34" s="615">
        <v>12.7</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294923</v>
      </c>
      <c r="S35" s="611"/>
      <c r="T35" s="611"/>
      <c r="U35" s="611"/>
      <c r="V35" s="611"/>
      <c r="W35" s="611"/>
      <c r="X35" s="611"/>
      <c r="Y35" s="612"/>
      <c r="Z35" s="613">
        <v>1.7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12608</v>
      </c>
      <c r="CS35" s="642"/>
      <c r="CT35" s="642"/>
      <c r="CU35" s="642"/>
      <c r="CV35" s="642"/>
      <c r="CW35" s="642"/>
      <c r="CX35" s="642"/>
      <c r="CY35" s="643"/>
      <c r="CZ35" s="615">
        <v>0.1</v>
      </c>
      <c r="DA35" s="640"/>
      <c r="DB35" s="640"/>
      <c r="DC35" s="644"/>
      <c r="DD35" s="619">
        <v>2232</v>
      </c>
      <c r="DE35" s="642"/>
      <c r="DF35" s="642"/>
      <c r="DG35" s="642"/>
      <c r="DH35" s="642"/>
      <c r="DI35" s="642"/>
      <c r="DJ35" s="642"/>
      <c r="DK35" s="643"/>
      <c r="DL35" s="619">
        <v>2232</v>
      </c>
      <c r="DM35" s="642"/>
      <c r="DN35" s="642"/>
      <c r="DO35" s="642"/>
      <c r="DP35" s="642"/>
      <c r="DQ35" s="642"/>
      <c r="DR35" s="642"/>
      <c r="DS35" s="642"/>
      <c r="DT35" s="642"/>
      <c r="DU35" s="642"/>
      <c r="DV35" s="643"/>
      <c r="DW35" s="615">
        <v>0</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1287749</v>
      </c>
      <c r="S36" s="611"/>
      <c r="T36" s="611"/>
      <c r="U36" s="611"/>
      <c r="V36" s="611"/>
      <c r="W36" s="611"/>
      <c r="X36" s="611"/>
      <c r="Y36" s="612"/>
      <c r="Z36" s="613">
        <v>7.3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2214609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632069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2102234</v>
      </c>
      <c r="CS36" s="611"/>
      <c r="CT36" s="611"/>
      <c r="CU36" s="611"/>
      <c r="CV36" s="611"/>
      <c r="CW36" s="611"/>
      <c r="CX36" s="611"/>
      <c r="CY36" s="612"/>
      <c r="CZ36" s="615">
        <v>12.5</v>
      </c>
      <c r="DA36" s="640"/>
      <c r="DB36" s="640"/>
      <c r="DC36" s="644"/>
      <c r="DD36" s="619">
        <v>1958112</v>
      </c>
      <c r="DE36" s="611"/>
      <c r="DF36" s="611"/>
      <c r="DG36" s="611"/>
      <c r="DH36" s="611"/>
      <c r="DI36" s="611"/>
      <c r="DJ36" s="611"/>
      <c r="DK36" s="612"/>
      <c r="DL36" s="619">
        <v>1171237</v>
      </c>
      <c r="DM36" s="611"/>
      <c r="DN36" s="611"/>
      <c r="DO36" s="611"/>
      <c r="DP36" s="611"/>
      <c r="DQ36" s="611"/>
      <c r="DR36" s="611"/>
      <c r="DS36" s="611"/>
      <c r="DT36" s="611"/>
      <c r="DU36" s="611"/>
      <c r="DV36" s="612"/>
      <c r="DW36" s="615">
        <v>16.5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186820</v>
      </c>
      <c r="S37" s="611"/>
      <c r="T37" s="611"/>
      <c r="U37" s="611"/>
      <c r="V37" s="611"/>
      <c r="W37" s="611"/>
      <c r="X37" s="611"/>
      <c r="Y37" s="612"/>
      <c r="Z37" s="613">
        <v>1.1000000000000001</v>
      </c>
      <c r="AA37" s="613"/>
      <c r="AB37" s="613"/>
      <c r="AC37" s="613"/>
      <c r="AD37" s="614">
        <v>8933</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475054</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560001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493996</v>
      </c>
      <c r="CS37" s="642"/>
      <c r="CT37" s="642"/>
      <c r="CU37" s="642"/>
      <c r="CV37" s="642"/>
      <c r="CW37" s="642"/>
      <c r="CX37" s="642"/>
      <c r="CY37" s="643"/>
      <c r="CZ37" s="615">
        <v>2.9</v>
      </c>
      <c r="DA37" s="640"/>
      <c r="DB37" s="640"/>
      <c r="DC37" s="644"/>
      <c r="DD37" s="619">
        <v>486922</v>
      </c>
      <c r="DE37" s="642"/>
      <c r="DF37" s="642"/>
      <c r="DG37" s="642"/>
      <c r="DH37" s="642"/>
      <c r="DI37" s="642"/>
      <c r="DJ37" s="642"/>
      <c r="DK37" s="643"/>
      <c r="DL37" s="619">
        <v>393605</v>
      </c>
      <c r="DM37" s="642"/>
      <c r="DN37" s="642"/>
      <c r="DO37" s="642"/>
      <c r="DP37" s="642"/>
      <c r="DQ37" s="642"/>
      <c r="DR37" s="642"/>
      <c r="DS37" s="642"/>
      <c r="DT37" s="642"/>
      <c r="DU37" s="642"/>
      <c r="DV37" s="643"/>
      <c r="DW37" s="615">
        <v>5.5</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2182600</v>
      </c>
      <c r="S38" s="611"/>
      <c r="T38" s="611"/>
      <c r="U38" s="611"/>
      <c r="V38" s="611"/>
      <c r="W38" s="611"/>
      <c r="X38" s="611"/>
      <c r="Y38" s="612"/>
      <c r="Z38" s="613">
        <v>12.4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395614</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3552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1265123</v>
      </c>
      <c r="CS38" s="611"/>
      <c r="CT38" s="611"/>
      <c r="CU38" s="611"/>
      <c r="CV38" s="611"/>
      <c r="CW38" s="611"/>
      <c r="CX38" s="611"/>
      <c r="CY38" s="612"/>
      <c r="CZ38" s="615">
        <v>7.5</v>
      </c>
      <c r="DA38" s="640"/>
      <c r="DB38" s="640"/>
      <c r="DC38" s="644"/>
      <c r="DD38" s="619">
        <v>996549</v>
      </c>
      <c r="DE38" s="611"/>
      <c r="DF38" s="611"/>
      <c r="DG38" s="611"/>
      <c r="DH38" s="611"/>
      <c r="DI38" s="611"/>
      <c r="DJ38" s="611"/>
      <c r="DK38" s="612"/>
      <c r="DL38" s="619">
        <v>927404</v>
      </c>
      <c r="DM38" s="611"/>
      <c r="DN38" s="611"/>
      <c r="DO38" s="611"/>
      <c r="DP38" s="611"/>
      <c r="DQ38" s="611"/>
      <c r="DR38" s="611"/>
      <c r="DS38" s="611"/>
      <c r="DT38" s="611"/>
      <c r="DU38" s="611"/>
      <c r="DV38" s="612"/>
      <c r="DW38" s="615">
        <v>13.1</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78818</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5718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731388</v>
      </c>
      <c r="CS39" s="642"/>
      <c r="CT39" s="642"/>
      <c r="CU39" s="642"/>
      <c r="CV39" s="642"/>
      <c r="CW39" s="642"/>
      <c r="CX39" s="642"/>
      <c r="CY39" s="643"/>
      <c r="CZ39" s="615">
        <v>4.4000000000000004</v>
      </c>
      <c r="DA39" s="640"/>
      <c r="DB39" s="640"/>
      <c r="DC39" s="644"/>
      <c r="DD39" s="619">
        <v>723439</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51000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1362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1000</v>
      </c>
      <c r="CS40" s="611"/>
      <c r="CT40" s="611"/>
      <c r="CU40" s="611"/>
      <c r="CV40" s="611"/>
      <c r="CW40" s="611"/>
      <c r="CX40" s="611"/>
      <c r="CY40" s="612"/>
      <c r="CZ40" s="615">
        <v>0</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17619449</v>
      </c>
      <c r="S41" s="683"/>
      <c r="T41" s="683"/>
      <c r="U41" s="683"/>
      <c r="V41" s="683"/>
      <c r="W41" s="683"/>
      <c r="X41" s="683"/>
      <c r="Y41" s="687"/>
      <c r="Z41" s="688">
        <v>100</v>
      </c>
      <c r="AA41" s="688"/>
      <c r="AB41" s="688"/>
      <c r="AC41" s="688"/>
      <c r="AD41" s="689">
        <v>7049301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314930</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948831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2930232</v>
      </c>
      <c r="CS42" s="642"/>
      <c r="CT42" s="642"/>
      <c r="CU42" s="642"/>
      <c r="CV42" s="642"/>
      <c r="CW42" s="642"/>
      <c r="CX42" s="642"/>
      <c r="CY42" s="643"/>
      <c r="CZ42" s="615">
        <v>17.5</v>
      </c>
      <c r="DA42" s="640"/>
      <c r="DB42" s="640"/>
      <c r="DC42" s="644"/>
      <c r="DD42" s="619">
        <v>373446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79455</v>
      </c>
      <c r="CS43" s="642"/>
      <c r="CT43" s="642"/>
      <c r="CU43" s="642"/>
      <c r="CV43" s="642"/>
      <c r="CW43" s="642"/>
      <c r="CX43" s="642"/>
      <c r="CY43" s="643"/>
      <c r="CZ43" s="615">
        <v>0.5</v>
      </c>
      <c r="DA43" s="640"/>
      <c r="DB43" s="640"/>
      <c r="DC43" s="644"/>
      <c r="DD43" s="619">
        <v>78339</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2889937</v>
      </c>
      <c r="CS44" s="611"/>
      <c r="CT44" s="611"/>
      <c r="CU44" s="611"/>
      <c r="CV44" s="611"/>
      <c r="CW44" s="611"/>
      <c r="CX44" s="611"/>
      <c r="CY44" s="612"/>
      <c r="CZ44" s="615">
        <v>17.2</v>
      </c>
      <c r="DA44" s="616"/>
      <c r="DB44" s="616"/>
      <c r="DC44" s="622"/>
      <c r="DD44" s="619">
        <v>370357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212215</v>
      </c>
      <c r="CS45" s="642"/>
      <c r="CT45" s="642"/>
      <c r="CU45" s="642"/>
      <c r="CV45" s="642"/>
      <c r="CW45" s="642"/>
      <c r="CX45" s="642"/>
      <c r="CY45" s="643"/>
      <c r="CZ45" s="615">
        <v>1.3</v>
      </c>
      <c r="DA45" s="640"/>
      <c r="DB45" s="640"/>
      <c r="DC45" s="644"/>
      <c r="DD45" s="619">
        <v>11531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2676822</v>
      </c>
      <c r="CS46" s="611"/>
      <c r="CT46" s="611"/>
      <c r="CU46" s="611"/>
      <c r="CV46" s="611"/>
      <c r="CW46" s="611"/>
      <c r="CX46" s="611"/>
      <c r="CY46" s="612"/>
      <c r="CZ46" s="615">
        <v>16</v>
      </c>
      <c r="DA46" s="616"/>
      <c r="DB46" s="616"/>
      <c r="DC46" s="622"/>
      <c r="DD46" s="619">
        <v>358788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40295</v>
      </c>
      <c r="CS47" s="642"/>
      <c r="CT47" s="642"/>
      <c r="CU47" s="642"/>
      <c r="CV47" s="642"/>
      <c r="CW47" s="642"/>
      <c r="CX47" s="642"/>
      <c r="CY47" s="643"/>
      <c r="CZ47" s="615">
        <v>0.2</v>
      </c>
      <c r="DA47" s="640"/>
      <c r="DB47" s="640"/>
      <c r="DC47" s="644"/>
      <c r="DD47" s="619">
        <v>3089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16765631</v>
      </c>
      <c r="CS49" s="669"/>
      <c r="CT49" s="669"/>
      <c r="CU49" s="669"/>
      <c r="CV49" s="669"/>
      <c r="CW49" s="669"/>
      <c r="CX49" s="669"/>
      <c r="CY49" s="698"/>
      <c r="CZ49" s="690">
        <v>100</v>
      </c>
      <c r="DA49" s="699"/>
      <c r="DB49" s="699"/>
      <c r="DC49" s="700"/>
      <c r="DD49" s="701">
        <v>10874578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54kyxm8qi7pZAbAGFX68UJ3djnfVsIA9RzkJR5Iv+fHpvxXdT+S1ROlBKaCiH8S+o+/39WJINTvSy8RHznew==" saltValue="kQ43UCxgv2NTM6wVx0te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BI17" sqref="BI17"/>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17617</v>
      </c>
      <c r="R7" s="740"/>
      <c r="S7" s="740"/>
      <c r="T7" s="740"/>
      <c r="U7" s="740"/>
      <c r="V7" s="740">
        <v>16764</v>
      </c>
      <c r="W7" s="740"/>
      <c r="X7" s="740"/>
      <c r="Y7" s="740"/>
      <c r="Z7" s="740"/>
      <c r="AA7" s="740">
        <v>853</v>
      </c>
      <c r="AB7" s="740"/>
      <c r="AC7" s="740"/>
      <c r="AD7" s="740"/>
      <c r="AE7" s="741"/>
      <c r="AF7" s="742">
        <v>785</v>
      </c>
      <c r="AG7" s="743"/>
      <c r="AH7" s="743"/>
      <c r="AI7" s="743"/>
      <c r="AJ7" s="744"/>
      <c r="AK7" s="745">
        <v>287</v>
      </c>
      <c r="AL7" s="746"/>
      <c r="AM7" s="746"/>
      <c r="AN7" s="746"/>
      <c r="AO7" s="746"/>
      <c r="AP7" s="746">
        <v>15273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545</v>
      </c>
      <c r="BT7" s="734"/>
      <c r="BU7" s="734"/>
      <c r="BV7" s="734"/>
      <c r="BW7" s="734"/>
      <c r="BX7" s="734"/>
      <c r="BY7" s="734"/>
      <c r="BZ7" s="734"/>
      <c r="CA7" s="734"/>
      <c r="CB7" s="734"/>
      <c r="CC7" s="734"/>
      <c r="CD7" s="734"/>
      <c r="CE7" s="734"/>
      <c r="CF7" s="734"/>
      <c r="CG7" s="749"/>
      <c r="CH7" s="730">
        <v>1</v>
      </c>
      <c r="CI7" s="731"/>
      <c r="CJ7" s="731"/>
      <c r="CK7" s="731"/>
      <c r="CL7" s="732"/>
      <c r="CM7" s="730">
        <v>77</v>
      </c>
      <c r="CN7" s="731"/>
      <c r="CO7" s="731"/>
      <c r="CP7" s="731"/>
      <c r="CQ7" s="732"/>
      <c r="CR7" s="730">
        <v>70</v>
      </c>
      <c r="CS7" s="731"/>
      <c r="CT7" s="731"/>
      <c r="CU7" s="731"/>
      <c r="CV7" s="732"/>
      <c r="CW7" s="730" t="s">
        <v>546</v>
      </c>
      <c r="CX7" s="731"/>
      <c r="CY7" s="731"/>
      <c r="CZ7" s="731"/>
      <c r="DA7" s="732"/>
      <c r="DB7" s="730" t="s">
        <v>546</v>
      </c>
      <c r="DC7" s="731"/>
      <c r="DD7" s="731"/>
      <c r="DE7" s="731"/>
      <c r="DF7" s="732"/>
      <c r="DG7" s="730" t="s">
        <v>546</v>
      </c>
      <c r="DH7" s="731"/>
      <c r="DI7" s="731"/>
      <c r="DJ7" s="731"/>
      <c r="DK7" s="732"/>
      <c r="DL7" s="730" t="s">
        <v>546</v>
      </c>
      <c r="DM7" s="731"/>
      <c r="DN7" s="731"/>
      <c r="DO7" s="731"/>
      <c r="DP7" s="732"/>
      <c r="DQ7" s="730" t="s">
        <v>546</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17617</v>
      </c>
      <c r="R23" s="780"/>
      <c r="S23" s="780"/>
      <c r="T23" s="780"/>
      <c r="U23" s="780"/>
      <c r="V23" s="780">
        <v>16764</v>
      </c>
      <c r="W23" s="780"/>
      <c r="X23" s="780"/>
      <c r="Y23" s="780"/>
      <c r="Z23" s="780"/>
      <c r="AA23" s="780">
        <v>853</v>
      </c>
      <c r="AB23" s="780"/>
      <c r="AC23" s="780"/>
      <c r="AD23" s="780"/>
      <c r="AE23" s="781"/>
      <c r="AF23" s="782">
        <v>785</v>
      </c>
      <c r="AG23" s="780"/>
      <c r="AH23" s="780"/>
      <c r="AI23" s="780"/>
      <c r="AJ23" s="783"/>
      <c r="AK23" s="784"/>
      <c r="AL23" s="785"/>
      <c r="AM23" s="785"/>
      <c r="AN23" s="785"/>
      <c r="AO23" s="785"/>
      <c r="AP23" s="780">
        <v>15273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3563</v>
      </c>
      <c r="R28" s="810"/>
      <c r="S28" s="810"/>
      <c r="T28" s="810"/>
      <c r="U28" s="810"/>
      <c r="V28" s="810">
        <v>2931</v>
      </c>
      <c r="W28" s="810"/>
      <c r="X28" s="810"/>
      <c r="Y28" s="810"/>
      <c r="Z28" s="810"/>
      <c r="AA28" s="810">
        <v>632</v>
      </c>
      <c r="AB28" s="810"/>
      <c r="AC28" s="810"/>
      <c r="AD28" s="810"/>
      <c r="AE28" s="811"/>
      <c r="AF28" s="812">
        <v>632</v>
      </c>
      <c r="AG28" s="810"/>
      <c r="AH28" s="810"/>
      <c r="AI28" s="810"/>
      <c r="AJ28" s="813"/>
      <c r="AK28" s="814">
        <v>315</v>
      </c>
      <c r="AL28" s="815"/>
      <c r="AM28" s="815"/>
      <c r="AN28" s="815"/>
      <c r="AO28" s="815"/>
      <c r="AP28" s="815" t="s">
        <v>546</v>
      </c>
      <c r="AQ28" s="815"/>
      <c r="AR28" s="815"/>
      <c r="AS28" s="815"/>
      <c r="AT28" s="815"/>
      <c r="AU28" s="815" t="s">
        <v>546</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3364</v>
      </c>
      <c r="R29" s="771"/>
      <c r="S29" s="771"/>
      <c r="T29" s="771"/>
      <c r="U29" s="771"/>
      <c r="V29" s="771">
        <v>3297</v>
      </c>
      <c r="W29" s="771"/>
      <c r="X29" s="771"/>
      <c r="Y29" s="771"/>
      <c r="Z29" s="771"/>
      <c r="AA29" s="771">
        <v>67</v>
      </c>
      <c r="AB29" s="771"/>
      <c r="AC29" s="771"/>
      <c r="AD29" s="771"/>
      <c r="AE29" s="772"/>
      <c r="AF29" s="773">
        <v>67</v>
      </c>
      <c r="AG29" s="774"/>
      <c r="AH29" s="774"/>
      <c r="AI29" s="774"/>
      <c r="AJ29" s="775"/>
      <c r="AK29" s="821">
        <v>549</v>
      </c>
      <c r="AL29" s="817"/>
      <c r="AM29" s="817"/>
      <c r="AN29" s="817"/>
      <c r="AO29" s="817"/>
      <c r="AP29" s="817" t="s">
        <v>546</v>
      </c>
      <c r="AQ29" s="817"/>
      <c r="AR29" s="817"/>
      <c r="AS29" s="817"/>
      <c r="AT29" s="817"/>
      <c r="AU29" s="817" t="s">
        <v>546</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653</v>
      </c>
      <c r="R30" s="771"/>
      <c r="S30" s="771"/>
      <c r="T30" s="771"/>
      <c r="U30" s="771"/>
      <c r="V30" s="771">
        <v>642</v>
      </c>
      <c r="W30" s="771"/>
      <c r="X30" s="771"/>
      <c r="Y30" s="771"/>
      <c r="Z30" s="771"/>
      <c r="AA30" s="771">
        <v>10</v>
      </c>
      <c r="AB30" s="771"/>
      <c r="AC30" s="771"/>
      <c r="AD30" s="771"/>
      <c r="AE30" s="772"/>
      <c r="AF30" s="773">
        <v>10</v>
      </c>
      <c r="AG30" s="774"/>
      <c r="AH30" s="774"/>
      <c r="AI30" s="774"/>
      <c r="AJ30" s="775"/>
      <c r="AK30" s="821">
        <v>389</v>
      </c>
      <c r="AL30" s="817"/>
      <c r="AM30" s="817"/>
      <c r="AN30" s="817"/>
      <c r="AO30" s="817"/>
      <c r="AP30" s="817" t="s">
        <v>546</v>
      </c>
      <c r="AQ30" s="817"/>
      <c r="AR30" s="817"/>
      <c r="AS30" s="817"/>
      <c r="AT30" s="817"/>
      <c r="AU30" s="817" t="s">
        <v>546</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448</v>
      </c>
      <c r="R31" s="771"/>
      <c r="S31" s="771"/>
      <c r="T31" s="771"/>
      <c r="U31" s="771"/>
      <c r="V31" s="771">
        <v>397</v>
      </c>
      <c r="W31" s="771"/>
      <c r="X31" s="771"/>
      <c r="Y31" s="771"/>
      <c r="Z31" s="771"/>
      <c r="AA31" s="771">
        <v>51</v>
      </c>
      <c r="AB31" s="771"/>
      <c r="AC31" s="771"/>
      <c r="AD31" s="771"/>
      <c r="AE31" s="772"/>
      <c r="AF31" s="773">
        <v>510</v>
      </c>
      <c r="AG31" s="774"/>
      <c r="AH31" s="774"/>
      <c r="AI31" s="774"/>
      <c r="AJ31" s="775"/>
      <c r="AK31" s="821" t="s">
        <v>546</v>
      </c>
      <c r="AL31" s="817"/>
      <c r="AM31" s="817"/>
      <c r="AN31" s="817"/>
      <c r="AO31" s="817"/>
      <c r="AP31" s="817">
        <v>1568</v>
      </c>
      <c r="AQ31" s="817"/>
      <c r="AR31" s="817"/>
      <c r="AS31" s="817"/>
      <c r="AT31" s="817"/>
      <c r="AU31" s="817" t="s">
        <v>546</v>
      </c>
      <c r="AV31" s="817"/>
      <c r="AW31" s="817"/>
      <c r="AX31" s="817"/>
      <c r="AY31" s="817"/>
      <c r="AZ31" s="818"/>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144</v>
      </c>
      <c r="R32" s="771"/>
      <c r="S32" s="771"/>
      <c r="T32" s="771"/>
      <c r="U32" s="771"/>
      <c r="V32" s="771">
        <v>37</v>
      </c>
      <c r="W32" s="771"/>
      <c r="X32" s="771"/>
      <c r="Y32" s="771"/>
      <c r="Z32" s="771"/>
      <c r="AA32" s="771">
        <v>7</v>
      </c>
      <c r="AB32" s="771"/>
      <c r="AC32" s="771"/>
      <c r="AD32" s="771"/>
      <c r="AE32" s="772"/>
      <c r="AF32" s="773">
        <v>21</v>
      </c>
      <c r="AG32" s="774"/>
      <c r="AH32" s="774"/>
      <c r="AI32" s="774"/>
      <c r="AJ32" s="775"/>
      <c r="AK32" s="821">
        <v>81</v>
      </c>
      <c r="AL32" s="817"/>
      <c r="AM32" s="817"/>
      <c r="AN32" s="817"/>
      <c r="AO32" s="817"/>
      <c r="AP32" s="817">
        <v>535</v>
      </c>
      <c r="AQ32" s="817"/>
      <c r="AR32" s="817"/>
      <c r="AS32" s="817"/>
      <c r="AT32" s="817"/>
      <c r="AU32" s="817">
        <v>490</v>
      </c>
      <c r="AV32" s="817"/>
      <c r="AW32" s="817"/>
      <c r="AX32" s="817"/>
      <c r="AY32" s="817"/>
      <c r="AZ32" s="818"/>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238</v>
      </c>
      <c r="R33" s="771"/>
      <c r="S33" s="771"/>
      <c r="T33" s="771"/>
      <c r="U33" s="771"/>
      <c r="V33" s="771">
        <v>208</v>
      </c>
      <c r="W33" s="771"/>
      <c r="X33" s="771"/>
      <c r="Y33" s="771"/>
      <c r="Z33" s="771"/>
      <c r="AA33" s="771">
        <v>29</v>
      </c>
      <c r="AB33" s="771"/>
      <c r="AC33" s="771"/>
      <c r="AD33" s="771"/>
      <c r="AE33" s="772"/>
      <c r="AF33" s="773">
        <v>146</v>
      </c>
      <c r="AG33" s="774"/>
      <c r="AH33" s="774"/>
      <c r="AI33" s="774"/>
      <c r="AJ33" s="775"/>
      <c r="AK33" s="821">
        <v>155</v>
      </c>
      <c r="AL33" s="817"/>
      <c r="AM33" s="817"/>
      <c r="AN33" s="817"/>
      <c r="AO33" s="817"/>
      <c r="AP33" s="817">
        <v>2452</v>
      </c>
      <c r="AQ33" s="817"/>
      <c r="AR33" s="817"/>
      <c r="AS33" s="817"/>
      <c r="AT33" s="817"/>
      <c r="AU33" s="817">
        <v>2356</v>
      </c>
      <c r="AV33" s="817"/>
      <c r="AW33" s="817"/>
      <c r="AX33" s="817"/>
      <c r="AY33" s="817"/>
      <c r="AZ33" s="818"/>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1387</v>
      </c>
      <c r="AG63" s="831"/>
      <c r="AH63" s="831"/>
      <c r="AI63" s="831"/>
      <c r="AJ63" s="832"/>
      <c r="AK63" s="833"/>
      <c r="AL63" s="828"/>
      <c r="AM63" s="828"/>
      <c r="AN63" s="828"/>
      <c r="AO63" s="828"/>
      <c r="AP63" s="831">
        <v>4555</v>
      </c>
      <c r="AQ63" s="831"/>
      <c r="AR63" s="831"/>
      <c r="AS63" s="831"/>
      <c r="AT63" s="831"/>
      <c r="AU63" s="831">
        <v>2846</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547</v>
      </c>
      <c r="C68" s="857"/>
      <c r="D68" s="857"/>
      <c r="E68" s="857"/>
      <c r="F68" s="857"/>
      <c r="G68" s="857"/>
      <c r="H68" s="857"/>
      <c r="I68" s="857"/>
      <c r="J68" s="857"/>
      <c r="K68" s="857"/>
      <c r="L68" s="857"/>
      <c r="M68" s="857"/>
      <c r="N68" s="857"/>
      <c r="O68" s="857"/>
      <c r="P68" s="858"/>
      <c r="Q68" s="859">
        <v>3843</v>
      </c>
      <c r="R68" s="853"/>
      <c r="S68" s="853"/>
      <c r="T68" s="853"/>
      <c r="U68" s="853"/>
      <c r="V68" s="853">
        <v>3646</v>
      </c>
      <c r="W68" s="853"/>
      <c r="X68" s="853"/>
      <c r="Y68" s="853"/>
      <c r="Z68" s="853"/>
      <c r="AA68" s="853">
        <v>197</v>
      </c>
      <c r="AB68" s="853"/>
      <c r="AC68" s="853"/>
      <c r="AD68" s="853"/>
      <c r="AE68" s="853"/>
      <c r="AF68" s="853">
        <v>197</v>
      </c>
      <c r="AG68" s="853"/>
      <c r="AH68" s="853"/>
      <c r="AI68" s="853"/>
      <c r="AJ68" s="853"/>
      <c r="AK68" s="853">
        <v>6</v>
      </c>
      <c r="AL68" s="853"/>
      <c r="AM68" s="853"/>
      <c r="AN68" s="853"/>
      <c r="AO68" s="853"/>
      <c r="AP68" s="853" t="s">
        <v>546</v>
      </c>
      <c r="AQ68" s="853"/>
      <c r="AR68" s="853"/>
      <c r="AS68" s="853"/>
      <c r="AT68" s="853"/>
      <c r="AU68" s="853" t="s">
        <v>546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548</v>
      </c>
      <c r="C69" s="861"/>
      <c r="D69" s="861"/>
      <c r="E69" s="861"/>
      <c r="F69" s="861"/>
      <c r="G69" s="861"/>
      <c r="H69" s="861"/>
      <c r="I69" s="861"/>
      <c r="J69" s="861"/>
      <c r="K69" s="861"/>
      <c r="L69" s="861"/>
      <c r="M69" s="861"/>
      <c r="N69" s="861"/>
      <c r="O69" s="861"/>
      <c r="P69" s="862"/>
      <c r="Q69" s="863">
        <v>72</v>
      </c>
      <c r="R69" s="817"/>
      <c r="S69" s="817"/>
      <c r="T69" s="817"/>
      <c r="U69" s="817"/>
      <c r="V69" s="817">
        <v>64</v>
      </c>
      <c r="W69" s="817"/>
      <c r="X69" s="817"/>
      <c r="Y69" s="817"/>
      <c r="Z69" s="817"/>
      <c r="AA69" s="817">
        <v>8</v>
      </c>
      <c r="AB69" s="817"/>
      <c r="AC69" s="817"/>
      <c r="AD69" s="817"/>
      <c r="AE69" s="817"/>
      <c r="AF69" s="817">
        <v>8</v>
      </c>
      <c r="AG69" s="817"/>
      <c r="AH69" s="817"/>
      <c r="AI69" s="817"/>
      <c r="AJ69" s="817"/>
      <c r="AK69" s="817" t="s">
        <v>546</v>
      </c>
      <c r="AL69" s="817"/>
      <c r="AM69" s="817"/>
      <c r="AN69" s="817"/>
      <c r="AO69" s="817"/>
      <c r="AP69" s="817">
        <v>63</v>
      </c>
      <c r="AQ69" s="817"/>
      <c r="AR69" s="817"/>
      <c r="AS69" s="817"/>
      <c r="AT69" s="817"/>
      <c r="AU69" s="817">
        <v>28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549</v>
      </c>
      <c r="C70" s="861"/>
      <c r="D70" s="861"/>
      <c r="E70" s="861"/>
      <c r="F70" s="861"/>
      <c r="G70" s="861"/>
      <c r="H70" s="861"/>
      <c r="I70" s="861"/>
      <c r="J70" s="861"/>
      <c r="K70" s="861"/>
      <c r="L70" s="861"/>
      <c r="M70" s="861"/>
      <c r="N70" s="861"/>
      <c r="O70" s="861"/>
      <c r="P70" s="862"/>
      <c r="Q70" s="863">
        <v>408</v>
      </c>
      <c r="R70" s="817"/>
      <c r="S70" s="817"/>
      <c r="T70" s="817"/>
      <c r="U70" s="817"/>
      <c r="V70" s="817">
        <v>392</v>
      </c>
      <c r="W70" s="817"/>
      <c r="X70" s="817"/>
      <c r="Y70" s="817"/>
      <c r="Z70" s="817"/>
      <c r="AA70" s="817">
        <v>15</v>
      </c>
      <c r="AB70" s="817"/>
      <c r="AC70" s="817"/>
      <c r="AD70" s="817"/>
      <c r="AE70" s="817"/>
      <c r="AF70" s="817">
        <v>15</v>
      </c>
      <c r="AG70" s="817"/>
      <c r="AH70" s="817"/>
      <c r="AI70" s="817"/>
      <c r="AJ70" s="817"/>
      <c r="AK70" s="817">
        <v>27</v>
      </c>
      <c r="AL70" s="817"/>
      <c r="AM70" s="817"/>
      <c r="AN70" s="817"/>
      <c r="AO70" s="817"/>
      <c r="AP70" s="817">
        <v>44</v>
      </c>
      <c r="AQ70" s="817"/>
      <c r="AR70" s="817"/>
      <c r="AS70" s="817"/>
      <c r="AT70" s="817"/>
      <c r="AU70" s="817">
        <v>14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550</v>
      </c>
      <c r="C71" s="861"/>
      <c r="D71" s="861"/>
      <c r="E71" s="861"/>
      <c r="F71" s="861"/>
      <c r="G71" s="861"/>
      <c r="H71" s="861"/>
      <c r="I71" s="861"/>
      <c r="J71" s="861"/>
      <c r="K71" s="861"/>
      <c r="L71" s="861"/>
      <c r="M71" s="861"/>
      <c r="N71" s="861"/>
      <c r="O71" s="861"/>
      <c r="P71" s="862"/>
      <c r="Q71" s="863">
        <v>1248</v>
      </c>
      <c r="R71" s="817"/>
      <c r="S71" s="817"/>
      <c r="T71" s="817"/>
      <c r="U71" s="817"/>
      <c r="V71" s="817">
        <v>1239</v>
      </c>
      <c r="W71" s="817"/>
      <c r="X71" s="817"/>
      <c r="Y71" s="817"/>
      <c r="Z71" s="817"/>
      <c r="AA71" s="817">
        <v>38</v>
      </c>
      <c r="AB71" s="817"/>
      <c r="AC71" s="817"/>
      <c r="AD71" s="817"/>
      <c r="AE71" s="817"/>
      <c r="AF71" s="817">
        <v>38</v>
      </c>
      <c r="AG71" s="817"/>
      <c r="AH71" s="817"/>
      <c r="AI71" s="817"/>
      <c r="AJ71" s="817"/>
      <c r="AK71" s="817" t="s">
        <v>546</v>
      </c>
      <c r="AL71" s="817"/>
      <c r="AM71" s="817"/>
      <c r="AN71" s="817"/>
      <c r="AO71" s="817"/>
      <c r="AP71" s="817">
        <v>13</v>
      </c>
      <c r="AQ71" s="817"/>
      <c r="AR71" s="817"/>
      <c r="AS71" s="817"/>
      <c r="AT71" s="817"/>
      <c r="AU71" s="817">
        <v>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551</v>
      </c>
      <c r="C72" s="861"/>
      <c r="D72" s="861"/>
      <c r="E72" s="861"/>
      <c r="F72" s="861"/>
      <c r="G72" s="861"/>
      <c r="H72" s="861"/>
      <c r="I72" s="861"/>
      <c r="J72" s="861"/>
      <c r="K72" s="861"/>
      <c r="L72" s="861"/>
      <c r="M72" s="861"/>
      <c r="N72" s="861"/>
      <c r="O72" s="861"/>
      <c r="P72" s="862"/>
      <c r="Q72" s="863">
        <v>2403</v>
      </c>
      <c r="R72" s="817"/>
      <c r="S72" s="817"/>
      <c r="T72" s="817"/>
      <c r="U72" s="817"/>
      <c r="V72" s="817">
        <v>2271</v>
      </c>
      <c r="W72" s="817"/>
      <c r="X72" s="817"/>
      <c r="Y72" s="817"/>
      <c r="Z72" s="817"/>
      <c r="AA72" s="817">
        <v>131</v>
      </c>
      <c r="AB72" s="817"/>
      <c r="AC72" s="817"/>
      <c r="AD72" s="817"/>
      <c r="AE72" s="817"/>
      <c r="AF72" s="817">
        <v>131</v>
      </c>
      <c r="AG72" s="817"/>
      <c r="AH72" s="817"/>
      <c r="AI72" s="817"/>
      <c r="AJ72" s="817"/>
      <c r="AK72" s="817" t="s">
        <v>546</v>
      </c>
      <c r="AL72" s="817"/>
      <c r="AM72" s="817"/>
      <c r="AN72" s="817"/>
      <c r="AO72" s="817"/>
      <c r="AP72" s="817">
        <v>3395</v>
      </c>
      <c r="AQ72" s="817"/>
      <c r="AR72" s="817"/>
      <c r="AS72" s="817"/>
      <c r="AT72" s="817"/>
      <c r="AU72" s="817">
        <v>1401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552</v>
      </c>
      <c r="C73" s="861"/>
      <c r="D73" s="861"/>
      <c r="E73" s="861"/>
      <c r="F73" s="861"/>
      <c r="G73" s="861"/>
      <c r="H73" s="861"/>
      <c r="I73" s="861"/>
      <c r="J73" s="861"/>
      <c r="K73" s="861"/>
      <c r="L73" s="861"/>
      <c r="M73" s="861"/>
      <c r="N73" s="861"/>
      <c r="O73" s="861"/>
      <c r="P73" s="862"/>
      <c r="Q73" s="863">
        <v>116</v>
      </c>
      <c r="R73" s="817"/>
      <c r="S73" s="817"/>
      <c r="T73" s="817"/>
      <c r="U73" s="817"/>
      <c r="V73" s="817">
        <v>116</v>
      </c>
      <c r="W73" s="817"/>
      <c r="X73" s="817"/>
      <c r="Y73" s="817"/>
      <c r="Z73" s="817"/>
      <c r="AA73" s="817" t="s">
        <v>546</v>
      </c>
      <c r="AB73" s="817"/>
      <c r="AC73" s="817"/>
      <c r="AD73" s="817"/>
      <c r="AE73" s="817"/>
      <c r="AF73" s="817" t="s">
        <v>546</v>
      </c>
      <c r="AG73" s="817"/>
      <c r="AH73" s="817"/>
      <c r="AI73" s="817"/>
      <c r="AJ73" s="817"/>
      <c r="AK73" s="817" t="s">
        <v>546</v>
      </c>
      <c r="AL73" s="817"/>
      <c r="AM73" s="817"/>
      <c r="AN73" s="817"/>
      <c r="AO73" s="817"/>
      <c r="AP73" s="817" t="s">
        <v>546</v>
      </c>
      <c r="AQ73" s="817"/>
      <c r="AR73" s="817"/>
      <c r="AS73" s="817"/>
      <c r="AT73" s="817"/>
      <c r="AU73" s="817" t="s">
        <v>546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553</v>
      </c>
      <c r="C74" s="861"/>
      <c r="D74" s="861"/>
      <c r="E74" s="861"/>
      <c r="F74" s="861"/>
      <c r="G74" s="861"/>
      <c r="H74" s="861"/>
      <c r="I74" s="861"/>
      <c r="J74" s="861"/>
      <c r="K74" s="861"/>
      <c r="L74" s="861"/>
      <c r="M74" s="861"/>
      <c r="N74" s="861"/>
      <c r="O74" s="861"/>
      <c r="P74" s="862"/>
      <c r="Q74" s="863">
        <v>110</v>
      </c>
      <c r="R74" s="817"/>
      <c r="S74" s="817"/>
      <c r="T74" s="817"/>
      <c r="U74" s="817"/>
      <c r="V74" s="817">
        <v>102</v>
      </c>
      <c r="W74" s="817"/>
      <c r="X74" s="817"/>
      <c r="Y74" s="817"/>
      <c r="Z74" s="817"/>
      <c r="AA74" s="817">
        <v>8</v>
      </c>
      <c r="AB74" s="817"/>
      <c r="AC74" s="817"/>
      <c r="AD74" s="817"/>
      <c r="AE74" s="817"/>
      <c r="AF74" s="817">
        <v>8</v>
      </c>
      <c r="AG74" s="817"/>
      <c r="AH74" s="817"/>
      <c r="AI74" s="817"/>
      <c r="AJ74" s="817"/>
      <c r="AK74" s="817" t="s">
        <v>546</v>
      </c>
      <c r="AL74" s="817"/>
      <c r="AM74" s="817"/>
      <c r="AN74" s="817"/>
      <c r="AO74" s="817"/>
      <c r="AP74" s="817" t="s">
        <v>546</v>
      </c>
      <c r="AQ74" s="817"/>
      <c r="AR74" s="817"/>
      <c r="AS74" s="817"/>
      <c r="AT74" s="817"/>
      <c r="AU74" s="817" t="s">
        <v>546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554</v>
      </c>
      <c r="C75" s="861"/>
      <c r="D75" s="861"/>
      <c r="E75" s="861"/>
      <c r="F75" s="861"/>
      <c r="G75" s="861"/>
      <c r="H75" s="861"/>
      <c r="I75" s="861"/>
      <c r="J75" s="861"/>
      <c r="K75" s="861"/>
      <c r="L75" s="861"/>
      <c r="M75" s="861"/>
      <c r="N75" s="861"/>
      <c r="O75" s="861"/>
      <c r="P75" s="862"/>
      <c r="Q75" s="864">
        <v>158054</v>
      </c>
      <c r="R75" s="865"/>
      <c r="S75" s="865"/>
      <c r="T75" s="865"/>
      <c r="U75" s="821"/>
      <c r="V75" s="866">
        <v>156982</v>
      </c>
      <c r="W75" s="865"/>
      <c r="X75" s="865"/>
      <c r="Y75" s="865"/>
      <c r="Z75" s="821"/>
      <c r="AA75" s="866">
        <v>1071</v>
      </c>
      <c r="AB75" s="865"/>
      <c r="AC75" s="865"/>
      <c r="AD75" s="865"/>
      <c r="AE75" s="821"/>
      <c r="AF75" s="866">
        <v>1071</v>
      </c>
      <c r="AG75" s="865"/>
      <c r="AH75" s="865"/>
      <c r="AI75" s="865"/>
      <c r="AJ75" s="821"/>
      <c r="AK75" s="866" t="s">
        <v>546</v>
      </c>
      <c r="AL75" s="865"/>
      <c r="AM75" s="865"/>
      <c r="AN75" s="865"/>
      <c r="AO75" s="821"/>
      <c r="AP75" s="866" t="s">
        <v>546</v>
      </c>
      <c r="AQ75" s="865"/>
      <c r="AR75" s="865"/>
      <c r="AS75" s="865"/>
      <c r="AT75" s="821"/>
      <c r="AU75" s="866" t="s">
        <v>546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555</v>
      </c>
      <c r="C76" s="861"/>
      <c r="D76" s="861"/>
      <c r="E76" s="861"/>
      <c r="F76" s="861"/>
      <c r="G76" s="861"/>
      <c r="H76" s="861"/>
      <c r="I76" s="861"/>
      <c r="J76" s="861"/>
      <c r="K76" s="861"/>
      <c r="L76" s="861"/>
      <c r="M76" s="861"/>
      <c r="N76" s="861"/>
      <c r="O76" s="861"/>
      <c r="P76" s="862"/>
      <c r="Q76" s="864">
        <v>250</v>
      </c>
      <c r="R76" s="865"/>
      <c r="S76" s="865"/>
      <c r="T76" s="865"/>
      <c r="U76" s="821"/>
      <c r="V76" s="866">
        <v>234</v>
      </c>
      <c r="W76" s="865"/>
      <c r="X76" s="865"/>
      <c r="Y76" s="865"/>
      <c r="Z76" s="821"/>
      <c r="AA76" s="866">
        <v>16</v>
      </c>
      <c r="AB76" s="865"/>
      <c r="AC76" s="865"/>
      <c r="AD76" s="865"/>
      <c r="AE76" s="821"/>
      <c r="AF76" s="866">
        <v>16</v>
      </c>
      <c r="AG76" s="865"/>
      <c r="AH76" s="865"/>
      <c r="AI76" s="865"/>
      <c r="AJ76" s="821"/>
      <c r="AK76" s="866">
        <v>23</v>
      </c>
      <c r="AL76" s="865"/>
      <c r="AM76" s="865"/>
      <c r="AN76" s="865"/>
      <c r="AO76" s="821"/>
      <c r="AP76" s="866" t="s">
        <v>546</v>
      </c>
      <c r="AQ76" s="865"/>
      <c r="AR76" s="865"/>
      <c r="AS76" s="865"/>
      <c r="AT76" s="821"/>
      <c r="AU76" s="866" t="s">
        <v>546</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556</v>
      </c>
      <c r="C77" s="861"/>
      <c r="D77" s="861"/>
      <c r="E77" s="861"/>
      <c r="F77" s="861"/>
      <c r="G77" s="861"/>
      <c r="H77" s="861"/>
      <c r="I77" s="861"/>
      <c r="J77" s="861"/>
      <c r="K77" s="861"/>
      <c r="L77" s="861"/>
      <c r="M77" s="861"/>
      <c r="N77" s="861"/>
      <c r="O77" s="861"/>
      <c r="P77" s="862"/>
      <c r="Q77" s="864">
        <v>6620</v>
      </c>
      <c r="R77" s="865"/>
      <c r="S77" s="865"/>
      <c r="T77" s="865"/>
      <c r="U77" s="821"/>
      <c r="V77" s="866">
        <v>7246</v>
      </c>
      <c r="W77" s="865"/>
      <c r="X77" s="865"/>
      <c r="Y77" s="865"/>
      <c r="Z77" s="821"/>
      <c r="AA77" s="866">
        <v>-626</v>
      </c>
      <c r="AB77" s="865"/>
      <c r="AC77" s="865"/>
      <c r="AD77" s="865"/>
      <c r="AE77" s="821"/>
      <c r="AF77" s="866">
        <v>1805</v>
      </c>
      <c r="AG77" s="865"/>
      <c r="AH77" s="865"/>
      <c r="AI77" s="865"/>
      <c r="AJ77" s="821"/>
      <c r="AK77" s="866" t="s">
        <v>546</v>
      </c>
      <c r="AL77" s="865"/>
      <c r="AM77" s="865"/>
      <c r="AN77" s="865"/>
      <c r="AO77" s="821"/>
      <c r="AP77" s="866">
        <v>4365</v>
      </c>
      <c r="AQ77" s="865"/>
      <c r="AR77" s="865"/>
      <c r="AS77" s="865"/>
      <c r="AT77" s="821"/>
      <c r="AU77" s="866">
        <v>1743</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3289</v>
      </c>
      <c r="AG88" s="831"/>
      <c r="AH88" s="831"/>
      <c r="AI88" s="831"/>
      <c r="AJ88" s="831"/>
      <c r="AK88" s="828"/>
      <c r="AL88" s="828"/>
      <c r="AM88" s="828"/>
      <c r="AN88" s="828"/>
      <c r="AO88" s="828"/>
      <c r="AP88" s="831">
        <v>7880</v>
      </c>
      <c r="AQ88" s="831"/>
      <c r="AR88" s="831"/>
      <c r="AS88" s="831"/>
      <c r="AT88" s="831"/>
      <c r="AU88" s="831">
        <v>3190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70</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1447343</v>
      </c>
      <c r="AB110" s="887"/>
      <c r="AC110" s="887"/>
      <c r="AD110" s="887"/>
      <c r="AE110" s="888"/>
      <c r="AF110" s="889">
        <v>1452432</v>
      </c>
      <c r="AG110" s="887"/>
      <c r="AH110" s="887"/>
      <c r="AI110" s="887"/>
      <c r="AJ110" s="888"/>
      <c r="AK110" s="889">
        <v>1478025</v>
      </c>
      <c r="AL110" s="887"/>
      <c r="AM110" s="887"/>
      <c r="AN110" s="887"/>
      <c r="AO110" s="888"/>
      <c r="AP110" s="890">
        <v>23.3</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13504020</v>
      </c>
      <c r="BR110" s="918"/>
      <c r="BS110" s="918"/>
      <c r="BT110" s="918"/>
      <c r="BU110" s="918"/>
      <c r="BV110" s="918">
        <v>14489057</v>
      </c>
      <c r="BW110" s="918"/>
      <c r="BX110" s="918"/>
      <c r="BY110" s="918"/>
      <c r="BZ110" s="918"/>
      <c r="CA110" s="918">
        <v>15272816</v>
      </c>
      <c r="CB110" s="918"/>
      <c r="CC110" s="918"/>
      <c r="CD110" s="918"/>
      <c r="CE110" s="918"/>
      <c r="CF110" s="931">
        <v>240.6</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2774154</v>
      </c>
      <c r="BR112" s="913"/>
      <c r="BS112" s="913"/>
      <c r="BT112" s="913"/>
      <c r="BU112" s="913"/>
      <c r="BV112" s="913">
        <v>2862127</v>
      </c>
      <c r="BW112" s="913"/>
      <c r="BX112" s="913"/>
      <c r="BY112" s="913"/>
      <c r="BZ112" s="913"/>
      <c r="CA112" s="913">
        <v>2846317</v>
      </c>
      <c r="CB112" s="913"/>
      <c r="CC112" s="913"/>
      <c r="CD112" s="913"/>
      <c r="CE112" s="913"/>
      <c r="CF112" s="907">
        <v>44.8</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180918</v>
      </c>
      <c r="AB113" s="925"/>
      <c r="AC113" s="925"/>
      <c r="AD113" s="925"/>
      <c r="AE113" s="926"/>
      <c r="AF113" s="927">
        <v>187930</v>
      </c>
      <c r="AG113" s="925"/>
      <c r="AH113" s="925"/>
      <c r="AI113" s="925"/>
      <c r="AJ113" s="926"/>
      <c r="AK113" s="927">
        <v>170354</v>
      </c>
      <c r="AL113" s="925"/>
      <c r="AM113" s="925"/>
      <c r="AN113" s="925"/>
      <c r="AO113" s="926"/>
      <c r="AP113" s="928">
        <v>2.7</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2592759</v>
      </c>
      <c r="BR113" s="913"/>
      <c r="BS113" s="913"/>
      <c r="BT113" s="913"/>
      <c r="BU113" s="913"/>
      <c r="BV113" s="913">
        <v>2986171</v>
      </c>
      <c r="BW113" s="913"/>
      <c r="BX113" s="913"/>
      <c r="BY113" s="913"/>
      <c r="BZ113" s="913"/>
      <c r="CA113" s="913">
        <v>3188775</v>
      </c>
      <c r="CB113" s="913"/>
      <c r="CC113" s="913"/>
      <c r="CD113" s="913"/>
      <c r="CE113" s="913"/>
      <c r="CF113" s="907">
        <v>50.2</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102029</v>
      </c>
      <c r="AB114" s="946"/>
      <c r="AC114" s="946"/>
      <c r="AD114" s="946"/>
      <c r="AE114" s="947"/>
      <c r="AF114" s="948">
        <v>119722</v>
      </c>
      <c r="AG114" s="946"/>
      <c r="AH114" s="946"/>
      <c r="AI114" s="946"/>
      <c r="AJ114" s="947"/>
      <c r="AK114" s="948">
        <v>184369</v>
      </c>
      <c r="AL114" s="946"/>
      <c r="AM114" s="946"/>
      <c r="AN114" s="946"/>
      <c r="AO114" s="947"/>
      <c r="AP114" s="949">
        <v>2.9</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2122255</v>
      </c>
      <c r="BR114" s="913"/>
      <c r="BS114" s="913"/>
      <c r="BT114" s="913"/>
      <c r="BU114" s="913"/>
      <c r="BV114" s="913">
        <v>2142643</v>
      </c>
      <c r="BW114" s="913"/>
      <c r="BX114" s="913"/>
      <c r="BY114" s="913"/>
      <c r="BZ114" s="913"/>
      <c r="CA114" s="913">
        <v>2212712</v>
      </c>
      <c r="CB114" s="913"/>
      <c r="CC114" s="913"/>
      <c r="CD114" s="913"/>
      <c r="CE114" s="913"/>
      <c r="CF114" s="907">
        <v>34.9</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1730290</v>
      </c>
      <c r="AB117" s="966"/>
      <c r="AC117" s="966"/>
      <c r="AD117" s="966"/>
      <c r="AE117" s="967"/>
      <c r="AF117" s="968">
        <v>1760084</v>
      </c>
      <c r="AG117" s="966"/>
      <c r="AH117" s="966"/>
      <c r="AI117" s="966"/>
      <c r="AJ117" s="967"/>
      <c r="AK117" s="968">
        <v>1832748</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20993188</v>
      </c>
      <c r="BR119" s="987"/>
      <c r="BS119" s="987"/>
      <c r="BT119" s="987"/>
      <c r="BU119" s="987"/>
      <c r="BV119" s="987">
        <v>22479998</v>
      </c>
      <c r="BW119" s="987"/>
      <c r="BX119" s="987"/>
      <c r="BY119" s="987"/>
      <c r="BZ119" s="987"/>
      <c r="CA119" s="987">
        <v>23520620</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3345402</v>
      </c>
      <c r="BR120" s="918"/>
      <c r="BS120" s="918"/>
      <c r="BT120" s="918"/>
      <c r="BU120" s="918"/>
      <c r="BV120" s="918">
        <v>4212725</v>
      </c>
      <c r="BW120" s="918"/>
      <c r="BX120" s="918"/>
      <c r="BY120" s="918"/>
      <c r="BZ120" s="918"/>
      <c r="CA120" s="918">
        <v>4697522</v>
      </c>
      <c r="CB120" s="918"/>
      <c r="CC120" s="918"/>
      <c r="CD120" s="918"/>
      <c r="CE120" s="918"/>
      <c r="CF120" s="931">
        <v>74</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2356211</v>
      </c>
      <c r="DR120" s="918"/>
      <c r="DS120" s="918"/>
      <c r="DT120" s="918"/>
      <c r="DU120" s="918"/>
      <c r="DV120" s="919">
        <v>37.1</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1692699</v>
      </c>
      <c r="BR121" s="913"/>
      <c r="BS121" s="913"/>
      <c r="BT121" s="913"/>
      <c r="BU121" s="913"/>
      <c r="BV121" s="913">
        <v>1734656</v>
      </c>
      <c r="BW121" s="913"/>
      <c r="BX121" s="913"/>
      <c r="BY121" s="913"/>
      <c r="BZ121" s="913"/>
      <c r="CA121" s="913">
        <v>1817631</v>
      </c>
      <c r="CB121" s="913"/>
      <c r="CC121" s="913"/>
      <c r="CD121" s="913"/>
      <c r="CE121" s="913"/>
      <c r="CF121" s="907">
        <v>28.6</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v>490106</v>
      </c>
      <c r="DR121" s="913"/>
      <c r="DS121" s="913"/>
      <c r="DT121" s="913"/>
      <c r="DU121" s="913"/>
      <c r="DV121" s="914">
        <v>7.7</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9628414</v>
      </c>
      <c r="BR122" s="987"/>
      <c r="BS122" s="987"/>
      <c r="BT122" s="987"/>
      <c r="BU122" s="987"/>
      <c r="BV122" s="987">
        <v>10631560</v>
      </c>
      <c r="BW122" s="987"/>
      <c r="BX122" s="987"/>
      <c r="BY122" s="987"/>
      <c r="BZ122" s="987"/>
      <c r="CA122" s="987">
        <v>11539550</v>
      </c>
      <c r="CB122" s="987"/>
      <c r="CC122" s="987"/>
      <c r="CD122" s="987"/>
      <c r="CE122" s="987"/>
      <c r="CF122" s="1004">
        <v>181.8</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14666515</v>
      </c>
      <c r="BR123" s="1051"/>
      <c r="BS123" s="1051"/>
      <c r="BT123" s="1051"/>
      <c r="BU123" s="1051"/>
      <c r="BV123" s="1051">
        <v>16578941</v>
      </c>
      <c r="BW123" s="1051"/>
      <c r="BX123" s="1051"/>
      <c r="BY123" s="1051"/>
      <c r="BZ123" s="1051"/>
      <c r="CA123" s="1051">
        <v>18054703</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97</v>
      </c>
      <c r="BR124" s="1014"/>
      <c r="BS124" s="1014"/>
      <c r="BT124" s="1014"/>
      <c r="BU124" s="1014"/>
      <c r="BV124" s="1014">
        <v>93.3</v>
      </c>
      <c r="BW124" s="1014"/>
      <c r="BX124" s="1014"/>
      <c r="BY124" s="1014"/>
      <c r="BZ124" s="1014"/>
      <c r="CA124" s="1014">
        <v>86.1</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v>2774154</v>
      </c>
      <c r="DH124" s="973"/>
      <c r="DI124" s="973"/>
      <c r="DJ124" s="973"/>
      <c r="DK124" s="974"/>
      <c r="DL124" s="972">
        <v>2862127</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161557</v>
      </c>
      <c r="AB128" s="1033"/>
      <c r="AC128" s="1033"/>
      <c r="AD128" s="1033"/>
      <c r="AE128" s="1034"/>
      <c r="AF128" s="1035">
        <v>169159</v>
      </c>
      <c r="AG128" s="1033"/>
      <c r="AH128" s="1033"/>
      <c r="AI128" s="1033"/>
      <c r="AJ128" s="1034"/>
      <c r="AK128" s="1035">
        <v>139292</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14.01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7292764</v>
      </c>
      <c r="AB129" s="946"/>
      <c r="AC129" s="946"/>
      <c r="AD129" s="946"/>
      <c r="AE129" s="947"/>
      <c r="AF129" s="948">
        <v>7103947</v>
      </c>
      <c r="AG129" s="946"/>
      <c r="AH129" s="946"/>
      <c r="AI129" s="946"/>
      <c r="AJ129" s="947"/>
      <c r="AK129" s="948">
        <v>7122659</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19.010000000000002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776880</v>
      </c>
      <c r="AB130" s="946"/>
      <c r="AC130" s="946"/>
      <c r="AD130" s="946"/>
      <c r="AE130" s="947"/>
      <c r="AF130" s="948">
        <v>780156</v>
      </c>
      <c r="AG130" s="946"/>
      <c r="AH130" s="946"/>
      <c r="AI130" s="946"/>
      <c r="AJ130" s="947"/>
      <c r="AK130" s="948">
        <v>775522</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13.1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6515884</v>
      </c>
      <c r="AB131" s="973"/>
      <c r="AC131" s="973"/>
      <c r="AD131" s="973"/>
      <c r="AE131" s="974"/>
      <c r="AF131" s="972">
        <v>6323791</v>
      </c>
      <c r="AG131" s="973"/>
      <c r="AH131" s="973"/>
      <c r="AI131" s="973"/>
      <c r="AJ131" s="974"/>
      <c r="AK131" s="972">
        <v>6347137</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86.1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12.152660989999999</v>
      </c>
      <c r="AB132" s="1084"/>
      <c r="AC132" s="1084"/>
      <c r="AD132" s="1084"/>
      <c r="AE132" s="1085"/>
      <c r="AF132" s="1086">
        <v>12.82093289</v>
      </c>
      <c r="AG132" s="1084"/>
      <c r="AH132" s="1084"/>
      <c r="AI132" s="1084"/>
      <c r="AJ132" s="1085"/>
      <c r="AK132" s="1086">
        <v>14.46217405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12.4</v>
      </c>
      <c r="AB133" s="1067"/>
      <c r="AC133" s="1067"/>
      <c r="AD133" s="1067"/>
      <c r="AE133" s="1068"/>
      <c r="AF133" s="1066">
        <v>12.4</v>
      </c>
      <c r="AG133" s="1067"/>
      <c r="AH133" s="1067"/>
      <c r="AI133" s="1067"/>
      <c r="AJ133" s="1068"/>
      <c r="AK133" s="1066">
        <v>13.1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Xz5wCXSFL4ocMIzwfTPWXTS8IB5EIG/qcZmyOvoUlVyWNX3Wsrm0WCnHffoD0dDVWXi8jqTzxl5QIpr7UpDIg==" saltValue="SXpRPk9UeSEi0PoZF0Gd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topLeftCell="A64" zoomScale="70" zoomScaleNormal="85" zoomScaleSheetLayoutView="70" workbookViewId="0">
      <selection activeCell="CU27" sqref="CU2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OnAW/nFjI7AmdjIY/AbVHvfbp8nqeTv5iokm12kvqO8SR66h00auIreSzjQGdJ/SXHdlwtUsFVKHvJ5FzPHAw==" saltValue="7SiVSGd6fQYQezWyg9j+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hge6yAUij5U0dNpTZEvhXhFYC0ufBQaY1xD+kz3ECLz45bunmGEeLPGzUotwAi0LOp8Kv6/+xZ2wxgt0aPNYA==" saltValue="bW6fkWT1bBSHemBgQNuy6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2593386</v>
      </c>
      <c r="AP9" s="274">
        <v>120399</v>
      </c>
      <c r="AQ9" s="275">
        <v>107616</v>
      </c>
      <c r="AR9" s="276">
        <v>11.9</v>
      </c>
    </row>
    <row r="10" spans="1:46" ht="13.5" customHeight="1" x14ac:dyDescent="0.15">
      <c r="A10" s="259"/>
      <c r="AK10" s="1103" t="s">
        <v>484</v>
      </c>
      <c r="AL10" s="1104"/>
      <c r="AM10" s="1104"/>
      <c r="AN10" s="1105"/>
      <c r="AO10" s="277">
        <v>150369</v>
      </c>
      <c r="AP10" s="277">
        <v>6981</v>
      </c>
      <c r="AQ10" s="278">
        <v>10095</v>
      </c>
      <c r="AR10" s="279">
        <v>-30.8</v>
      </c>
    </row>
    <row r="11" spans="1:46" ht="13.5" customHeight="1" x14ac:dyDescent="0.15">
      <c r="A11" s="259"/>
      <c r="AK11" s="1103" t="s">
        <v>485</v>
      </c>
      <c r="AL11" s="1104"/>
      <c r="AM11" s="1104"/>
      <c r="AN11" s="1105"/>
      <c r="AO11" s="277">
        <v>268547</v>
      </c>
      <c r="AP11" s="277">
        <v>12467</v>
      </c>
      <c r="AQ11" s="278">
        <v>1704</v>
      </c>
      <c r="AR11" s="279">
        <v>631.6</v>
      </c>
    </row>
    <row r="12" spans="1:46" ht="13.5" customHeight="1" x14ac:dyDescent="0.15">
      <c r="A12" s="259"/>
      <c r="AK12" s="1103" t="s">
        <v>486</v>
      </c>
      <c r="AL12" s="1104"/>
      <c r="AM12" s="1104"/>
      <c r="AN12" s="1105"/>
      <c r="AO12" s="277" t="s">
        <v>487</v>
      </c>
      <c r="AP12" s="277" t="s">
        <v>487</v>
      </c>
      <c r="AQ12" s="278">
        <v>7</v>
      </c>
      <c r="AR12" s="279" t="s">
        <v>487</v>
      </c>
    </row>
    <row r="13" spans="1:46" ht="13.5" customHeight="1" x14ac:dyDescent="0.15">
      <c r="A13" s="259"/>
      <c r="AK13" s="1103" t="s">
        <v>488</v>
      </c>
      <c r="AL13" s="1104"/>
      <c r="AM13" s="1104"/>
      <c r="AN13" s="1105"/>
      <c r="AO13" s="277">
        <v>86385</v>
      </c>
      <c r="AP13" s="277">
        <v>4010</v>
      </c>
      <c r="AQ13" s="278">
        <v>4110</v>
      </c>
      <c r="AR13" s="279">
        <v>-2.4</v>
      </c>
    </row>
    <row r="14" spans="1:46" ht="13.5" customHeight="1" x14ac:dyDescent="0.15">
      <c r="A14" s="259"/>
      <c r="AK14" s="1103" t="s">
        <v>489</v>
      </c>
      <c r="AL14" s="1104"/>
      <c r="AM14" s="1104"/>
      <c r="AN14" s="1105"/>
      <c r="AO14" s="277">
        <v>79455</v>
      </c>
      <c r="AP14" s="277">
        <v>3689</v>
      </c>
      <c r="AQ14" s="278">
        <v>2451</v>
      </c>
      <c r="AR14" s="279">
        <v>50.5</v>
      </c>
    </row>
    <row r="15" spans="1:46" ht="13.5" customHeight="1" x14ac:dyDescent="0.15">
      <c r="A15" s="259"/>
      <c r="AK15" s="1106" t="s">
        <v>490</v>
      </c>
      <c r="AL15" s="1107"/>
      <c r="AM15" s="1107"/>
      <c r="AN15" s="1108"/>
      <c r="AO15" s="277">
        <v>-142569</v>
      </c>
      <c r="AP15" s="277">
        <v>-6619</v>
      </c>
      <c r="AQ15" s="278">
        <v>-6399</v>
      </c>
      <c r="AR15" s="279">
        <v>3.4</v>
      </c>
    </row>
    <row r="16" spans="1:46" x14ac:dyDescent="0.15">
      <c r="A16" s="259"/>
      <c r="AK16" s="1106" t="s">
        <v>177</v>
      </c>
      <c r="AL16" s="1107"/>
      <c r="AM16" s="1107"/>
      <c r="AN16" s="1108"/>
      <c r="AO16" s="277">
        <v>3035573</v>
      </c>
      <c r="AP16" s="277">
        <v>140927</v>
      </c>
      <c r="AQ16" s="278">
        <v>119584</v>
      </c>
      <c r="AR16" s="279">
        <v>17.8</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12.67</v>
      </c>
      <c r="AP21" s="290">
        <v>10.86</v>
      </c>
      <c r="AQ21" s="291">
        <v>1.81</v>
      </c>
      <c r="AS21" s="292"/>
      <c r="AT21" s="288"/>
    </row>
    <row r="22" spans="1:46" s="260" customFormat="1" x14ac:dyDescent="0.15">
      <c r="A22" s="288"/>
      <c r="AK22" s="1109" t="s">
        <v>496</v>
      </c>
      <c r="AL22" s="1110"/>
      <c r="AM22" s="1110"/>
      <c r="AN22" s="1111"/>
      <c r="AO22" s="293">
        <v>96.9</v>
      </c>
      <c r="AP22" s="294">
        <v>97.3</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1478025</v>
      </c>
      <c r="AP32" s="303">
        <v>68618</v>
      </c>
      <c r="AQ32" s="304">
        <v>75090</v>
      </c>
      <c r="AR32" s="305">
        <v>-8.6</v>
      </c>
    </row>
    <row r="33" spans="1:46" ht="13.5" customHeight="1" x14ac:dyDescent="0.15">
      <c r="A33" s="259"/>
      <c r="AK33" s="1117" t="s">
        <v>501</v>
      </c>
      <c r="AL33" s="1118"/>
      <c r="AM33" s="1118"/>
      <c r="AN33" s="1119"/>
      <c r="AO33" s="303" t="s">
        <v>487</v>
      </c>
      <c r="AP33" s="303" t="s">
        <v>487</v>
      </c>
      <c r="AQ33" s="304" t="s">
        <v>487</v>
      </c>
      <c r="AR33" s="305" t="s">
        <v>487</v>
      </c>
    </row>
    <row r="34" spans="1:46" ht="27" customHeight="1" x14ac:dyDescent="0.15">
      <c r="A34" s="259"/>
      <c r="AK34" s="1117" t="s">
        <v>502</v>
      </c>
      <c r="AL34" s="1118"/>
      <c r="AM34" s="1118"/>
      <c r="AN34" s="1119"/>
      <c r="AO34" s="303" t="s">
        <v>487</v>
      </c>
      <c r="AP34" s="303" t="s">
        <v>487</v>
      </c>
      <c r="AQ34" s="304">
        <v>1</v>
      </c>
      <c r="AR34" s="305" t="s">
        <v>487</v>
      </c>
    </row>
    <row r="35" spans="1:46" ht="27" customHeight="1" x14ac:dyDescent="0.15">
      <c r="A35" s="259"/>
      <c r="AK35" s="1117" t="s">
        <v>503</v>
      </c>
      <c r="AL35" s="1118"/>
      <c r="AM35" s="1118"/>
      <c r="AN35" s="1119"/>
      <c r="AO35" s="303">
        <v>170354</v>
      </c>
      <c r="AP35" s="303">
        <v>7909</v>
      </c>
      <c r="AQ35" s="304">
        <v>17211</v>
      </c>
      <c r="AR35" s="305">
        <v>-54</v>
      </c>
    </row>
    <row r="36" spans="1:46" ht="27" customHeight="1" x14ac:dyDescent="0.15">
      <c r="A36" s="259"/>
      <c r="AK36" s="1117" t="s">
        <v>504</v>
      </c>
      <c r="AL36" s="1118"/>
      <c r="AM36" s="1118"/>
      <c r="AN36" s="1119"/>
      <c r="AO36" s="303">
        <v>184369</v>
      </c>
      <c r="AP36" s="303">
        <v>8559</v>
      </c>
      <c r="AQ36" s="304">
        <v>2478</v>
      </c>
      <c r="AR36" s="305">
        <v>245.4</v>
      </c>
    </row>
    <row r="37" spans="1:46" ht="13.5" customHeight="1" x14ac:dyDescent="0.15">
      <c r="A37" s="259"/>
      <c r="AK37" s="1117" t="s">
        <v>505</v>
      </c>
      <c r="AL37" s="1118"/>
      <c r="AM37" s="1118"/>
      <c r="AN37" s="1119"/>
      <c r="AO37" s="303" t="s">
        <v>487</v>
      </c>
      <c r="AP37" s="303" t="s">
        <v>487</v>
      </c>
      <c r="AQ37" s="304">
        <v>654</v>
      </c>
      <c r="AR37" s="305" t="s">
        <v>487</v>
      </c>
    </row>
    <row r="38" spans="1:46" ht="27" customHeight="1" x14ac:dyDescent="0.15">
      <c r="A38" s="259"/>
      <c r="AK38" s="1120" t="s">
        <v>506</v>
      </c>
      <c r="AL38" s="1121"/>
      <c r="AM38" s="1121"/>
      <c r="AN38" s="1122"/>
      <c r="AO38" s="306" t="s">
        <v>487</v>
      </c>
      <c r="AP38" s="306" t="s">
        <v>487</v>
      </c>
      <c r="AQ38" s="307">
        <v>4</v>
      </c>
      <c r="AR38" s="295" t="s">
        <v>487</v>
      </c>
      <c r="AS38" s="302"/>
    </row>
    <row r="39" spans="1:46" x14ac:dyDescent="0.15">
      <c r="A39" s="259"/>
      <c r="AK39" s="1120" t="s">
        <v>507</v>
      </c>
      <c r="AL39" s="1121"/>
      <c r="AM39" s="1121"/>
      <c r="AN39" s="1122"/>
      <c r="AO39" s="303">
        <v>-139292</v>
      </c>
      <c r="AP39" s="303">
        <v>-6467</v>
      </c>
      <c r="AQ39" s="304">
        <v>-3502</v>
      </c>
      <c r="AR39" s="305">
        <v>84.7</v>
      </c>
      <c r="AS39" s="302"/>
    </row>
    <row r="40" spans="1:46" ht="27" customHeight="1" x14ac:dyDescent="0.15">
      <c r="A40" s="259"/>
      <c r="AK40" s="1117" t="s">
        <v>508</v>
      </c>
      <c r="AL40" s="1118"/>
      <c r="AM40" s="1118"/>
      <c r="AN40" s="1119"/>
      <c r="AO40" s="303">
        <v>-775522</v>
      </c>
      <c r="AP40" s="303">
        <v>-36004</v>
      </c>
      <c r="AQ40" s="304">
        <v>-63750</v>
      </c>
      <c r="AR40" s="305">
        <v>-43.5</v>
      </c>
      <c r="AS40" s="302"/>
    </row>
    <row r="41" spans="1:46" x14ac:dyDescent="0.15">
      <c r="A41" s="259"/>
      <c r="AK41" s="1123" t="s">
        <v>287</v>
      </c>
      <c r="AL41" s="1124"/>
      <c r="AM41" s="1124"/>
      <c r="AN41" s="1125"/>
      <c r="AO41" s="303">
        <v>917934</v>
      </c>
      <c r="AP41" s="303">
        <v>42615</v>
      </c>
      <c r="AQ41" s="304">
        <v>28185</v>
      </c>
      <c r="AR41" s="305">
        <v>51.2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1527153</v>
      </c>
      <c r="AN51" s="325">
        <v>66062</v>
      </c>
      <c r="AO51" s="326">
        <v>3.3</v>
      </c>
      <c r="AP51" s="327">
        <v>94081</v>
      </c>
      <c r="AQ51" s="328">
        <v>10.5</v>
      </c>
      <c r="AR51" s="329">
        <v>-7.2</v>
      </c>
    </row>
    <row r="52" spans="1:44" x14ac:dyDescent="0.15">
      <c r="A52" s="259"/>
      <c r="AK52" s="330"/>
      <c r="AL52" s="331" t="s">
        <v>518</v>
      </c>
      <c r="AM52" s="332">
        <v>673895</v>
      </c>
      <c r="AN52" s="333">
        <v>29151</v>
      </c>
      <c r="AO52" s="334">
        <v>-12.2</v>
      </c>
      <c r="AP52" s="335">
        <v>48949</v>
      </c>
      <c r="AQ52" s="336">
        <v>11.5</v>
      </c>
      <c r="AR52" s="337">
        <v>-23.7</v>
      </c>
    </row>
    <row r="53" spans="1:44" x14ac:dyDescent="0.15">
      <c r="A53" s="259"/>
      <c r="AK53" s="315" t="s">
        <v>519</v>
      </c>
      <c r="AL53" s="316"/>
      <c r="AM53" s="324">
        <v>1386374</v>
      </c>
      <c r="AN53" s="325">
        <v>60921</v>
      </c>
      <c r="AO53" s="326">
        <v>-7.8</v>
      </c>
      <c r="AP53" s="327">
        <v>92632</v>
      </c>
      <c r="AQ53" s="328">
        <v>-1.5</v>
      </c>
      <c r="AR53" s="329">
        <v>-6.3</v>
      </c>
    </row>
    <row r="54" spans="1:44" x14ac:dyDescent="0.15">
      <c r="A54" s="259"/>
      <c r="AK54" s="330"/>
      <c r="AL54" s="331" t="s">
        <v>518</v>
      </c>
      <c r="AM54" s="332">
        <v>980746</v>
      </c>
      <c r="AN54" s="333">
        <v>43096</v>
      </c>
      <c r="AO54" s="334">
        <v>47.8</v>
      </c>
      <c r="AP54" s="335">
        <v>47978</v>
      </c>
      <c r="AQ54" s="336">
        <v>-2</v>
      </c>
      <c r="AR54" s="337">
        <v>49.8</v>
      </c>
    </row>
    <row r="55" spans="1:44" x14ac:dyDescent="0.15">
      <c r="A55" s="259"/>
      <c r="AK55" s="315" t="s">
        <v>520</v>
      </c>
      <c r="AL55" s="316"/>
      <c r="AM55" s="324">
        <v>1438319</v>
      </c>
      <c r="AN55" s="325">
        <v>64251</v>
      </c>
      <c r="AO55" s="326">
        <v>5.5</v>
      </c>
      <c r="AP55" s="327">
        <v>96469</v>
      </c>
      <c r="AQ55" s="328">
        <v>4.0999999999999996</v>
      </c>
      <c r="AR55" s="329">
        <v>1.4</v>
      </c>
    </row>
    <row r="56" spans="1:44" x14ac:dyDescent="0.15">
      <c r="A56" s="259"/>
      <c r="AK56" s="330"/>
      <c r="AL56" s="331" t="s">
        <v>518</v>
      </c>
      <c r="AM56" s="332">
        <v>935713</v>
      </c>
      <c r="AN56" s="333">
        <v>41799</v>
      </c>
      <c r="AO56" s="334">
        <v>-3</v>
      </c>
      <c r="AP56" s="335">
        <v>49775</v>
      </c>
      <c r="AQ56" s="336">
        <v>3.7</v>
      </c>
      <c r="AR56" s="337">
        <v>-6.7</v>
      </c>
    </row>
    <row r="57" spans="1:44" x14ac:dyDescent="0.15">
      <c r="A57" s="259"/>
      <c r="AK57" s="315" t="s">
        <v>521</v>
      </c>
      <c r="AL57" s="316"/>
      <c r="AM57" s="324">
        <v>2649893</v>
      </c>
      <c r="AN57" s="325">
        <v>120182</v>
      </c>
      <c r="AO57" s="326">
        <v>87.1</v>
      </c>
      <c r="AP57" s="327">
        <v>85743</v>
      </c>
      <c r="AQ57" s="328">
        <v>-11.1</v>
      </c>
      <c r="AR57" s="329">
        <v>98.2</v>
      </c>
    </row>
    <row r="58" spans="1:44" x14ac:dyDescent="0.15">
      <c r="A58" s="259"/>
      <c r="AK58" s="330"/>
      <c r="AL58" s="331" t="s">
        <v>518</v>
      </c>
      <c r="AM58" s="332">
        <v>2393344</v>
      </c>
      <c r="AN58" s="333">
        <v>108547</v>
      </c>
      <c r="AO58" s="334">
        <v>159.69999999999999</v>
      </c>
      <c r="AP58" s="335">
        <v>45231</v>
      </c>
      <c r="AQ58" s="336">
        <v>-9.1</v>
      </c>
      <c r="AR58" s="337">
        <v>168.8</v>
      </c>
    </row>
    <row r="59" spans="1:44" x14ac:dyDescent="0.15">
      <c r="A59" s="259"/>
      <c r="AK59" s="315" t="s">
        <v>522</v>
      </c>
      <c r="AL59" s="316"/>
      <c r="AM59" s="324">
        <v>2889937</v>
      </c>
      <c r="AN59" s="325">
        <v>134166</v>
      </c>
      <c r="AO59" s="326">
        <v>11.6</v>
      </c>
      <c r="AP59" s="327">
        <v>92509</v>
      </c>
      <c r="AQ59" s="328">
        <v>7.9</v>
      </c>
      <c r="AR59" s="329">
        <v>3.7</v>
      </c>
    </row>
    <row r="60" spans="1:44" x14ac:dyDescent="0.15">
      <c r="A60" s="259"/>
      <c r="AK60" s="330"/>
      <c r="AL60" s="331" t="s">
        <v>518</v>
      </c>
      <c r="AM60" s="332">
        <v>2676822</v>
      </c>
      <c r="AN60" s="333">
        <v>124272</v>
      </c>
      <c r="AO60" s="334">
        <v>14.5</v>
      </c>
      <c r="AP60" s="335">
        <v>52274</v>
      </c>
      <c r="AQ60" s="336">
        <v>15.6</v>
      </c>
      <c r="AR60" s="337">
        <v>-1.1000000000000001</v>
      </c>
    </row>
    <row r="61" spans="1:44" x14ac:dyDescent="0.15">
      <c r="A61" s="259"/>
      <c r="AK61" s="315" t="s">
        <v>523</v>
      </c>
      <c r="AL61" s="338"/>
      <c r="AM61" s="324">
        <v>1978335</v>
      </c>
      <c r="AN61" s="325">
        <v>89116</v>
      </c>
      <c r="AO61" s="326">
        <v>19.899999999999999</v>
      </c>
      <c r="AP61" s="327">
        <v>92287</v>
      </c>
      <c r="AQ61" s="339">
        <v>2</v>
      </c>
      <c r="AR61" s="329">
        <v>17.899999999999999</v>
      </c>
    </row>
    <row r="62" spans="1:44" x14ac:dyDescent="0.15">
      <c r="A62" s="259"/>
      <c r="AK62" s="330"/>
      <c r="AL62" s="331" t="s">
        <v>518</v>
      </c>
      <c r="AM62" s="332">
        <v>1532104</v>
      </c>
      <c r="AN62" s="333">
        <v>69373</v>
      </c>
      <c r="AO62" s="334">
        <v>41.4</v>
      </c>
      <c r="AP62" s="335">
        <v>48841</v>
      </c>
      <c r="AQ62" s="336">
        <v>3.9</v>
      </c>
      <c r="AR62" s="337">
        <v>37.5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dt9yiUHkWOY4JVUM+YXeNBo5Z7lkPCgVC1+boEXqEikeELue/FVYQ1V4voHxb6h1ecMl4WkxhKLOS7mrCRM2A==" saltValue="RV4kdQBBChdratnMngKw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topLeftCell="A76" zoomScaleNormal="100" zoomScaleSheetLayoutView="55" workbookViewId="0">
      <selection activeCell="AF101" sqref="AF10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fggRoKscdTTL2r3YoYgGtIBsVavFibEhQmhXE911LI+f5qWWefe4x+GEbcm0x2H6pkVvwT7MKc738lP2gDzXFA==" saltValue="gw3pGtlUQWO0kpk6oGRm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topLeftCell="A14" zoomScaleNormal="100" zoomScaleSheetLayoutView="55" workbookViewId="0">
      <selection activeCell="CU68" sqref="CU6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MErhRZ1lKDunyoxJPSFM3yMhVaMblkXhu97ZqeKle3o3kNQW+kXD6971TpWEOwUI+fjzaAggm59hN70hOaHO/Q==" saltValue="7bNXIM69aA+C6Uo6LAIj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topLeftCell="A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23.98</v>
      </c>
      <c r="G47" s="12">
        <v>23.3</v>
      </c>
      <c r="H47" s="12">
        <v>24.56</v>
      </c>
      <c r="I47" s="12">
        <v>35.78</v>
      </c>
      <c r="J47" s="13">
        <v>43.99</v>
      </c>
    </row>
    <row r="48" spans="2:10" ht="57.75" customHeight="1" x14ac:dyDescent="0.15">
      <c r="B48" s="14"/>
      <c r="C48" s="1128" t="s">
        <v>4</v>
      </c>
      <c r="D48" s="1128"/>
      <c r="E48" s="1129"/>
      <c r="F48" s="15">
        <v>0.23</v>
      </c>
      <c r="G48" s="16">
        <v>4.82</v>
      </c>
      <c r="H48" s="16">
        <v>14.15</v>
      </c>
      <c r="I48" s="16">
        <v>17.78</v>
      </c>
      <c r="J48" s="17">
        <v>11.02</v>
      </c>
    </row>
    <row r="49" spans="2:10" ht="57.75" customHeight="1" thickBot="1" x14ac:dyDescent="0.2">
      <c r="B49" s="18"/>
      <c r="C49" s="1130" t="s">
        <v>5</v>
      </c>
      <c r="D49" s="1130"/>
      <c r="E49" s="1131"/>
      <c r="F49" s="19" t="s">
        <v>530</v>
      </c>
      <c r="G49" s="20">
        <v>4.6100000000000003</v>
      </c>
      <c r="H49" s="20">
        <v>11.97</v>
      </c>
      <c r="I49" s="20">
        <v>13.83</v>
      </c>
      <c r="J49" s="21">
        <v>1.59</v>
      </c>
    </row>
    <row r="50" spans="2:10" x14ac:dyDescent="0.15"/>
  </sheetData>
  <sheetProtection algorithmName="SHA-512" hashValue="USVpWrJrgqKEyqJ86FVzmSY/0oQ/x/ySnpp26kkNMGjAgowYADVGRLW73B6mklba/NRmHzad09VsVab8wIvWkA==" saltValue="YXsbf8ycUT4q+dF3DvAC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topLeftCell="A16" zoomScale="70" zoomScaleNormal="70" zoomScaleSheetLayoutView="100" workbookViewId="0">
      <selection activeCell="C41" sqref="C41:E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531</v>
      </c>
      <c r="D34" s="1136"/>
      <c r="E34" s="1137"/>
      <c r="F34" s="32">
        <v>0.23</v>
      </c>
      <c r="G34" s="33">
        <v>4.8099999999999996</v>
      </c>
      <c r="H34" s="33">
        <v>14.14</v>
      </c>
      <c r="I34" s="33">
        <v>17.77</v>
      </c>
      <c r="J34" s="34">
        <v>11.01</v>
      </c>
      <c r="K34" s="22"/>
      <c r="L34" s="22"/>
      <c r="M34" s="22"/>
      <c r="N34" s="22"/>
      <c r="O34" s="22"/>
      <c r="P34" s="22"/>
    </row>
    <row r="35" spans="1:16" ht="39" customHeight="1" x14ac:dyDescent="0.15">
      <c r="A35" s="22"/>
      <c r="B35" s="35"/>
      <c r="C35" s="1132" t="s">
        <v>532</v>
      </c>
      <c r="D35" s="1132"/>
      <c r="E35" s="1133"/>
      <c r="F35" s="36">
        <v>6.58</v>
      </c>
      <c r="G35" s="37">
        <v>7.32</v>
      </c>
      <c r="H35" s="37">
        <v>8.1199999999999992</v>
      </c>
      <c r="I35" s="37">
        <v>8.2100000000000009</v>
      </c>
      <c r="J35" s="38">
        <v>8.8699999999999992</v>
      </c>
      <c r="K35" s="22"/>
      <c r="L35" s="22"/>
      <c r="M35" s="22"/>
      <c r="N35" s="22"/>
      <c r="O35" s="22"/>
      <c r="P35" s="22"/>
    </row>
    <row r="36" spans="1:16" ht="39" customHeight="1" x14ac:dyDescent="0.15">
      <c r="A36" s="22"/>
      <c r="B36" s="35"/>
      <c r="C36" s="1132" t="s">
        <v>533</v>
      </c>
      <c r="D36" s="1132"/>
      <c r="E36" s="1133"/>
      <c r="F36" s="36">
        <v>8.1</v>
      </c>
      <c r="G36" s="37">
        <v>7.85</v>
      </c>
      <c r="H36" s="37">
        <v>8.73</v>
      </c>
      <c r="I36" s="37">
        <v>7.21</v>
      </c>
      <c r="J36" s="38">
        <v>7.15</v>
      </c>
      <c r="K36" s="22"/>
      <c r="L36" s="22"/>
      <c r="M36" s="22"/>
      <c r="N36" s="22"/>
      <c r="O36" s="22"/>
      <c r="P36" s="22"/>
    </row>
    <row r="37" spans="1:16" ht="39" customHeight="1" x14ac:dyDescent="0.15">
      <c r="A37" s="22"/>
      <c r="B37" s="35"/>
      <c r="C37" s="1132" t="s">
        <v>534</v>
      </c>
      <c r="D37" s="1132"/>
      <c r="E37" s="1133"/>
      <c r="F37" s="36" t="s">
        <v>487</v>
      </c>
      <c r="G37" s="37" t="s">
        <v>487</v>
      </c>
      <c r="H37" s="37" t="s">
        <v>487</v>
      </c>
      <c r="I37" s="37" t="s">
        <v>487</v>
      </c>
      <c r="J37" s="38">
        <v>2.0499999999999998</v>
      </c>
      <c r="K37" s="22"/>
      <c r="L37" s="22"/>
      <c r="M37" s="22"/>
      <c r="N37" s="22"/>
      <c r="O37" s="22"/>
      <c r="P37" s="22"/>
    </row>
    <row r="38" spans="1:16" ht="39" customHeight="1" x14ac:dyDescent="0.15">
      <c r="A38" s="22"/>
      <c r="B38" s="35"/>
      <c r="C38" s="1132" t="s">
        <v>535</v>
      </c>
      <c r="D38" s="1132"/>
      <c r="E38" s="1133"/>
      <c r="F38" s="36">
        <v>0.05</v>
      </c>
      <c r="G38" s="37">
        <v>0.27</v>
      </c>
      <c r="H38" s="37">
        <v>1.39</v>
      </c>
      <c r="I38" s="37">
        <v>1.93</v>
      </c>
      <c r="J38" s="38">
        <v>0.94</v>
      </c>
      <c r="K38" s="22"/>
      <c r="L38" s="22"/>
      <c r="M38" s="22"/>
      <c r="N38" s="22"/>
      <c r="O38" s="22"/>
      <c r="P38" s="22"/>
    </row>
    <row r="39" spans="1:16" ht="39" customHeight="1" x14ac:dyDescent="0.15">
      <c r="A39" s="22"/>
      <c r="B39" s="35"/>
      <c r="C39" s="1132" t="s">
        <v>536</v>
      </c>
      <c r="D39" s="1132"/>
      <c r="E39" s="1133"/>
      <c r="F39" s="36" t="s">
        <v>487</v>
      </c>
      <c r="G39" s="37" t="s">
        <v>487</v>
      </c>
      <c r="H39" s="37" t="s">
        <v>487</v>
      </c>
      <c r="I39" s="37" t="s">
        <v>487</v>
      </c>
      <c r="J39" s="38">
        <v>0.3</v>
      </c>
      <c r="K39" s="22"/>
      <c r="L39" s="22"/>
      <c r="M39" s="22"/>
      <c r="N39" s="22"/>
      <c r="O39" s="22"/>
      <c r="P39" s="22"/>
    </row>
    <row r="40" spans="1:16" ht="39" customHeight="1" x14ac:dyDescent="0.15">
      <c r="A40" s="22"/>
      <c r="B40" s="35"/>
      <c r="C40" s="1132" t="s">
        <v>537</v>
      </c>
      <c r="D40" s="1132"/>
      <c r="E40" s="1133"/>
      <c r="F40" s="36">
        <v>0.11</v>
      </c>
      <c r="G40" s="37">
        <v>0.12</v>
      </c>
      <c r="H40" s="37">
        <v>0.12</v>
      </c>
      <c r="I40" s="37">
        <v>0.13</v>
      </c>
      <c r="J40" s="38">
        <v>0.14000000000000001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539</v>
      </c>
      <c r="D43" s="1134"/>
      <c r="E43" s="1135"/>
      <c r="F43" s="41">
        <v>0.93</v>
      </c>
      <c r="G43" s="42">
        <v>0.85</v>
      </c>
      <c r="H43" s="42">
        <v>0.67</v>
      </c>
      <c r="I43" s="42">
        <v>0.59</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Ztvy7WiK4H1uDYwwemzAjys0FaWGANPTvvVRipX4cPM0uFcbIjxCoKHNIaQTIP/QDl1kbMCceKhZhiaQVLZGg==" saltValue="XfwdE5e43hOX0qSR/aT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4"/>
  <sheetViews>
    <sheetView showGridLines="0" topLeftCell="A4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1413</v>
      </c>
      <c r="L45" s="58">
        <v>1429</v>
      </c>
      <c r="M45" s="58">
        <v>1447</v>
      </c>
      <c r="N45" s="58">
        <v>1452</v>
      </c>
      <c r="O45" s="59">
        <v>1478</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170</v>
      </c>
      <c r="L48" s="62">
        <v>177</v>
      </c>
      <c r="M48" s="62">
        <v>181</v>
      </c>
      <c r="N48" s="62">
        <v>188</v>
      </c>
      <c r="O48" s="63">
        <v>170</v>
      </c>
      <c r="P48" s="46"/>
      <c r="Q48" s="46"/>
      <c r="R48" s="46"/>
      <c r="S48" s="46"/>
      <c r="T48" s="46"/>
      <c r="U48" s="46"/>
    </row>
    <row r="49" spans="1:21" ht="30.75" customHeight="1" x14ac:dyDescent="0.15">
      <c r="A49" s="46"/>
      <c r="B49" s="1140"/>
      <c r="C49" s="1141"/>
      <c r="D49" s="60"/>
      <c r="E49" s="1146" t="s">
        <v>14</v>
      </c>
      <c r="F49" s="1146"/>
      <c r="G49" s="1146"/>
      <c r="H49" s="1146"/>
      <c r="I49" s="1146"/>
      <c r="J49" s="1147"/>
      <c r="K49" s="61">
        <v>155</v>
      </c>
      <c r="L49" s="62">
        <v>144</v>
      </c>
      <c r="M49" s="62">
        <v>102</v>
      </c>
      <c r="N49" s="62">
        <v>120</v>
      </c>
      <c r="O49" s="63">
        <v>184</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986</v>
      </c>
      <c r="L52" s="62">
        <v>987</v>
      </c>
      <c r="M52" s="62">
        <v>939</v>
      </c>
      <c r="N52" s="62">
        <v>949</v>
      </c>
      <c r="O52" s="63">
        <v>914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752</v>
      </c>
      <c r="L53" s="67">
        <v>763</v>
      </c>
      <c r="M53" s="67">
        <v>791</v>
      </c>
      <c r="N53" s="67">
        <v>811</v>
      </c>
      <c r="O53" s="68">
        <v>918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T7evFE/9tqtsMWnc/qxnMKBXEWiY0tBsAcUMSnaEXfPiH5OQz7QkYkL91pM2wE034kB73srU/CLKo52cC8tUw==" saltValue="xCASYmFykf/TI4usR24g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67"/>
  <sheetViews>
    <sheetView showGridLines="0" topLeftCell="A16" zoomScale="70" zoomScaleNormal="70" zoomScaleSheetLayoutView="100" workbookViewId="0">
      <selection activeCell="I45" sqref="I4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13694</v>
      </c>
      <c r="J41" s="343">
        <v>13580</v>
      </c>
      <c r="K41" s="343">
        <v>13504</v>
      </c>
      <c r="L41" s="343">
        <v>14489</v>
      </c>
      <c r="M41" s="344">
        <v>15273</v>
      </c>
    </row>
    <row r="42" spans="2:13" ht="27.75" customHeight="1" x14ac:dyDescent="0.15">
      <c r="B42" s="1171"/>
      <c r="C42" s="1172"/>
      <c r="D42" s="104"/>
      <c r="E42" s="1177" t="s">
        <v>32</v>
      </c>
      <c r="F42" s="1177"/>
      <c r="G42" s="1177"/>
      <c r="H42" s="1178"/>
      <c r="I42" s="345" t="s">
        <v>487</v>
      </c>
      <c r="J42" s="346" t="s">
        <v>487</v>
      </c>
      <c r="K42" s="346" t="s">
        <v>487</v>
      </c>
      <c r="L42" s="346" t="s">
        <v>487</v>
      </c>
      <c r="M42" s="347" t="s">
        <v>487</v>
      </c>
    </row>
    <row r="43" spans="2:13" ht="27.75" customHeight="1" x14ac:dyDescent="0.15">
      <c r="B43" s="1171"/>
      <c r="C43" s="1172"/>
      <c r="D43" s="104"/>
      <c r="E43" s="1177" t="s">
        <v>33</v>
      </c>
      <c r="F43" s="1177"/>
      <c r="G43" s="1177"/>
      <c r="H43" s="1178"/>
      <c r="I43" s="345">
        <v>2762</v>
      </c>
      <c r="J43" s="346">
        <v>2765</v>
      </c>
      <c r="K43" s="346">
        <v>2774</v>
      </c>
      <c r="L43" s="346">
        <v>2862</v>
      </c>
      <c r="M43" s="347">
        <v>2846</v>
      </c>
    </row>
    <row r="44" spans="2:13" ht="27.75" customHeight="1" x14ac:dyDescent="0.15">
      <c r="B44" s="1171"/>
      <c r="C44" s="1172"/>
      <c r="D44" s="104"/>
      <c r="E44" s="1177" t="s">
        <v>34</v>
      </c>
      <c r="F44" s="1177"/>
      <c r="G44" s="1177"/>
      <c r="H44" s="1178"/>
      <c r="I44" s="345">
        <v>1726</v>
      </c>
      <c r="J44" s="346">
        <v>1739</v>
      </c>
      <c r="K44" s="346">
        <v>2593</v>
      </c>
      <c r="L44" s="346">
        <v>2986</v>
      </c>
      <c r="M44" s="347">
        <v>3189</v>
      </c>
    </row>
    <row r="45" spans="2:13" ht="27.75" customHeight="1" x14ac:dyDescent="0.15">
      <c r="B45" s="1171"/>
      <c r="C45" s="1172"/>
      <c r="D45" s="104"/>
      <c r="E45" s="1177" t="s">
        <v>35</v>
      </c>
      <c r="F45" s="1177"/>
      <c r="G45" s="1177"/>
      <c r="H45" s="1178"/>
      <c r="I45" s="345">
        <v>2073</v>
      </c>
      <c r="J45" s="346">
        <v>2185</v>
      </c>
      <c r="K45" s="346">
        <v>2122</v>
      </c>
      <c r="L45" s="346">
        <v>2143</v>
      </c>
      <c r="M45" s="347">
        <v>2213</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v>224</v>
      </c>
      <c r="J49" s="346" t="s">
        <v>487</v>
      </c>
      <c r="K49" s="346" t="s">
        <v>487</v>
      </c>
      <c r="L49" s="346" t="s">
        <v>487</v>
      </c>
      <c r="M49" s="347" t="s">
        <v>487</v>
      </c>
    </row>
    <row r="50" spans="2:13" ht="27.75" customHeight="1" x14ac:dyDescent="0.15">
      <c r="B50" s="1182" t="s">
        <v>40</v>
      </c>
      <c r="C50" s="1183"/>
      <c r="D50" s="107"/>
      <c r="E50" s="1177" t="s">
        <v>41</v>
      </c>
      <c r="F50" s="1177"/>
      <c r="G50" s="1177"/>
      <c r="H50" s="1178"/>
      <c r="I50" s="345">
        <v>3105</v>
      </c>
      <c r="J50" s="346">
        <v>3059</v>
      </c>
      <c r="K50" s="346">
        <v>3345</v>
      </c>
      <c r="L50" s="346">
        <v>4213</v>
      </c>
      <c r="M50" s="347">
        <v>4698</v>
      </c>
    </row>
    <row r="51" spans="2:13" ht="27.75" customHeight="1" x14ac:dyDescent="0.15">
      <c r="B51" s="1171"/>
      <c r="C51" s="1172"/>
      <c r="D51" s="104"/>
      <c r="E51" s="1177" t="s">
        <v>42</v>
      </c>
      <c r="F51" s="1177"/>
      <c r="G51" s="1177"/>
      <c r="H51" s="1178"/>
      <c r="I51" s="345">
        <v>1891</v>
      </c>
      <c r="J51" s="346">
        <v>1676</v>
      </c>
      <c r="K51" s="346">
        <v>1693</v>
      </c>
      <c r="L51" s="346">
        <v>1735</v>
      </c>
      <c r="M51" s="347">
        <v>1818</v>
      </c>
    </row>
    <row r="52" spans="2:13" ht="27.75" customHeight="1" x14ac:dyDescent="0.15">
      <c r="B52" s="1173"/>
      <c r="C52" s="1174"/>
      <c r="D52" s="104"/>
      <c r="E52" s="1177" t="s">
        <v>43</v>
      </c>
      <c r="F52" s="1177"/>
      <c r="G52" s="1177"/>
      <c r="H52" s="1178"/>
      <c r="I52" s="345">
        <v>9377</v>
      </c>
      <c r="J52" s="346">
        <v>9430</v>
      </c>
      <c r="K52" s="346">
        <v>9628</v>
      </c>
      <c r="L52" s="346">
        <v>10632</v>
      </c>
      <c r="M52" s="347">
        <v>11540</v>
      </c>
    </row>
    <row r="53" spans="2:13" ht="27.75" customHeight="1" thickBot="1" x14ac:dyDescent="0.2">
      <c r="B53" s="1184" t="s">
        <v>19</v>
      </c>
      <c r="C53" s="1185"/>
      <c r="D53" s="108"/>
      <c r="E53" s="1186" t="s">
        <v>44</v>
      </c>
      <c r="F53" s="1186"/>
      <c r="G53" s="1186"/>
      <c r="H53" s="1187"/>
      <c r="I53" s="348">
        <v>6105</v>
      </c>
      <c r="J53" s="349">
        <v>6103</v>
      </c>
      <c r="K53" s="349">
        <v>6327</v>
      </c>
      <c r="L53" s="349">
        <v>5901</v>
      </c>
      <c r="M53" s="350">
        <v>5466</v>
      </c>
    </row>
    <row r="54" spans="2:13" ht="27.75" customHeight="1" x14ac:dyDescent="0.15">
      <c r="B54" s="109"/>
      <c r="C54" s="110"/>
      <c r="D54" s="110"/>
      <c r="E54" s="111"/>
      <c r="F54" s="111"/>
      <c r="G54" s="111"/>
      <c r="H54" s="111"/>
      <c r="I54" s="112"/>
      <c r="J54" s="112"/>
      <c r="K54" s="112"/>
      <c r="L54" s="112"/>
      <c r="M54" s="112"/>
    </row>
    <row r="55" spans="2:13" x14ac:dyDescent="0.15"/>
    <row r="65" ht="13.5" hidden="1" customHeight="1" x14ac:dyDescent="0.15"/>
    <row r="66" ht="13.5" hidden="1" customHeight="1" x14ac:dyDescent="0.15"/>
    <row r="67" ht="13.5" hidden="1" customHeight="1" x14ac:dyDescent="0.15"/>
  </sheetData>
  <sheetProtection algorithmName="SHA-512" hashValue="i3U080tInwRENFoltuESq5SRWA1Jx4dLF9Snzs9OEumxxMctU6u2RZDZo9elMihkD/MeLEWkc2cQvuVOdwEkJA==" saltValue="ihMHfNiTH6phTZ3qwTXA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40" zoomScaleNormal="40" zoomScaleSheetLayoutView="100" workbookViewId="0">
      <selection activeCell="M60" sqref="M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1791</v>
      </c>
      <c r="G55" s="120">
        <v>2542</v>
      </c>
      <c r="H55" s="121">
        <v>3133</v>
      </c>
    </row>
    <row r="56" spans="2:8" ht="52.5" customHeight="1" x14ac:dyDescent="0.15">
      <c r="B56" s="122"/>
      <c r="C56" s="1198" t="s">
        <v>47</v>
      </c>
      <c r="D56" s="1198"/>
      <c r="E56" s="1199"/>
      <c r="F56" s="123">
        <v>216</v>
      </c>
      <c r="G56" s="123">
        <v>223</v>
      </c>
      <c r="H56" s="124">
        <v>262</v>
      </c>
    </row>
    <row r="57" spans="2:8" ht="53.25" customHeight="1" x14ac:dyDescent="0.15">
      <c r="B57" s="122"/>
      <c r="C57" s="1200" t="s">
        <v>48</v>
      </c>
      <c r="D57" s="1200"/>
      <c r="E57" s="1201"/>
      <c r="F57" s="125">
        <v>1298</v>
      </c>
      <c r="G57" s="125">
        <v>1377</v>
      </c>
      <c r="H57" s="126">
        <v>1192</v>
      </c>
    </row>
    <row r="58" spans="2:8" ht="45.75" customHeight="1" x14ac:dyDescent="0.15">
      <c r="B58" s="127"/>
      <c r="C58" s="1188" t="s">
        <v>557</v>
      </c>
      <c r="D58" s="1189"/>
      <c r="E58" s="1190"/>
      <c r="F58" s="128">
        <v>820</v>
      </c>
      <c r="G58" s="128">
        <v>816</v>
      </c>
      <c r="H58" s="129">
        <v>566</v>
      </c>
    </row>
    <row r="59" spans="2:8" ht="45.75" customHeight="1" x14ac:dyDescent="0.15">
      <c r="B59" s="127"/>
      <c r="C59" s="1188" t="s">
        <v>558</v>
      </c>
      <c r="D59" s="1189"/>
      <c r="E59" s="1190"/>
      <c r="F59" s="128">
        <v>62</v>
      </c>
      <c r="G59" s="128">
        <v>162</v>
      </c>
      <c r="H59" s="129">
        <v>162</v>
      </c>
    </row>
    <row r="60" spans="2:8" ht="45.75" customHeight="1" x14ac:dyDescent="0.15">
      <c r="B60" s="127"/>
      <c r="C60" s="1188" t="s">
        <v>559</v>
      </c>
      <c r="D60" s="1189"/>
      <c r="E60" s="1190"/>
      <c r="F60" s="128">
        <v>186</v>
      </c>
      <c r="G60" s="128">
        <v>166</v>
      </c>
      <c r="H60" s="129">
        <v>145</v>
      </c>
    </row>
    <row r="61" spans="2:8" ht="45.75" customHeight="1" x14ac:dyDescent="0.15">
      <c r="B61" s="127"/>
      <c r="C61" s="1188" t="s">
        <v>560</v>
      </c>
      <c r="D61" s="1189"/>
      <c r="E61" s="1190"/>
      <c r="F61" s="128">
        <v>26</v>
      </c>
      <c r="G61" s="128">
        <v>27</v>
      </c>
      <c r="H61" s="129">
        <v>128</v>
      </c>
    </row>
    <row r="62" spans="2:8" ht="45.75" customHeight="1" thickBot="1" x14ac:dyDescent="0.2">
      <c r="B62" s="130"/>
      <c r="C62" s="1191" t="s">
        <v>561</v>
      </c>
      <c r="D62" s="1192"/>
      <c r="E62" s="1193"/>
      <c r="F62" s="131">
        <v>115</v>
      </c>
      <c r="G62" s="131">
        <v>115</v>
      </c>
      <c r="H62" s="132">
        <v>115</v>
      </c>
    </row>
    <row r="63" spans="2:8" ht="52.5" customHeight="1" thickBot="1" x14ac:dyDescent="0.2">
      <c r="B63" s="133"/>
      <c r="C63" s="1194" t="s">
        <v>49</v>
      </c>
      <c r="D63" s="1194"/>
      <c r="E63" s="1195"/>
      <c r="F63" s="134">
        <v>3305</v>
      </c>
      <c r="G63" s="134">
        <v>4142</v>
      </c>
      <c r="H63" s="135">
        <v>4587</v>
      </c>
    </row>
    <row r="64" spans="2:8" x14ac:dyDescent="0.15"/>
  </sheetData>
  <sheetProtection algorithmName="SHA-512" hashValue="5gDhoEOxNSBH5GW3PsMt41aefaBotfkKDeCi2HHu7bThjQ75dW4f3HDMqTeU/SSRGAlnLwbAT6bsM+KjUQwPDw==" saltValue="66J78/x/Wp+r5pW4FI50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66062</v>
      </c>
      <c r="E3" s="154"/>
      <c r="F3" s="155">
        <v>94081</v>
      </c>
      <c r="G3" s="156"/>
      <c r="H3" s="157"/>
    </row>
    <row r="4" spans="1:8" x14ac:dyDescent="0.15">
      <c r="A4" s="158"/>
      <c r="B4" s="159"/>
      <c r="C4" s="160"/>
      <c r="D4" s="161">
        <v>29151</v>
      </c>
      <c r="E4" s="162"/>
      <c r="F4" s="163">
        <v>48949</v>
      </c>
      <c r="G4" s="164"/>
      <c r="H4" s="165"/>
    </row>
    <row r="5" spans="1:8" x14ac:dyDescent="0.15">
      <c r="A5" s="146" t="s">
        <v>519</v>
      </c>
      <c r="B5" s="151"/>
      <c r="C5" s="152"/>
      <c r="D5" s="153">
        <v>60921</v>
      </c>
      <c r="E5" s="154"/>
      <c r="F5" s="155">
        <v>92632</v>
      </c>
      <c r="G5" s="156"/>
      <c r="H5" s="157"/>
    </row>
    <row r="6" spans="1:8" x14ac:dyDescent="0.15">
      <c r="A6" s="158"/>
      <c r="B6" s="159"/>
      <c r="C6" s="160"/>
      <c r="D6" s="161">
        <v>43096</v>
      </c>
      <c r="E6" s="162"/>
      <c r="F6" s="163">
        <v>47978</v>
      </c>
      <c r="G6" s="164"/>
      <c r="H6" s="165"/>
    </row>
    <row r="7" spans="1:8" x14ac:dyDescent="0.15">
      <c r="A7" s="146" t="s">
        <v>520</v>
      </c>
      <c r="B7" s="151"/>
      <c r="C7" s="152"/>
      <c r="D7" s="153">
        <v>64251</v>
      </c>
      <c r="E7" s="154"/>
      <c r="F7" s="155">
        <v>96469</v>
      </c>
      <c r="G7" s="156"/>
      <c r="H7" s="157"/>
    </row>
    <row r="8" spans="1:8" x14ac:dyDescent="0.15">
      <c r="A8" s="158"/>
      <c r="B8" s="159"/>
      <c r="C8" s="160"/>
      <c r="D8" s="161">
        <v>41799</v>
      </c>
      <c r="E8" s="162"/>
      <c r="F8" s="163">
        <v>49775</v>
      </c>
      <c r="G8" s="164"/>
      <c r="H8" s="165"/>
    </row>
    <row r="9" spans="1:8" x14ac:dyDescent="0.15">
      <c r="A9" s="146" t="s">
        <v>521</v>
      </c>
      <c r="B9" s="151"/>
      <c r="C9" s="152"/>
      <c r="D9" s="153">
        <v>120182</v>
      </c>
      <c r="E9" s="154"/>
      <c r="F9" s="155">
        <v>85743</v>
      </c>
      <c r="G9" s="156"/>
      <c r="H9" s="157"/>
    </row>
    <row r="10" spans="1:8" x14ac:dyDescent="0.15">
      <c r="A10" s="158"/>
      <c r="B10" s="159"/>
      <c r="C10" s="160"/>
      <c r="D10" s="161">
        <v>108547</v>
      </c>
      <c r="E10" s="162"/>
      <c r="F10" s="163">
        <v>45231</v>
      </c>
      <c r="G10" s="164"/>
      <c r="H10" s="165"/>
    </row>
    <row r="11" spans="1:8" x14ac:dyDescent="0.15">
      <c r="A11" s="146" t="s">
        <v>522</v>
      </c>
      <c r="B11" s="151"/>
      <c r="C11" s="152"/>
      <c r="D11" s="153">
        <v>134166</v>
      </c>
      <c r="E11" s="154"/>
      <c r="F11" s="155">
        <v>92509</v>
      </c>
      <c r="G11" s="156"/>
      <c r="H11" s="157"/>
    </row>
    <row r="12" spans="1:8" x14ac:dyDescent="0.15">
      <c r="A12" s="158"/>
      <c r="B12" s="159"/>
      <c r="C12" s="166"/>
      <c r="D12" s="161">
        <v>124272</v>
      </c>
      <c r="E12" s="162"/>
      <c r="F12" s="163">
        <v>52274</v>
      </c>
      <c r="G12" s="164"/>
      <c r="H12" s="165"/>
    </row>
    <row r="13" spans="1:8" x14ac:dyDescent="0.15">
      <c r="A13" s="146"/>
      <c r="B13" s="151"/>
      <c r="C13" s="152"/>
      <c r="D13" s="153">
        <v>89116</v>
      </c>
      <c r="E13" s="154"/>
      <c r="F13" s="155">
        <v>92287</v>
      </c>
      <c r="G13" s="167"/>
      <c r="H13" s="157"/>
    </row>
    <row r="14" spans="1:8" x14ac:dyDescent="0.15">
      <c r="A14" s="158"/>
      <c r="B14" s="159"/>
      <c r="C14" s="160"/>
      <c r="D14" s="161">
        <v>69373</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0.23</v>
      </c>
      <c r="C19" s="168">
        <f>ROUND(VALUE(SUBSTITUTE(実質収支比率等に係る経年分析!G$48,"▲","-")),2)</f>
        <v>4.82</v>
      </c>
      <c r="D19" s="168">
        <f>ROUND(VALUE(SUBSTITUTE(実質収支比率等に係る経年分析!H$48,"▲","-")),2)</f>
        <v>14.15</v>
      </c>
      <c r="E19" s="168">
        <f>ROUND(VALUE(SUBSTITUTE(実質収支比率等に係る経年分析!I$48,"▲","-")),2)</f>
        <v>17.78</v>
      </c>
      <c r="F19" s="168">
        <f>ROUND(VALUE(SUBSTITUTE(実質収支比率等に係る経年分析!J$48,"▲","-")),2)</f>
        <v>11.02</v>
      </c>
    </row>
    <row r="20" spans="1:11" x14ac:dyDescent="0.15">
      <c r="A20" s="168" t="s">
        <v>53</v>
      </c>
      <c r="B20" s="168">
        <f>ROUND(VALUE(SUBSTITUTE(実質収支比率等に係る経年分析!F$47,"▲","-")),2)</f>
        <v>23.98</v>
      </c>
      <c r="C20" s="168">
        <f>ROUND(VALUE(SUBSTITUTE(実質収支比率等に係る経年分析!G$47,"▲","-")),2)</f>
        <v>23.3</v>
      </c>
      <c r="D20" s="168">
        <f>ROUND(VALUE(SUBSTITUTE(実質収支比率等に係る経年分析!H$47,"▲","-")),2)</f>
        <v>24.56</v>
      </c>
      <c r="E20" s="168">
        <f>ROUND(VALUE(SUBSTITUTE(実質収支比率等に係る経年分析!I$47,"▲","-")),2)</f>
        <v>35.78</v>
      </c>
      <c r="F20" s="168">
        <f>ROUND(VALUE(SUBSTITUTE(実質収支比率等に係る経年分析!J$47,"▲","-")),2)</f>
        <v>43.99</v>
      </c>
    </row>
    <row r="21" spans="1:11" x14ac:dyDescent="0.15">
      <c r="A21" s="168" t="s">
        <v>54</v>
      </c>
      <c r="B21" s="168">
        <f>IF(ISNUMBER(VALUE(SUBSTITUTE(実質収支比率等に係る経年分析!F$49,"▲","-"))),ROUND(VALUE(SUBSTITUTE(実質収支比率等に係る経年分析!F$49,"▲","-")),2),NA())</f>
        <v>-3.15</v>
      </c>
      <c r="C21" s="168">
        <f>IF(ISNUMBER(VALUE(SUBSTITUTE(実質収支比率等に係る経年分析!G$49,"▲","-"))),ROUND(VALUE(SUBSTITUTE(実質収支比率等に係る経年分析!G$49,"▲","-")),2),NA())</f>
        <v>4.6100000000000003</v>
      </c>
      <c r="D21" s="168">
        <f>IF(ISNUMBER(VALUE(SUBSTITUTE(実質収支比率等に係る経年分析!H$49,"▲","-"))),ROUND(VALUE(SUBSTITUTE(実質収支比率等に係る経年分析!H$49,"▲","-")),2),NA())</f>
        <v>11.97</v>
      </c>
      <c r="E21" s="168">
        <f>IF(ISNUMBER(VALUE(SUBSTITUTE(実質収支比率等に係る経年分析!I$49,"▲","-"))),ROUND(VALUE(SUBSTITUTE(実質収支比率等に係る経年分析!I$49,"▲","-")),2),NA())</f>
        <v>13.83</v>
      </c>
      <c r="F21" s="168">
        <f>IF(ISNUMBER(VALUE(SUBSTITUTE(実質収支比率等に係る経年分析!J$49,"▲","-"))),ROUND(VALUE(SUBSTITUTE(実質収支比率等に係る経年分析!J$49,"▲","-")),2),NA())</f>
        <v>1.59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0.93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0.59</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0.14000000000000001</v>
      </c>
    </row>
    <row r="31" spans="1:11" x14ac:dyDescent="0.15">
      <c r="A31" s="169" t="str">
        <f>IF(連結実質赤字比率に係る赤字・黒字の構成分析!C$39="",NA(),連結実質赤字比率に係る赤字・黒字の構成分析!C$39)</f>
        <v>下水道事業会計（農業集落排水事業）</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1.93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0.94</v>
      </c>
    </row>
    <row r="33" spans="1:16" x14ac:dyDescent="0.15">
      <c r="A33" s="169" t="str">
        <f>IF(連結実質赤字比率に係る赤字・黒字の構成分析!C$37="",NA(),連結実質赤字比率に係る赤字・黒字の構成分析!C$37)</f>
        <v>下水道事業会計（公共下水道事業）</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2.0499999999999998</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7.85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8.73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7.15</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8.1199999999999992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8.2100000000000009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8.8699999999999992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0.23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4.8099999999999996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11.01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986</v>
      </c>
      <c r="E42" s="170"/>
      <c r="F42" s="170"/>
      <c r="G42" s="170">
        <f>'実質公債費比率（分子）の構造'!L$52</f>
        <v>987</v>
      </c>
      <c r="H42" s="170"/>
      <c r="I42" s="170"/>
      <c r="J42" s="170">
        <f>'実質公債費比率（分子）の構造'!M$52</f>
        <v>939</v>
      </c>
      <c r="K42" s="170"/>
      <c r="L42" s="170"/>
      <c r="M42" s="170">
        <f>'実質公債費比率（分子）の構造'!N$52</f>
        <v>949</v>
      </c>
      <c r="N42" s="170"/>
      <c r="O42" s="170"/>
      <c r="P42" s="170">
        <f>'実質公債費比率（分子）の構造'!O$52</f>
        <v>914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155</v>
      </c>
      <c r="C45" s="170"/>
      <c r="D45" s="170"/>
      <c r="E45" s="170">
        <f>'実質公債費比率（分子）の構造'!L$49</f>
        <v>144</v>
      </c>
      <c r="F45" s="170"/>
      <c r="G45" s="170"/>
      <c r="H45" s="170">
        <f>'実質公債費比率（分子）の構造'!M$49</f>
        <v>102</v>
      </c>
      <c r="I45" s="170"/>
      <c r="J45" s="170"/>
      <c r="K45" s="170">
        <f>'実質公債費比率（分子）の構造'!N$49</f>
        <v>120</v>
      </c>
      <c r="L45" s="170"/>
      <c r="M45" s="170"/>
      <c r="N45" s="170">
        <f>'実質公債費比率（分子）の構造'!O$49</f>
        <v>184</v>
      </c>
      <c r="O45" s="170"/>
      <c r="P45" s="170"/>
    </row>
    <row r="46" spans="1:16" x14ac:dyDescent="0.15">
      <c r="A46" s="170" t="s">
        <v>64</v>
      </c>
      <c r="B46" s="170">
        <f>'実質公債費比率（分子）の構造'!K$48</f>
        <v>170</v>
      </c>
      <c r="C46" s="170"/>
      <c r="D46" s="170"/>
      <c r="E46" s="170">
        <f>'実質公債費比率（分子）の構造'!L$48</f>
        <v>177</v>
      </c>
      <c r="F46" s="170"/>
      <c r="G46" s="170"/>
      <c r="H46" s="170">
        <f>'実質公債費比率（分子）の構造'!M$48</f>
        <v>181</v>
      </c>
      <c r="I46" s="170"/>
      <c r="J46" s="170"/>
      <c r="K46" s="170">
        <f>'実質公債費比率（分子）の構造'!N$48</f>
        <v>188</v>
      </c>
      <c r="L46" s="170"/>
      <c r="M46" s="170"/>
      <c r="N46" s="170">
        <f>'実質公債費比率（分子）の構造'!O$48</f>
        <v>170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1413</v>
      </c>
      <c r="C49" s="170"/>
      <c r="D49" s="170"/>
      <c r="E49" s="170">
        <f>'実質公債費比率（分子）の構造'!L$45</f>
        <v>1429</v>
      </c>
      <c r="F49" s="170"/>
      <c r="G49" s="170"/>
      <c r="H49" s="170">
        <f>'実質公債費比率（分子）の構造'!M$45</f>
        <v>1447</v>
      </c>
      <c r="I49" s="170"/>
      <c r="J49" s="170"/>
      <c r="K49" s="170">
        <f>'実質公債費比率（分子）の構造'!N$45</f>
        <v>1452</v>
      </c>
      <c r="L49" s="170"/>
      <c r="M49" s="170"/>
      <c r="N49" s="170">
        <f>'実質公債費比率（分子）の構造'!O$45</f>
        <v>1478</v>
      </c>
      <c r="O49" s="170"/>
      <c r="P49" s="170"/>
    </row>
    <row r="50" spans="1:16" x14ac:dyDescent="0.15">
      <c r="A50" s="170" t="s">
        <v>67</v>
      </c>
      <c r="B50" s="170" t="e">
        <f>NA()</f>
        <v>#N/A</v>
      </c>
      <c r="C50" s="170">
        <f>IF(ISNUMBER('実質公債費比率（分子）の構造'!K$53),'実質公債費比率（分子）の構造'!K$53,NA())</f>
        <v>752</v>
      </c>
      <c r="D50" s="170" t="e">
        <f>NA()</f>
        <v>#N/A</v>
      </c>
      <c r="E50" s="170" t="e">
        <f>NA()</f>
        <v>#N/A</v>
      </c>
      <c r="F50" s="170">
        <f>IF(ISNUMBER('実質公債費比率（分子）の構造'!L$53),'実質公債費比率（分子）の構造'!L$53,NA())</f>
        <v>763</v>
      </c>
      <c r="G50" s="170" t="e">
        <f>NA()</f>
        <v>#N/A</v>
      </c>
      <c r="H50" s="170" t="e">
        <f>NA()</f>
        <v>#N/A</v>
      </c>
      <c r="I50" s="170">
        <f>IF(ISNUMBER('実質公債費比率（分子）の構造'!M$53),'実質公債費比率（分子）の構造'!M$53,NA())</f>
        <v>791</v>
      </c>
      <c r="J50" s="170" t="e">
        <f>NA()</f>
        <v>#N/A</v>
      </c>
      <c r="K50" s="170" t="e">
        <f>NA()</f>
        <v>#N/A</v>
      </c>
      <c r="L50" s="170">
        <f>IF(ISNUMBER('実質公債費比率（分子）の構造'!N$53),'実質公債費比率（分子）の構造'!N$53,NA())</f>
        <v>811</v>
      </c>
      <c r="M50" s="170" t="e">
        <f>NA()</f>
        <v>#N/A</v>
      </c>
      <c r="N50" s="170" t="e">
        <f>NA()</f>
        <v>#N/A</v>
      </c>
      <c r="O50" s="170">
        <f>IF(ISNUMBER('実質公債費比率（分子）の構造'!O$53),'実質公債費比率（分子）の構造'!O$53,NA())</f>
        <v>918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9377</v>
      </c>
      <c r="E56" s="169"/>
      <c r="F56" s="169"/>
      <c r="G56" s="169">
        <f>'将来負担比率（分子）の構造'!J$52</f>
        <v>9430</v>
      </c>
      <c r="H56" s="169"/>
      <c r="I56" s="169"/>
      <c r="J56" s="169">
        <f>'将来負担比率（分子）の構造'!K$52</f>
        <v>9628</v>
      </c>
      <c r="K56" s="169"/>
      <c r="L56" s="169"/>
      <c r="M56" s="169">
        <f>'将来負担比率（分子）の構造'!L$52</f>
        <v>10632</v>
      </c>
      <c r="N56" s="169"/>
      <c r="O56" s="169"/>
      <c r="P56" s="169">
        <f>'将来負担比率（分子）の構造'!M$52</f>
        <v>11540</v>
      </c>
    </row>
    <row r="57" spans="1:16" x14ac:dyDescent="0.15">
      <c r="A57" s="169" t="s">
        <v>42</v>
      </c>
      <c r="B57" s="169"/>
      <c r="C57" s="169"/>
      <c r="D57" s="169">
        <f>'将来負担比率（分子）の構造'!I$51</f>
        <v>1891</v>
      </c>
      <c r="E57" s="169"/>
      <c r="F57" s="169"/>
      <c r="G57" s="169">
        <f>'将来負担比率（分子）の構造'!J$51</f>
        <v>1676</v>
      </c>
      <c r="H57" s="169"/>
      <c r="I57" s="169"/>
      <c r="J57" s="169">
        <f>'将来負担比率（分子）の構造'!K$51</f>
        <v>1693</v>
      </c>
      <c r="K57" s="169"/>
      <c r="L57" s="169"/>
      <c r="M57" s="169">
        <f>'将来負担比率（分子）の構造'!L$51</f>
        <v>1735</v>
      </c>
      <c r="N57" s="169"/>
      <c r="O57" s="169"/>
      <c r="P57" s="169">
        <f>'将来負担比率（分子）の構造'!M$51</f>
        <v>1818</v>
      </c>
    </row>
    <row r="58" spans="1:16" x14ac:dyDescent="0.15">
      <c r="A58" s="169" t="s">
        <v>41</v>
      </c>
      <c r="B58" s="169"/>
      <c r="C58" s="169"/>
      <c r="D58" s="169">
        <f>'将来負担比率（分子）の構造'!I$50</f>
        <v>3105</v>
      </c>
      <c r="E58" s="169"/>
      <c r="F58" s="169"/>
      <c r="G58" s="169">
        <f>'将来負担比率（分子）の構造'!J$50</f>
        <v>3059</v>
      </c>
      <c r="H58" s="169"/>
      <c r="I58" s="169"/>
      <c r="J58" s="169">
        <f>'将来負担比率（分子）の構造'!K$50</f>
        <v>3345</v>
      </c>
      <c r="K58" s="169"/>
      <c r="L58" s="169"/>
      <c r="M58" s="169">
        <f>'将来負担比率（分子）の構造'!L$50</f>
        <v>4213</v>
      </c>
      <c r="N58" s="169"/>
      <c r="O58" s="169"/>
      <c r="P58" s="169">
        <f>'将来負担比率（分子）の構造'!M$50</f>
        <v>4698</v>
      </c>
    </row>
    <row r="59" spans="1:16" x14ac:dyDescent="0.15">
      <c r="A59" s="169" t="s">
        <v>39</v>
      </c>
      <c r="B59" s="169">
        <f>'将来負担比率（分子）の構造'!I$49</f>
        <v>224</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2073</v>
      </c>
      <c r="C62" s="169"/>
      <c r="D62" s="169"/>
      <c r="E62" s="169">
        <f>'将来負担比率（分子）の構造'!J$45</f>
        <v>2185</v>
      </c>
      <c r="F62" s="169"/>
      <c r="G62" s="169"/>
      <c r="H62" s="169">
        <f>'将来負担比率（分子）の構造'!K$45</f>
        <v>2122</v>
      </c>
      <c r="I62" s="169"/>
      <c r="J62" s="169"/>
      <c r="K62" s="169">
        <f>'将来負担比率（分子）の構造'!L$45</f>
        <v>2143</v>
      </c>
      <c r="L62" s="169"/>
      <c r="M62" s="169"/>
      <c r="N62" s="169">
        <f>'将来負担比率（分子）の構造'!M$45</f>
        <v>2213</v>
      </c>
      <c r="O62" s="169"/>
      <c r="P62" s="169"/>
    </row>
    <row r="63" spans="1:16" x14ac:dyDescent="0.15">
      <c r="A63" s="169" t="s">
        <v>34</v>
      </c>
      <c r="B63" s="169">
        <f>'将来負担比率（分子）の構造'!I$44</f>
        <v>1726</v>
      </c>
      <c r="C63" s="169"/>
      <c r="D63" s="169"/>
      <c r="E63" s="169">
        <f>'将来負担比率（分子）の構造'!J$44</f>
        <v>1739</v>
      </c>
      <c r="F63" s="169"/>
      <c r="G63" s="169"/>
      <c r="H63" s="169">
        <f>'将来負担比率（分子）の構造'!K$44</f>
        <v>2593</v>
      </c>
      <c r="I63" s="169"/>
      <c r="J63" s="169"/>
      <c r="K63" s="169">
        <f>'将来負担比率（分子）の構造'!L$44</f>
        <v>2986</v>
      </c>
      <c r="L63" s="169"/>
      <c r="M63" s="169"/>
      <c r="N63" s="169">
        <f>'将来負担比率（分子）の構造'!M$44</f>
        <v>3189</v>
      </c>
      <c r="O63" s="169"/>
      <c r="P63" s="169"/>
    </row>
    <row r="64" spans="1:16" x14ac:dyDescent="0.15">
      <c r="A64" s="169" t="s">
        <v>33</v>
      </c>
      <c r="B64" s="169">
        <f>'将来負担比率（分子）の構造'!I$43</f>
        <v>2762</v>
      </c>
      <c r="C64" s="169"/>
      <c r="D64" s="169"/>
      <c r="E64" s="169">
        <f>'将来負担比率（分子）の構造'!J$43</f>
        <v>2765</v>
      </c>
      <c r="F64" s="169"/>
      <c r="G64" s="169"/>
      <c r="H64" s="169">
        <f>'将来負担比率（分子）の構造'!K$43</f>
        <v>2774</v>
      </c>
      <c r="I64" s="169"/>
      <c r="J64" s="169"/>
      <c r="K64" s="169">
        <f>'将来負担比率（分子）の構造'!L$43</f>
        <v>2862</v>
      </c>
      <c r="L64" s="169"/>
      <c r="M64" s="169"/>
      <c r="N64" s="169">
        <f>'将来負担比率（分子）の構造'!M$43</f>
        <v>2846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13694</v>
      </c>
      <c r="C66" s="169"/>
      <c r="D66" s="169"/>
      <c r="E66" s="169">
        <f>'将来負担比率（分子）の構造'!J$41</f>
        <v>13580</v>
      </c>
      <c r="F66" s="169"/>
      <c r="G66" s="169"/>
      <c r="H66" s="169">
        <f>'将来負担比率（分子）の構造'!K$41</f>
        <v>13504</v>
      </c>
      <c r="I66" s="169"/>
      <c r="J66" s="169"/>
      <c r="K66" s="169">
        <f>'将来負担比率（分子）の構造'!L$41</f>
        <v>14489</v>
      </c>
      <c r="L66" s="169"/>
      <c r="M66" s="169"/>
      <c r="N66" s="169">
        <f>'将来負担比率（分子）の構造'!M$41</f>
        <v>15273</v>
      </c>
      <c r="O66" s="169"/>
      <c r="P66" s="169"/>
    </row>
    <row r="67" spans="1:16" x14ac:dyDescent="0.15">
      <c r="A67" s="169" t="s">
        <v>71</v>
      </c>
      <c r="B67" s="169" t="e">
        <f>NA()</f>
        <v>#N/A</v>
      </c>
      <c r="C67" s="169">
        <f>IF(ISNUMBER('将来負担比率（分子）の構造'!I$53), IF('将来負担比率（分子）の構造'!I$53 &lt; 0, 0, '将来負担比率（分子）の構造'!I$53), NA())</f>
        <v>6105</v>
      </c>
      <c r="D67" s="169" t="e">
        <f>NA()</f>
        <v>#N/A</v>
      </c>
      <c r="E67" s="169" t="e">
        <f>NA()</f>
        <v>#N/A</v>
      </c>
      <c r="F67" s="169">
        <f>IF(ISNUMBER('将来負担比率（分子）の構造'!J$53), IF('将来負担比率（分子）の構造'!J$53 &lt; 0, 0, '将来負担比率（分子）の構造'!J$53), NA())</f>
        <v>6103</v>
      </c>
      <c r="G67" s="169" t="e">
        <f>NA()</f>
        <v>#N/A</v>
      </c>
      <c r="H67" s="169" t="e">
        <f>NA()</f>
        <v>#N/A</v>
      </c>
      <c r="I67" s="169">
        <f>IF(ISNUMBER('将来負担比率（分子）の構造'!K$53), IF('将来負担比率（分子）の構造'!K$53 &lt; 0, 0, '将来負担比率（分子）の構造'!K$53), NA())</f>
        <v>6327</v>
      </c>
      <c r="J67" s="169" t="e">
        <f>NA()</f>
        <v>#N/A</v>
      </c>
      <c r="K67" s="169" t="e">
        <f>NA()</f>
        <v>#N/A</v>
      </c>
      <c r="L67" s="169">
        <f>IF(ISNUMBER('将来負担比率（分子）の構造'!L$53), IF('将来負担比率（分子）の構造'!L$53 &lt; 0, 0, '将来負担比率（分子）の構造'!L$53), NA())</f>
        <v>5901</v>
      </c>
      <c r="M67" s="169" t="e">
        <f>NA()</f>
        <v>#N/A</v>
      </c>
      <c r="N67" s="169" t="e">
        <f>NA()</f>
        <v>#N/A</v>
      </c>
      <c r="O67" s="169">
        <f>IF(ISNUMBER('将来負担比率（分子）の構造'!M$53), IF('将来負担比率（分子）の構造'!M$53 &lt; 0, 0, '将来負担比率（分子）の構造'!M$53), NA())</f>
        <v>5466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1791</v>
      </c>
      <c r="C72" s="173">
        <f>基金残高に係る経年分析!G55</f>
        <v>2542</v>
      </c>
      <c r="D72" s="173">
        <f>基金残高に係る経年分析!H55</f>
        <v>3133</v>
      </c>
    </row>
    <row r="73" spans="1:16" x14ac:dyDescent="0.15">
      <c r="A73" s="172" t="s">
        <v>74</v>
      </c>
      <c r="B73" s="173">
        <f>基金残高に係る経年分析!F56</f>
        <v>216</v>
      </c>
      <c r="C73" s="173">
        <f>基金残高に係る経年分析!G56</f>
        <v>223</v>
      </c>
      <c r="D73" s="173">
        <f>基金残高に係る経年分析!H56</f>
        <v>262</v>
      </c>
    </row>
    <row r="74" spans="1:16" x14ac:dyDescent="0.15">
      <c r="A74" s="172" t="s">
        <v>75</v>
      </c>
      <c r="B74" s="173">
        <f>基金残高に係る経年分析!F57</f>
        <v>1298</v>
      </c>
      <c r="C74" s="173">
        <f>基金残高に係る経年分析!G57</f>
        <v>1377</v>
      </c>
      <c r="D74" s="173">
        <f>基金残高に係る経年分析!H57</f>
        <v>1192</v>
      </c>
    </row>
  </sheetData>
  <sheetProtection algorithmName="SHA-512" hashValue="jBsMsLr1xKvEHHkhhpHjLU0MmBVJ4Nvh6+rPfNKGdNkOewwOHM953LRE5yu5hkQAR35esMRpQNdWWnoJP6Ijhg==" saltValue="DcQwB6Tz9msheqmZLdWj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137324</cp:lastModifiedBy>
  <cp:lastPrinted>2025-03-10T08:13:06Z</cp:lastPrinted>
  <dcterms:created xsi:type="dcterms:W3CDTF">2025-02-19T03:53:01Z</dcterms:created>
  <dcterms:modified xsi:type="dcterms:W3CDTF">2025-03-21T04:19:19Z</dcterms:modified>
  <cp:category/>
</cp:coreProperties>
</file>