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3045" yWindow="705" windowWidth="23220" windowHeight="14970" tabRatio="731"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U34" i="10"/>
  <c r="U35" i="10" s="1"/>
  <c r="C34" i="10"/>
  <c r="U36" i="10" l="1"/>
  <c r="BE34"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<sst xmlns="http://schemas.openxmlformats.org/spreadsheetml/2006/main" count="1108" uniqueCount="563">
  <si>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</si>
  <si>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</si>
  <si>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</si>
  <si>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</si>
  <si>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</si>
  <si>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</si>
  <si>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</si>
  <si>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</si>
  <si>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</si>
  <si>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</si>
  <si>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</si>
  <si>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</si>
  <si>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</si>
  <si>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</si>
  <si>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</si>
  <si>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</si>
  <si>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</si>
  <si>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</si>
  <si>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</si>
  <si>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</si>
  <si>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</si>
  <si>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</si>
  <si>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</si>
  <si>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</si>
  <si>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</si>
  <si>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</si>
  <si>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</si>
  <si>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</si>
  <si>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</si>
  <si>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</si>
  <si>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</si>
  <si>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</si>
  <si>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</si>
  <si>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</si>
  <si>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</si>
  <si>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</si>
  <si>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</si>
  <si>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</si>
  <si>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</si>
  <si>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</si>
  <si>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</si>
  <si>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</si>
  <si>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</si>
  <si>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</si>
  <si>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</si>
  <si>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</si>
  <si>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</si>
  <si>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</si>
  <si>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</si>
  <si>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</si>
  <si>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</si>
  <si>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</si>
  <si>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</si>
  <si>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</si>
  <si>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</si>
  <si>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</si>
  <si>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</si>
  <si>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</si>
  <si>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</si>
  <si>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</si>
  <si>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</si>
  <si>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</si>
  <si>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</si>
  <si>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</si>
  <si>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</si>
  <si>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</si>
  <si>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</si>
  <si>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</si>
  <si>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</si>
  <si>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</si>
  <si>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</si>
  <si>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</si>
  <si>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</si>
  <si>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</si>
  <si>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</si>
  <si>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</si>
  <si>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</si>
  <si>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</si>
  <si>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</si>
  <si>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</si>
  <si>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</si>
  <si>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</si>
  <si>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</si>
  <si>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</si>
  <si>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</si>
  <si>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</si>
  <si>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</si>
  <si>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</si>
  <si>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</si>
  <si>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</si>
  <si>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</si>
  <si>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</si>
  <si>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</si>
  <si>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</si>
  <si>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</si>
  <si>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</si>
  <si>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</si>
  <si>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</si>
  <si>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</si>
  <si>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</si>
  <si>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</si>
  <si>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</si>
  <si>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</si>
  <si>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</si>
  <si>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</si>
  <si>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</si>
  <si>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</si>
  <si>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</si>
  <si>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</si>
  <si>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</si>
  <si>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</si>
  <si>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</si>
  <si>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</si>
  <si>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</si>
  <si>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</si>
  <si>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</si>
  <si>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</si>
  <si>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</si>
  <si>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</si>
  <si>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</si>
  <si>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</si>
  <si>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</si>
  <si>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</si>
  <si>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</si>
  <si>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</si>
  <si>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</si>
  <si>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</si>
  <si>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</si>
  <si>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</si>
  <si>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</si>
  <si>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</si>
  <si>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</si>
  <si>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</si>
  <si>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</si>
  <si>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</si>
  <si>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</si>
  <si>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</si>
  <si>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</si>
  <si>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</si>
  <si>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</si>
  <si>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</si>
  <si>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</si>
  <si>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</si>
  <si>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病院事業会計</t>
    <phoneticPr fontId="5"/>
  </si>
  <si>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</si>
  <si>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</si>
  <si>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</si>
  <si>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</si>
  <si>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</si>
  <si>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</si>
  <si>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</si>
  <si>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</si>
  <si>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</si>
  <si>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</si>
  <si>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</si>
  <si>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</si>
  <si>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</si>
  <si>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</si>
  <si>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</si>
  <si>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</si>
  <si>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</si>
  <si>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</si>
  <si>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</si>
  <si>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</si>
  <si>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</si>
  <si>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</si>
  <si>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</si>
  <si>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</si>
  <si>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</si>
  <si>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</si>
  <si>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</si>
  <si>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</si>
  <si>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</si>
  <si>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</si>
  <si>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</si>
  <si>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</si>
  <si>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</si>
  <si>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</si>
  <si>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</si>
  <si>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</si>
  <si>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</si>
  <si>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</si>
  <si>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</si>
  <si>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</si>
  <si>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</si>
  <si>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</si>
  <si>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</si>
  <si>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</si>
  <si>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</si>
  <si>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</si>
  <si>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</si>
  <si>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</si>
  <si>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</si>
  <si>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</si>
  <si>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</si>
  <si>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</si>
  <si>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</si>
  <si>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</si>
  <si>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</si>
  <si>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</si>
  <si>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</si>
  <si>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</si>
  <si>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</si>
  <si>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和歌山県有田市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</si>
  <si>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</si>
  <si>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</si>
  <si>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</si>
  <si>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</si>
  <si>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</si>
  <si>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</si>
  <si>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</si>
  <si>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</si>
  <si>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</si>
  <si>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</si>
  <si>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</si>
  <si>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</si>
  <si>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</si>
  <si>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</si>
  <si>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</si>
  <si>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</si>
  <si>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</si>
  <si>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</si>
  <si>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</si>
  <si>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</si>
  <si>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</si>
  <si>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</si>
  <si>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</si>
  <si>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</si>
  <si>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</si>
  <si>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</si>
  <si>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</si>
  <si>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</si>
  <si>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</si>
  <si>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</si>
  <si>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</si>
  <si>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</si>
  <si>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</si>
  <si>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</si>
  <si>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</si>
  <si>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</si>
  <si>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</si>
  <si>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</si>
  <si>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</si>
  <si>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</si>
  <si>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</si>
  <si>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</si>
  <si>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</si>
  <si>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</si>
  <si>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</si>
  <si>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</si>
  <si>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</si>
  <si>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</si>
  <si>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</si>
  <si>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</si>
  <si>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</si>
  <si>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</si>
  <si>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</si>
  <si>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</si>
  <si>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</si>
  <si>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</si>
  <si>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</si>
  <si>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</si>
  <si>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</si>
  <si>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</si>
  <si>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</si>
  <si>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</si>
  <si>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</si>
  <si>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</si>
  <si>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</si>
  <si>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</si>
  <si>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</si>
  <si>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</si>
  <si>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</si>
  <si>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</si>
  <si>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</si>
  <si>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</si>
  <si>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</si>
  <si>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</si>
  <si>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</si>
  <si>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</si>
  <si>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</si>
  <si>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</si>
  <si>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</si>
  <si>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</si>
  <si>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</si>
  <si>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</si>
  <si>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</si>
  <si>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</si>
  <si>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</si>
  <si>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</si>
  <si>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</si>
  <si>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</si>
  <si>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</si>
  <si>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</si>
  <si>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</si>
  <si>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</si>
  <si>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</si>
  <si>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</si>
  <si>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</si>
  <si>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</si>
  <si>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</si>
  <si>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</si>
  <si>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</si>
  <si>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</si>
  <si>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</si>
  <si>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</si>
  <si>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</si>
  <si>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</si>
  <si>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</si>
  <si>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</si>
  <si>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</si>
  <si>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</si>
  <si>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</si>
  <si>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</si>
  <si>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</si>
  <si>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</si>
  <si>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</si>
  <si>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</si>
  <si>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</si>
  <si>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</si>
  <si>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</si>
  <si>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</si>
  <si>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</si>
  <si>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</si>
  <si>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</si>
  <si>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</si>
  <si>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</si>
  <si>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</si>
  <si>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</si>
  <si>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</si>
  <si>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</si>
  <si>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</si>
  <si>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</si>
  <si>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</si>
  <si>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</si>
  <si>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</si>
  <si>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</si>
  <si>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</si>
  <si>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</si>
  <si>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</si>
  <si>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</si>
  <si>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</si>
  <si>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</si>
  <si>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</si>
  <si>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</si>
  <si>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</si>
  <si>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</si>
  <si>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</si>
  <si>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</si>
  <si>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</si>
  <si>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</si>
  <si>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</si>
  <si>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</si>
  <si>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</si>
  <si>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和歌山県有田市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</si>
  <si>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</si>
  <si>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</si>
  <si>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</si>
  <si>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</si>
  <si>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</si>
  <si>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</si>
  <si>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</si>
  <si>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</si>
  <si>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</si>
  <si>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</si>
  <si>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</si>
  <si>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</si>
  <si>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</si>
  <si>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</si>
  <si>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</si>
  <si>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</si>
  <si>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</si>
  <si>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</si>
  <si>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</si>
  <si>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</si>
  <si>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</si>
  <si>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</si>
  <si>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</si>
  <si>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</si>
  <si>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</si>
  <si>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</si>
  <si>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</si>
  <si>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</si>
  <si>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</si>
  <si>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</si>
  <si>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</si>
  <si>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</si>
  <si>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</si>
  <si>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</si>
  <si>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</si>
  <si>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</si>
  <si>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</si>
  <si>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</si>
  <si>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</si>
  <si>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</si>
  <si>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</si>
  <si>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</si>
  <si>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</si>
  <si>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</si>
  <si>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</si>
  <si>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</si>
  <si>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</si>
  <si>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</si>
  <si>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</si>
  <si>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</si>
  <si>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</si>
  <si>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</si>
  <si>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</si>
  <si>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</si>
  <si>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</si>
  <si>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</si>
  <si>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</si>
  <si>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</si>
  <si>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</si>
  <si>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</si>
  <si>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</si>
  <si>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</si>
  <si>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</si>
  <si>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</si>
  <si>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</si>
  <si>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</si>
  <si>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</si>
  <si>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</si>
  <si>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</si>
  <si>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</si>
  <si>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</si>
  <si>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</si>
  <si>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</si>
  <si>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</si>
  <si>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</si>
  <si>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</si>
  <si>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</si>
  <si>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</si>
  <si>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</si>
  <si>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</si>
  <si>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</si>
  <si>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</si>
  <si>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</si>
  <si>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</si>
  <si>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</si>
  <si>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</si>
  <si>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</si>
  <si>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</si>
  <si>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</si>
  <si>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</si>
  <si>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</si>
  <si>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</si>
  <si>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</si>
  <si>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</si>
  <si>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</si>
  <si>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</si>
  <si>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</si>
  <si>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</si>
  <si>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</si>
  <si>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</si>
  <si>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</si>
  <si>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</si>
  <si>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</si>
  <si>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</si>
  <si>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</si>
  <si>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</si>
  <si>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</si>
  <si>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</si>
  <si>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</si>
  <si>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</si>
  <si>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</si>
  <si>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</si>
  <si>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</si>
  <si>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</si>
  <si>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</si>
  <si>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</si>
  <si>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</si>
  <si>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</si>
  <si>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</si>
  <si>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</si>
  <si>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</si>
  <si>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</si>
  <si>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</si>
  <si>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</si>
  <si>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</si>
  <si>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</si>
  <si>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</si>
  <si>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</si>
  <si>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</si>
  <si>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</si>
  <si>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</si>
  <si>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</si>
  <si>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</si>
  <si>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</si>
  <si>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</si>
  <si>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</si>
  <si>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</si>
  <si>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</si>
  <si>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</si>
  <si>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</si>
  <si>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</si>
  <si>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</si>
  <si>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</si>
  <si>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</si>
  <si>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</si>
  <si>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</si>
  <si>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</si>
  <si>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</si>
  <si>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</si>
  <si>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</si>
  <si>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</si>
  <si>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</si>
  <si>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</si>
  <si>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</si>
  <si>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</si>
  <si>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</si>
  <si>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</si>
  <si>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</si>
  <si>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</si>
  <si>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</si>
  <si>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</si>
  <si>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</si>
  <si>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</si>
  <si>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</si>
  <si>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</si>
  <si>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</si>
  <si>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</si>
  <si>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</si>
  <si>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</si>
  <si>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</si>
  <si>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</si>
  <si>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</si>
  <si>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</si>
  <si>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</si>
  <si>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</si>
  <si>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6.26</t>
  </si>
  <si>
    <t>▲ 12.23</t>
  </si>
  <si>
    <t>▲ 12.12</t>
  </si>
  <si>
    <t>病院事業会計</t>
  </si>
  <si>
    <t>▲ 1.84</t>
  </si>
  <si>
    <t>▲ 3.29</t>
  </si>
  <si>
    <t>▲ 3.12</t>
  </si>
  <si>
    <t>上水道事業会計</t>
  </si>
  <si>
    <t>一般会計</t>
  </si>
  <si>
    <t>介護保険特別会計</t>
  </si>
  <si>
    <t>国民健康保険特別会計</t>
  </si>
  <si>
    <t>後期高齢者医療特別会計</t>
  </si>
  <si>
    <t>漁業集落排水事業特別会計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</si>
  <si>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</si>
  <si>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</si>
  <si>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</si>
  <si>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</si>
  <si>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</si>
  <si>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</si>
  <si>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</si>
  <si>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</si>
  <si>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有田周辺広域圏事務組合（公営企業会計）</t>
  </si>
  <si>
    <t>有田周辺広域圏事務組合</t>
    <rPh sb="0" eb="2">
      <t>アリダ</t>
    </rPh>
    <rPh sb="2" eb="4">
      <t>シュウヘン</t>
    </rPh>
    <rPh sb="4" eb="6">
      <t>コウイキ</t>
    </rPh>
    <rPh sb="6" eb="7">
      <t>ケン</t>
    </rPh>
    <rPh sb="7" eb="9">
      <t>ジム</t>
    </rPh>
    <rPh sb="9" eb="11">
      <t>クミアイ</t>
    </rPh>
    <phoneticPr fontId="2"/>
  </si>
  <si>
    <t>有田聖苑事務組合</t>
  </si>
  <si>
    <t>和歌山県後期高齢者医療広域連合</t>
  </si>
  <si>
    <t>和歌山県後期高齢者医療広域連合（特別会計）</t>
  </si>
  <si>
    <t>和歌山県市町村総合事務組合</t>
  </si>
  <si>
    <t>和歌山地方税回収機構</t>
  </si>
  <si>
    <t>ふるさと応援基金</t>
    <phoneticPr fontId="5"/>
  </si>
  <si>
    <t>公共施設整備基金</t>
    <phoneticPr fontId="2"/>
  </si>
  <si>
    <t>高齢者福祉対策事業基金</t>
    <phoneticPr fontId="2"/>
  </si>
  <si>
    <t>文化振興基金</t>
    <phoneticPr fontId="2"/>
  </si>
  <si>
    <t>水産振興基金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</si>
</sst>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BB65-4DB0-9FF6-9570C83F50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89046</c:v>
                </c:pt>
                <c:pt idx="1">
                  <c:v>52030</c:v>
                </c:pt>
                <c:pt idx="2">
                  <c:v>157248</c:v>
                </c:pt>
                <c:pt idx="3">
                  <c:v>294805</c:v>
                </c:pt>
                <c:pt idx="4">
                  <c:v>166469</c:v>
                </c:pt>
              </c:numCache>
            </c:numRef>
          </c:val>
          <c:smooth val="0"/>
          <c:extLst>
            <c:ext xmlns:c16="http://schemas.microsoft.com/office/drawing/2014/chart" uri="{C3380CC4-5D6E-409C-BE32-E72D297353CC}">
              <c16:uniqueId val="{00000001-BB65-4DB0-9FF6-9570C83F50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7.64</c:v>
                </c:pt>
                <c:pt idx="1">
                  <c:v>3.16</c:v>
                </c:pt>
                <c:pt idx="2">
                  <c:v>5.93</c:v>
                </c:pt>
                <c:pt idx="3">
                  <c:v>9.36</c:v>
                </c:pt>
                <c:pt idx="4">
                  <c:v>7.71</c:v>
                </c:pt>
              </c:numCache>
            </c:numRef>
          </c:val>
          <c:extLst>
            <c:ext xmlns:c16="http://schemas.microsoft.com/office/drawing/2014/chart" uri="{C3380CC4-5D6E-409C-BE32-E72D297353CC}">
              <c16:uniqueId val="{00000000-027F-4834-8762-89D650DDF8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36.35</c:v>
                </c:pt>
                <c:pt idx="1">
                  <c:v>30.36</c:v>
                </c:pt>
                <c:pt idx="2">
                  <c:v>30.71</c:v>
                </c:pt>
                <c:pt idx="3">
                  <c:v>34.79</c:v>
                </c:pt>
                <c:pt idx="4">
                  <c:v>28.4</c:v>
                </c:pt>
              </c:numCache>
            </c:numRef>
          </c:val>
          <c:extLst>
            <c:ext xmlns:c16="http://schemas.microsoft.com/office/drawing/2014/chart" uri="{C3380CC4-5D6E-409C-BE32-E72D297353CC}">
              <c16:uniqueId val="{00000001-027F-4834-8762-89D650DDF8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-6.26</c:v>
                </c:pt>
                <c:pt idx="1">
                  <c:v>-12.23</c:v>
                </c:pt>
                <c:pt idx="2">
                  <c:v>2.89</c:v>
                </c:pt>
                <c:pt idx="3">
                  <c:v>3.24</c:v>
                </c:pt>
                <c:pt idx="4">
                  <c:v>-12.12</c:v>
                </c:pt>
              </c:numCache>
            </c:numRef>
          </c:val>
          <c:smooth val="0"/>
          <c:extLst>
            <c:ext xmlns:c16="http://schemas.microsoft.com/office/drawing/2014/chart" uri="{C3380CC4-5D6E-409C-BE32-E72D297353CC}">
              <c16:uniqueId val="{00000002-027F-4834-8762-89D650DDF8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3-4ECC-99BF-AEBA9F226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3-4ECC-99BF-AEBA9F226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B3-4ECC-99BF-AEBA9F2269E8}"/>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3-48B3-4ECC-99BF-AEBA9F2269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0.14000000000000001</c:v>
                </c:pt>
                <c:pt idx="4">
                  <c:v>#N/A</c:v>
                </c:pt>
                <c:pt idx="5">
                  <c:v>0.13</c:v>
                </c:pt>
                <c:pt idx="6">
                  <c:v>#N/A</c:v>
                </c:pt>
                <c:pt idx="7">
                  <c:v>0.16</c:v>
                </c:pt>
                <c:pt idx="8">
                  <c:v>#N/A</c:v>
                </c:pt>
                <c:pt idx="9">
                  <c:v>0.16</c:v>
                </c:pt>
              </c:numCache>
            </c:numRef>
          </c:val>
          <c:extLst>
            <c:ext xmlns:c16="http://schemas.microsoft.com/office/drawing/2014/chart" uri="{C3380CC4-5D6E-409C-BE32-E72D297353CC}">
              <c16:uniqueId val="{00000004-48B3-4ECC-99BF-AEBA9F2269E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2.75</c:v>
                </c:pt>
                <c:pt idx="2">
                  <c:v>#N/A</c:v>
                </c:pt>
                <c:pt idx="3">
                  <c:v>2.5</c:v>
                </c:pt>
                <c:pt idx="4">
                  <c:v>#N/A</c:v>
                </c:pt>
                <c:pt idx="5">
                  <c:v>2.37</c:v>
                </c:pt>
                <c:pt idx="6">
                  <c:v>#N/A</c:v>
                </c:pt>
                <c:pt idx="7">
                  <c:v>1.06</c:v>
                </c:pt>
                <c:pt idx="8">
                  <c:v>#N/A</c:v>
                </c:pt>
                <c:pt idx="9">
                  <c:v>1.1299999999999999</c:v>
                </c:pt>
              </c:numCache>
            </c:numRef>
          </c:val>
          <c:extLst>
            <c:ext xmlns:c16="http://schemas.microsoft.com/office/drawing/2014/chart" uri="{C3380CC4-5D6E-409C-BE32-E72D297353CC}">
              <c16:uniqueId val="{00000005-48B3-4ECC-99BF-AEBA9F2269E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2.56</c:v>
                </c:pt>
                <c:pt idx="2">
                  <c:v>#N/A</c:v>
                </c:pt>
                <c:pt idx="3">
                  <c:v>2.3199999999999998</c:v>
                </c:pt>
                <c:pt idx="4">
                  <c:v>#N/A</c:v>
                </c:pt>
                <c:pt idx="5">
                  <c:v>2.64</c:v>
                </c:pt>
                <c:pt idx="6">
                  <c:v>#N/A</c:v>
                </c:pt>
                <c:pt idx="7">
                  <c:v>3.64</c:v>
                </c:pt>
                <c:pt idx="8">
                  <c:v>#N/A</c:v>
                </c:pt>
                <c:pt idx="9">
                  <c:v>2.0099999999999998</c:v>
                </c:pt>
              </c:numCache>
            </c:numRef>
          </c:val>
          <c:extLst>
            <c:ext xmlns:c16="http://schemas.microsoft.com/office/drawing/2014/chart" uri="{C3380CC4-5D6E-409C-BE32-E72D297353CC}">
              <c16:uniqueId val="{00000006-48B3-4ECC-99BF-AEBA9F2269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7.63</c:v>
                </c:pt>
                <c:pt idx="2">
                  <c:v>#N/A</c:v>
                </c:pt>
                <c:pt idx="3">
                  <c:v>3.16</c:v>
                </c:pt>
                <c:pt idx="4">
                  <c:v>#N/A</c:v>
                </c:pt>
                <c:pt idx="5">
                  <c:v>5.92</c:v>
                </c:pt>
                <c:pt idx="6">
                  <c:v>#N/A</c:v>
                </c:pt>
                <c:pt idx="7">
                  <c:v>9.36</c:v>
                </c:pt>
                <c:pt idx="8">
                  <c:v>#N/A</c:v>
                </c:pt>
                <c:pt idx="9">
                  <c:v>7.7</c:v>
                </c:pt>
              </c:numCache>
            </c:numRef>
          </c:val>
          <c:extLst>
            <c:ext xmlns:c16="http://schemas.microsoft.com/office/drawing/2014/chart" uri="{C3380CC4-5D6E-409C-BE32-E72D297353CC}">
              <c16:uniqueId val="{00000007-48B3-4ECC-99BF-AEBA9F2269E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5.74</c:v>
                </c:pt>
                <c:pt idx="2">
                  <c:v>#N/A</c:v>
                </c:pt>
                <c:pt idx="3">
                  <c:v>6.25</c:v>
                </c:pt>
                <c:pt idx="4">
                  <c:v>#N/A</c:v>
                </c:pt>
                <c:pt idx="5">
                  <c:v>6.28</c:v>
                </c:pt>
                <c:pt idx="6">
                  <c:v>#N/A</c:v>
                </c:pt>
                <c:pt idx="7">
                  <c:v>7.45</c:v>
                </c:pt>
                <c:pt idx="8">
                  <c:v>#N/A</c:v>
                </c:pt>
                <c:pt idx="9">
                  <c:v>7.85</c:v>
                </c:pt>
              </c:numCache>
            </c:numRef>
          </c:val>
          <c:extLst>
            <c:ext xmlns:c16="http://schemas.microsoft.com/office/drawing/2014/chart" uri="{C3380CC4-5D6E-409C-BE32-E72D297353CC}">
              <c16:uniqueId val="{00000008-48B3-4ECC-99BF-AEBA9F2269E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1.84</c:v>
                </c:pt>
                <c:pt idx="1">
                  <c:v>#N/A</c:v>
                </c:pt>
                <c:pt idx="2">
                  <c:v>#N/A</c:v>
                </c:pt>
                <c:pt idx="3">
                  <c:v>2.1800000000000002</c:v>
                </c:pt>
                <c:pt idx="4">
                  <c:v>#N/A</c:v>
                </c:pt>
                <c:pt idx="5">
                  <c:v>6.46</c:v>
                </c:pt>
                <c:pt idx="6">
                  <c:v>3.29</c:v>
                </c:pt>
                <c:pt idx="7">
                  <c:v>#N/A</c:v>
                </c:pt>
                <c:pt idx="8">
                  <c:v>3.12</c:v>
                </c:pt>
                <c:pt idx="9">
                  <c:v>#N/A</c:v>
                </c:pt>
              </c:numCache>
            </c:numRef>
          </c:val>
          <c:extLst>
            <c:ext xmlns:c16="http://schemas.microsoft.com/office/drawing/2014/chart" uri="{C3380CC4-5D6E-409C-BE32-E72D297353CC}">
              <c16:uniqueId val="{00000009-48B3-4ECC-99BF-AEBA9F2269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856</c:v>
                </c:pt>
                <c:pt idx="5">
                  <c:v>827</c:v>
                </c:pt>
                <c:pt idx="8">
                  <c:v>811</c:v>
                </c:pt>
                <c:pt idx="11">
                  <c:v>790</c:v>
                </c:pt>
                <c:pt idx="14">
                  <c:v>741</c:v>
                </c:pt>
              </c:numCache>
            </c:numRef>
          </c:val>
          <c:extLst>
            <c:ext xmlns:c16="http://schemas.microsoft.com/office/drawing/2014/chart" uri="{C3380CC4-5D6E-409C-BE32-E72D297353CC}">
              <c16:uniqueId val="{00000000-E140-4EE7-96D1-45ACAD4EF8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40-4EE7-96D1-45ACAD4EF8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40-4EE7-96D1-45ACAD4EF8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2</c:v>
                </c:pt>
                <c:pt idx="12">
                  <c:v>23</c:v>
                </c:pt>
              </c:numCache>
            </c:numRef>
          </c:val>
          <c:extLst>
            <c:ext xmlns:c16="http://schemas.microsoft.com/office/drawing/2014/chart" uri="{C3380CC4-5D6E-409C-BE32-E72D297353CC}">
              <c16:uniqueId val="{00000003-E140-4EE7-96D1-45ACAD4EF8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188</c:v>
                </c:pt>
                <c:pt idx="6">
                  <c:v>199</c:v>
                </c:pt>
                <c:pt idx="9">
                  <c:v>180</c:v>
                </c:pt>
                <c:pt idx="12">
                  <c:v>298</c:v>
                </c:pt>
              </c:numCache>
            </c:numRef>
          </c:val>
          <c:extLst>
            <c:ext xmlns:c16="http://schemas.microsoft.com/office/drawing/2014/chart" uri="{C3380CC4-5D6E-409C-BE32-E72D297353CC}">
              <c16:uniqueId val="{00000004-E140-4EE7-96D1-45ACAD4EF8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0-4EE7-96D1-45ACAD4EF8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40-4EE7-96D1-45ACAD4EF8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1154</c:v>
                </c:pt>
                <c:pt idx="3">
                  <c:v>1104</c:v>
                </c:pt>
                <c:pt idx="6">
                  <c:v>1134</c:v>
                </c:pt>
                <c:pt idx="9">
                  <c:v>1088</c:v>
                </c:pt>
                <c:pt idx="12">
                  <c:v>1033</c:v>
                </c:pt>
              </c:numCache>
            </c:numRef>
          </c:val>
          <c:extLst>
            <c:ext xmlns:c16="http://schemas.microsoft.com/office/drawing/2014/chart" uri="{C3380CC4-5D6E-409C-BE32-E72D297353CC}">
              <c16:uniqueId val="{00000007-E140-4EE7-96D1-45ACAD4EF8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480</c:v>
                </c:pt>
                <c:pt idx="2">
                  <c:v>#N/A</c:v>
                </c:pt>
                <c:pt idx="3">
                  <c:v>#N/A</c:v>
                </c:pt>
                <c:pt idx="4">
                  <c:v>466</c:v>
                </c:pt>
                <c:pt idx="5">
                  <c:v>#N/A</c:v>
                </c:pt>
                <c:pt idx="6">
                  <c:v>#N/A</c:v>
                </c:pt>
                <c:pt idx="7">
                  <c:v>523</c:v>
                </c:pt>
                <c:pt idx="8">
                  <c:v>#N/A</c:v>
                </c:pt>
                <c:pt idx="9">
                  <c:v>#N/A</c:v>
                </c:pt>
                <c:pt idx="10">
                  <c:v>480</c:v>
                </c:pt>
                <c:pt idx="11">
                  <c:v>#N/A</c:v>
                </c:pt>
                <c:pt idx="12">
                  <c:v>#N/A</c:v>
                </c:pt>
                <c:pt idx="13">
                  <c:v>613</c:v>
                </c:pt>
                <c:pt idx="14">
                  <c:v>#N/A</c:v>
                </c:pt>
              </c:numCache>
            </c:numRef>
          </c:val>
          <c:smooth val="0"/>
          <c:extLst>
            <c:ext xmlns:c16="http://schemas.microsoft.com/office/drawing/2014/chart" uri="{C3380CC4-5D6E-409C-BE32-E72D297353CC}">
              <c16:uniqueId val="{00000008-E140-4EE7-96D1-45ACAD4EF8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8756</c:v>
                </c:pt>
                <c:pt idx="5">
                  <c:v>8817</c:v>
                </c:pt>
                <c:pt idx="8">
                  <c:v>9479</c:v>
                </c:pt>
                <c:pt idx="11">
                  <c:v>9963</c:v>
                </c:pt>
                <c:pt idx="14">
                  <c:v>9957</c:v>
                </c:pt>
              </c:numCache>
            </c:numRef>
          </c:val>
          <c:extLst>
            <c:ext xmlns:c16="http://schemas.microsoft.com/office/drawing/2014/chart" uri="{C3380CC4-5D6E-409C-BE32-E72D297353CC}">
              <c16:uniqueId val="{00000000-5D7B-4765-8931-120DA75A9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D7B-4765-8931-120DA75A9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7463</c:v>
                </c:pt>
                <c:pt idx="5">
                  <c:v>8794</c:v>
                </c:pt>
                <c:pt idx="8">
                  <c:v>10426</c:v>
                </c:pt>
                <c:pt idx="11">
                  <c:v>11313</c:v>
                </c:pt>
                <c:pt idx="14">
                  <c:v>9901</c:v>
                </c:pt>
              </c:numCache>
            </c:numRef>
          </c:val>
          <c:extLst>
            <c:ext xmlns:c16="http://schemas.microsoft.com/office/drawing/2014/chart" uri="{C3380CC4-5D6E-409C-BE32-E72D297353CC}">
              <c16:uniqueId val="{00000002-5D7B-4765-8931-120DA75A9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7B-4765-8931-120DA75A9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7B-4765-8931-120DA75A9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7B-4765-8931-120DA75A9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2203</c:v>
                </c:pt>
                <c:pt idx="3">
                  <c:v>2132</c:v>
                </c:pt>
                <c:pt idx="6">
                  <c:v>2088</c:v>
                </c:pt>
                <c:pt idx="9">
                  <c:v>2026</c:v>
                </c:pt>
                <c:pt idx="12">
                  <c:v>2082</c:v>
                </c:pt>
              </c:numCache>
            </c:numRef>
          </c:val>
          <c:extLst>
            <c:ext xmlns:c16="http://schemas.microsoft.com/office/drawing/2014/chart" uri="{C3380CC4-5D6E-409C-BE32-E72D297353CC}">
              <c16:uniqueId val="{00000006-5D7B-4765-8931-120DA75A9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c:v>
                </c:pt>
                <c:pt idx="3">
                  <c:v>392</c:v>
                </c:pt>
                <c:pt idx="6">
                  <c:v>631</c:v>
                </c:pt>
                <c:pt idx="9">
                  <c:v>1025</c:v>
                </c:pt>
                <c:pt idx="12">
                  <c:v>1298</c:v>
                </c:pt>
              </c:numCache>
            </c:numRef>
          </c:val>
          <c:extLst>
            <c:ext xmlns:c16="http://schemas.microsoft.com/office/drawing/2014/chart" uri="{C3380CC4-5D6E-409C-BE32-E72D297353CC}">
              <c16:uniqueId val="{00000007-5D7B-4765-8931-120DA75A9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1004</c:v>
                </c:pt>
                <c:pt idx="3">
                  <c:v>848</c:v>
                </c:pt>
                <c:pt idx="6">
                  <c:v>694</c:v>
                </c:pt>
                <c:pt idx="9">
                  <c:v>978</c:v>
                </c:pt>
                <c:pt idx="12">
                  <c:v>843</c:v>
                </c:pt>
              </c:numCache>
            </c:numRef>
          </c:val>
          <c:extLst>
            <c:ext xmlns:c16="http://schemas.microsoft.com/office/drawing/2014/chart" uri="{C3380CC4-5D6E-409C-BE32-E72D297353CC}">
              <c16:uniqueId val="{00000008-5D7B-4765-8931-120DA75A9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7B-4765-8931-120DA75A9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10136</c:v>
                </c:pt>
                <c:pt idx="3">
                  <c:v>9934</c:v>
                </c:pt>
                <c:pt idx="6">
                  <c:v>10518</c:v>
                </c:pt>
                <c:pt idx="9">
                  <c:v>13462</c:v>
                </c:pt>
                <c:pt idx="12">
                  <c:v>13872</c:v>
                </c:pt>
              </c:numCache>
            </c:numRef>
          </c:val>
          <c:extLst>
            <c:ext xmlns:c16="http://schemas.microsoft.com/office/drawing/2014/chart" uri="{C3380CC4-5D6E-409C-BE32-E72D297353CC}">
              <c16:uniqueId val="{0000000A-5D7B-4765-8931-120DA75A95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7B-4765-8931-120DA75A95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2368</c:v>
                </c:pt>
                <c:pt idx="1">
                  <c:v>2597</c:v>
                </c:pt>
                <c:pt idx="2">
                  <c:v>2147</c:v>
                </c:pt>
              </c:numCache>
            </c:numRef>
          </c:val>
          <c:extLst>
            <c:ext xmlns:c16="http://schemas.microsoft.com/office/drawing/2014/chart" uri="{C3380CC4-5D6E-409C-BE32-E72D297353CC}">
              <c16:uniqueId val="{00000000-4853-49AF-A513-5521B4A67B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1430</c:v>
                </c:pt>
                <c:pt idx="1">
                  <c:v>1533</c:v>
                </c:pt>
                <c:pt idx="2">
                  <c:v>1670</c:v>
                </c:pt>
              </c:numCache>
            </c:numRef>
          </c:val>
          <c:extLst>
            <c:ext xmlns:c16="http://schemas.microsoft.com/office/drawing/2014/chart" uri="{C3380CC4-5D6E-409C-BE32-E72D297353CC}">
              <c16:uniqueId val="{00000001-4853-49AF-A513-5521B4A67B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5634</c:v>
                </c:pt>
                <c:pt idx="1">
                  <c:v>6225</c:v>
                </c:pt>
                <c:pt idx="2">
                  <c:v>5123</c:v>
                </c:pt>
              </c:numCache>
            </c:numRef>
          </c:val>
          <c:extLst>
            <c:ext xmlns:c16="http://schemas.microsoft.com/office/drawing/2014/chart" uri="{C3380CC4-5D6E-409C-BE32-E72D297353CC}">
              <c16:uniqueId val="{00000002-4853-49AF-A513-5521B4A67B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財政力指数は前年同値の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人口の減少や大手石油会社の石油精製機能の停止などから、今後の税収見通しは厳しいが、将来的には石油精製跡地に</a:t>
          </a:r>
          <a:r>
            <a:rPr kumimoji="1" lang="en-US" altLang="ja-JP" sz="1300">
              <a:latin typeface="ＭＳ Ｐゴシック" panose="020B0600070205080204" pitchFamily="50" charset="-128"/>
              <a:ea typeface="ＭＳ Ｐゴシック" panose="020B0600070205080204" pitchFamily="50" charset="-128"/>
            </a:rPr>
            <a:t>GX</a:t>
          </a:r>
          <a:r>
            <a:rPr kumimoji="1" lang="ja-JP" altLang="en-US" sz="1300">
              <a:latin typeface="ＭＳ Ｐゴシック" panose="020B0600070205080204" pitchFamily="50" charset="-128"/>
              <a:ea typeface="ＭＳ Ｐゴシック" panose="020B0600070205080204" pitchFamily="50" charset="-128"/>
            </a:rPr>
            <a:t>やカーボンニュートラルの実現に貢献する企業の誘致や税の確実な徴収に努め、歳入の確保をめざす。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91622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91622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152599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105.9%</a:t>
          </a:r>
          <a:r>
            <a:rPr kumimoji="1" lang="ja-JP" altLang="en-US" sz="1300">
              <a:latin typeface="ＭＳ Ｐゴシック" panose="020B0600070205080204" pitchFamily="50" charset="-128"/>
              <a:ea typeface="ＭＳ Ｐゴシック" panose="020B0600070205080204" pitchFamily="50" charset="-128"/>
            </a:rPr>
            <a:t>となり、支出が収入を上回っており、類似団体内順位は最下位となった。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主な増減の要因は、収入面では地方交付税、法人税割、入港実績による特別とん譲与税などが減少したこと。支出面では市税の還付や生活保護扶助、職員に係る給与等の人件費などが増加したことによる。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今後も人口の減少により地方交付税や税収の減少が見込まれるため、職員等の適正な配置や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公共施設の統廃合の推進等に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より、一層の経費節減に努める。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68</xdr:row>
      <xdr:rowOff>13123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27173"/>
          <a:ext cx="8382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25823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3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3869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101177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328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133773</xdr:rowOff>
    </xdr:from>
    <xdr:to>
      <xdr:col>23</xdr:col>
      <xdr:colOff>184150</xdr:colOff>
      <xdr:row>68</xdr:row>
      <xdr:rowOff>63923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29650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5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人事院勧告による給料・期末勤勉手当の改定などによる職員および会計年度任用職員に係る人件費の増加やデータ連携基盤構築業務委託料、観光ポータル機能構築事業委託料等により物件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今後も引き続き適正な人事配置や必要な事業を精査し、費用の節減に努める。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117066</xdr:rowOff>
    </xdr:from>
    <xdr:to>
      <xdr:col>23</xdr:col>
      <xdr:colOff>133350</xdr:colOff>
      <xdr:row>85</xdr:row>
      <xdr:rowOff>141549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90316"/>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161117</xdr:rowOff>
    </xdr:from>
    <xdr:to>
      <xdr:col>19</xdr:col>
      <xdr:colOff>133350</xdr:colOff>
      <xdr:row>85</xdr:row>
      <xdr:rowOff>117066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62917"/>
          <a:ext cx="889000" cy="1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120990</xdr:rowOff>
    </xdr:from>
    <xdr:to>
      <xdr:col>15</xdr:col>
      <xdr:colOff>82550</xdr:colOff>
      <xdr:row>84</xdr:row>
      <xdr:rowOff>161117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22790"/>
          <a:ext cx="8890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60888</xdr:rowOff>
    </xdr:from>
    <xdr:to>
      <xdr:col>11</xdr:col>
      <xdr:colOff>31750</xdr:colOff>
      <xdr:row>84</xdr:row>
      <xdr:rowOff>120990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91238"/>
          <a:ext cx="889000" cy="2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90749</xdr:rowOff>
    </xdr:from>
    <xdr:to>
      <xdr:col>23</xdr:col>
      <xdr:colOff>184150</xdr:colOff>
      <xdr:row>86</xdr:row>
      <xdr:rowOff>20899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62826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66266</xdr:rowOff>
    </xdr:from>
    <xdr:to>
      <xdr:col>19</xdr:col>
      <xdr:colOff>184150</xdr:colOff>
      <xdr:row>85</xdr:row>
      <xdr:rowOff>167866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152643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2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110317</xdr:rowOff>
    </xdr:from>
    <xdr:to>
      <xdr:col>15</xdr:col>
      <xdr:colOff>133350</xdr:colOff>
      <xdr:row>85</xdr:row>
      <xdr:rowOff>40467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25244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9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70190</xdr:rowOff>
    </xdr:from>
    <xdr:to>
      <xdr:col>11</xdr:col>
      <xdr:colOff>82550</xdr:colOff>
      <xdr:row>85</xdr:row>
      <xdr:rowOff>340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156567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5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10088</xdr:rowOff>
    </xdr:from>
    <xdr:to>
      <xdr:col>7</xdr:col>
      <xdr:colOff>31750</xdr:colOff>
      <xdr:row>83</xdr:row>
      <xdr:rowOff>111688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主な増加要因は、職種区分間の異動等による。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今後も適正な給与水準を維持しつつ、適正な職員規模の確保に努める。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51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51859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446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11.47</a:t>
          </a:r>
          <a:r>
            <a:rPr kumimoji="1" lang="ja-JP" altLang="en-US" sz="1300">
              <a:latin typeface="ＭＳ Ｐゴシック" panose="020B0600070205080204" pitchFamily="50" charset="-128"/>
              <a:ea typeface="ＭＳ Ｐゴシック" panose="020B0600070205080204" pitchFamily="50" charset="-128"/>
            </a:rPr>
            <a:t>人であり、対前年度比で</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人の増加となった。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主な増加要因は、人口が対前年度比で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今後も計画的な職員体制および年齢構成の適正化に努める。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63</xdr:row>
      <xdr:rowOff>74658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0528"/>
          <a:ext cx="8382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130628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6415"/>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22044</xdr:rowOff>
    </xdr:from>
    <xdr:to>
      <xdr:col>72</xdr:col>
      <xdr:colOff>203200</xdr:colOff>
      <xdr:row>62</xdr:row>
      <xdr:rowOff>56515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519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62</xdr:row>
      <xdr:rowOff>22044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5082"/>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23858</xdr:rowOff>
    </xdr:from>
    <xdr:to>
      <xdr:col>81</xdr:col>
      <xdr:colOff>95250</xdr:colOff>
      <xdr:row>63</xdr:row>
      <xdr:rowOff>125458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167385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9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79828</xdr:rowOff>
    </xdr:from>
    <xdr:to>
      <xdr:col>77</xdr:col>
      <xdr:colOff>95250</xdr:colOff>
      <xdr:row>63</xdr:row>
      <xdr:rowOff>9978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166205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92092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142694</xdr:rowOff>
    </xdr:from>
    <xdr:to>
      <xdr:col>68</xdr:col>
      <xdr:colOff>203200</xdr:colOff>
      <xdr:row>62</xdr:row>
      <xdr:rowOff>72844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35832</xdr:rowOff>
    </xdr:from>
    <xdr:to>
      <xdr:col>64</xdr:col>
      <xdr:colOff>152400</xdr:colOff>
      <xdr:row>61</xdr:row>
      <xdr:rowOff>137432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147609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主な増加要因は公営企業や一部事務組合への地方債償還に係る負担分が増加したことによる。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年度にかけて実施した有和中学校建設事業等の償還開始により元利償還金が増加する見込みであり、持続可能な財政運営に努める。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95052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115509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1512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7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150888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3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138689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年度以降は算定されていない。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保田保育所改築事業、有和中学校建設事業、街路整備事業等に係る起債による地方債現在高や退職手当支給予定額の負担見込額等の増加があるものの、これら将来負担額をふるさと応援基金などの基金や基準財政需要額算入見込額の充当可能財源等が上回るため、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今後も充当可能基金等の財源確保に努め、適切な財政運営の維持に努める。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人件費に関する経常収支比率は</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主な増加要因は、人事院勧告による給料・期末勤勉手当の改定などによる職員および会計年度任用職員に係る人件費等の増加による。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類似団体では最下位となっており、適正な人事配置や職員規模の適正化に努める。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42</xdr:row>
      <xdr:rowOff>39915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03357"/>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39</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7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39</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5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160565</xdr:rowOff>
    </xdr:from>
    <xdr:to>
      <xdr:col>24</xdr:col>
      <xdr:colOff>76200</xdr:colOff>
      <xdr:row>42</xdr:row>
      <xdr:rowOff>90715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69142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89807</xdr:rowOff>
    </xdr:from>
    <xdr:to>
      <xdr:col>15</xdr:col>
      <xdr:colOff>149225</xdr:colOff>
      <xdr:row>40</xdr:row>
      <xdr:rowOff>19957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4734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111578</xdr:rowOff>
    </xdr:from>
    <xdr:to>
      <xdr:col>11</xdr:col>
      <xdr:colOff>60325</xdr:colOff>
      <xdr:row>40</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26505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物件費に関する経常収支比率は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主な増加要因は、物価高騰による電気・燃料費などの経常的経費が増加したことによる。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物件費に関する経常収支比率は類似団体においても高い水準となっており、必要性を精査しながら一層の経費節減に努める。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58964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03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67129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99786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77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42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扶助費に関する経常収支比率は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主な増加要因は生活保護費の医療扶助やこども医療費などが増加したことによる。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扶助費に関する経常収支比率は類似団体と比べ高水準となっており、生活保護の適正な実施などにより扶助費の縮減に努める。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901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59</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その他に関する経常収支比率は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主なものは多額の介護保険特別会計や後期高齢者医療特別会計等に対する繰出金や病院事業会計等に対する出資金である。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人口減少や高齢化により納付額の減少や給付費の増加しており、給付の適正化等により適正な事業会計運営に努める。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152400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87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61</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12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6350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6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101600</xdr:rowOff>
    </xdr:from>
    <xdr:to>
      <xdr:col>82</xdr:col>
      <xdr:colOff>158750</xdr:colOff>
      <xdr:row>61</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73677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補助費等に関する経常収支比率は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主な増加要因は、市税等過誤納付金や有田周辺広域圏事務負担金の増加による。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補助費等に関する経営収支比率は類似団体では高い水準にあり、経費節減に努める。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306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66040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公債費に関する経常収支比率は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主な増加要因は公営企業や一部事務組合への地方債償還に係る負担分が増加したことによる。</a:t>
          </a:r>
        </a:p>
        <a:p>
          <a:r>
            <a:rPr kumimoji="1" lang="ja-JP" altLang="en-US" sz="1300">
              <a:latin typeface="ＭＳ Ｐゴシック" panose="020B0600070205080204" pitchFamily="50" charset="-128"/>
              <a:ea typeface="ＭＳ Ｐゴシック" panose="020B0600070205080204" pitchFamily="50" charset="-128"/>
            </a:rPr>
            <a:t>　今後、有和中学校建設事業等の償還開始により元利償還金が増加する見込みであり、新たな起債に関しては慎重に必要性を見極めながら持続可能な財政運営に努める。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19558</xdr:rowOff>
    </xdr:from>
    <xdr:to>
      <xdr:col>24</xdr:col>
      <xdr:colOff>25400</xdr:colOff>
      <xdr:row>75</xdr:row>
      <xdr:rowOff>56134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783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19558</xdr:rowOff>
    </xdr:from>
    <xdr:to>
      <xdr:col>19</xdr:col>
      <xdr:colOff>187325</xdr:colOff>
      <xdr:row>75</xdr:row>
      <xdr:rowOff>83566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78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156718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42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58420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140208</xdr:rowOff>
    </xdr:from>
    <xdr:to>
      <xdr:col>20</xdr:col>
      <xdr:colOff>38100</xdr:colOff>
      <xdr:row>75</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80535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公債費以外に関する経常収支比率は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分母となる収入面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が大きく影響していることもあり、全体を通して、</a:t>
          </a:r>
          <a:r>
            <a:rPr kumimoji="1" lang="ja-JP" altLang="en-US" sz="1300">
              <a:latin typeface="ＭＳ Ｐゴシック" panose="020B0600070205080204" pitchFamily="50" charset="-128"/>
              <a:ea typeface="ＭＳ Ｐゴシック" panose="020B0600070205080204" pitchFamily="50" charset="-128"/>
            </a:rPr>
            <a:t>類似団体では最下位となった。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各項目における改善を進め、持続可能な財政運営に努める。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82</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00685"/>
          <a:ext cx="8382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183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18387"/>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17272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124206</xdr:rowOff>
    </xdr:from>
    <xdr:to>
      <xdr:col>82</xdr:col>
      <xdr:colOff>158750</xdr:colOff>
      <xdr:row>82</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4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32783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2732</xdr:rowOff>
    </xdr:from>
    <xdr:to>
      <xdr:col>29</xdr:col>
      <xdr:colOff>127000</xdr:colOff>
      <xdr:row>16</xdr:row>
      <xdr:rowOff>121818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793557"/>
          <a:ext cx="647700" cy="119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106595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97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2732</xdr:rowOff>
    </xdr:from>
    <xdr:to>
      <xdr:col>26</xdr:col>
      <xdr:colOff>50800</xdr:colOff>
      <xdr:row>17</xdr:row>
      <xdr:rowOff>59896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93557"/>
          <a:ext cx="698500" cy="228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59896</xdr:rowOff>
    </xdr:from>
    <xdr:to>
      <xdr:col>22</xdr:col>
      <xdr:colOff>114300</xdr:colOff>
      <xdr:row>17</xdr:row>
      <xdr:rowOff>132734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2171"/>
          <a:ext cx="698500" cy="7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132734</xdr:rowOff>
    </xdr:from>
    <xdr:to>
      <xdr:col>18</xdr:col>
      <xdr:colOff>177800</xdr:colOff>
      <xdr:row>18</xdr:row>
      <xdr:rowOff>82271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5009"/>
          <a:ext cx="698500" cy="12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71018</xdr:rowOff>
    </xdr:from>
    <xdr:to>
      <xdr:col>29</xdr:col>
      <xdr:colOff>177800</xdr:colOff>
      <xdr:row>17</xdr:row>
      <xdr:rowOff>1168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6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87545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123382</xdr:rowOff>
    </xdr:from>
    <xdr:to>
      <xdr:col>26</xdr:col>
      <xdr:colOff>101600</xdr:colOff>
      <xdr:row>16</xdr:row>
      <xdr:rowOff>53532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4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63709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1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9096</xdr:rowOff>
    </xdr:from>
    <xdr:to>
      <xdr:col>22</xdr:col>
      <xdr:colOff>165100</xdr:colOff>
      <xdr:row>17</xdr:row>
      <xdr:rowOff>110696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95473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5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81934</xdr:rowOff>
    </xdr:from>
    <xdr:to>
      <xdr:col>19</xdr:col>
      <xdr:colOff>38100</xdr:colOff>
      <xdr:row>18</xdr:row>
      <xdr:rowOff>12084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168311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3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31471</xdr:rowOff>
    </xdr:from>
    <xdr:to>
      <xdr:col>15</xdr:col>
      <xdr:colOff>101600</xdr:colOff>
      <xdr:row>18</xdr:row>
      <xdr:rowOff>133071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117848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35168</xdr:rowOff>
    </xdr:from>
    <xdr:to>
      <xdr:col>29</xdr:col>
      <xdr:colOff>127000</xdr:colOff>
      <xdr:row>37</xdr:row>
      <xdr:rowOff>214652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159868"/>
          <a:ext cx="647700" cy="17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173112</xdr:rowOff>
    </xdr:from>
    <xdr:to>
      <xdr:col>26</xdr:col>
      <xdr:colOff>50800</xdr:colOff>
      <xdr:row>37</xdr:row>
      <xdr:rowOff>214652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4305300" y="7297812"/>
          <a:ext cx="698500" cy="4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173112</xdr:rowOff>
    </xdr:from>
    <xdr:to>
      <xdr:col>22</xdr:col>
      <xdr:colOff>114300</xdr:colOff>
      <xdr:row>37</xdr:row>
      <xdr:rowOff>253318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297812"/>
          <a:ext cx="698500" cy="8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247080</xdr:rowOff>
    </xdr:from>
    <xdr:to>
      <xdr:col>18</xdr:col>
      <xdr:colOff>177800</xdr:colOff>
      <xdr:row>37</xdr:row>
      <xdr:rowOff>253318</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371780"/>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155818</xdr:rowOff>
    </xdr:from>
    <xdr:to>
      <xdr:col>29</xdr:col>
      <xdr:colOff>177800</xdr:colOff>
      <xdr:row>37</xdr:row>
      <xdr:rowOff>85968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1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127895</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0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163852</xdr:rowOff>
    </xdr:from>
    <xdr:to>
      <xdr:col>26</xdr:col>
      <xdr:colOff>101600</xdr:colOff>
      <xdr:row>37</xdr:row>
      <xdr:rowOff>265452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28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250229</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374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122312</xdr:rowOff>
    </xdr:from>
    <xdr:to>
      <xdr:col>22</xdr:col>
      <xdr:colOff>165100</xdr:colOff>
      <xdr:row>37</xdr:row>
      <xdr:rowOff>223912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24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208689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33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202518</xdr:rowOff>
    </xdr:from>
    <xdr:to>
      <xdr:col>19</xdr:col>
      <xdr:colOff>38100</xdr:colOff>
      <xdr:row>37</xdr:row>
      <xdr:rowOff>304118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32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288895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41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196280</xdr:rowOff>
    </xdr:from>
    <xdr:to>
      <xdr:col>15</xdr:col>
      <xdr:colOff>101600</xdr:colOff>
      <xdr:row>37</xdr:row>
      <xdr:rowOff>297880</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32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282657</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40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95745</xdr:rowOff>
    </xdr:from>
    <xdr:to>
      <xdr:col>24</xdr:col>
      <xdr:colOff>63500</xdr:colOff>
      <xdr:row>35</xdr:row>
      <xdr:rowOff>156210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6495"/>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48247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6960"/>
          <a:ext cx="889000" cy="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48247</xdr:rowOff>
    </xdr:from>
    <xdr:to>
      <xdr:col>15</xdr:col>
      <xdr:colOff>50800</xdr:colOff>
      <xdr:row>36</xdr:row>
      <xdr:rowOff>135382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0447"/>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135382</xdr:rowOff>
    </xdr:from>
    <xdr:to>
      <xdr:col>10</xdr:col>
      <xdr:colOff>114300</xdr:colOff>
      <xdr:row>37</xdr:row>
      <xdr:rowOff>110287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7582"/>
          <a:ext cx="889000" cy="1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44945</xdr:rowOff>
    </xdr:from>
    <xdr:to>
      <xdr:col>24</xdr:col>
      <xdr:colOff>114300</xdr:colOff>
      <xdr:row>35</xdr:row>
      <xdr:rowOff>146545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67822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52087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168897</xdr:rowOff>
    </xdr:from>
    <xdr:to>
      <xdr:col>15</xdr:col>
      <xdr:colOff>101600</xdr:colOff>
      <xdr:row>36</xdr:row>
      <xdr:rowOff>99047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115574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84582</xdr:rowOff>
    </xdr:from>
    <xdr:to>
      <xdr:col>10</xdr:col>
      <xdr:colOff>165100</xdr:colOff>
      <xdr:row>37</xdr:row>
      <xdr:rowOff>14732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59487</xdr:rowOff>
    </xdr:from>
    <xdr:to>
      <xdr:col>6</xdr:col>
      <xdr:colOff>38100</xdr:colOff>
      <xdr:row>37</xdr:row>
      <xdr:rowOff>161086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152214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123241</xdr:rowOff>
    </xdr:from>
    <xdr:to>
      <xdr:col>24</xdr:col>
      <xdr:colOff>63500</xdr:colOff>
      <xdr:row>55</xdr:row>
      <xdr:rowOff>151359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2991"/>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123241</xdr:rowOff>
    </xdr:from>
    <xdr:to>
      <xdr:col>19</xdr:col>
      <xdr:colOff>177800</xdr:colOff>
      <xdr:row>56</xdr:row>
      <xdr:rowOff>95491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2991"/>
          <a:ext cx="889000" cy="1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95491</xdr:rowOff>
    </xdr:from>
    <xdr:to>
      <xdr:col>15</xdr:col>
      <xdr:colOff>50800</xdr:colOff>
      <xdr:row>56</xdr:row>
      <xdr:rowOff>120841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6691"/>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120841</xdr:rowOff>
    </xdr:from>
    <xdr:to>
      <xdr:col>10</xdr:col>
      <xdr:colOff>114300</xdr:colOff>
      <xdr:row>57</xdr:row>
      <xdr:rowOff>102692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2041"/>
          <a:ext cx="889000" cy="1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100559</xdr:rowOff>
    </xdr:from>
    <xdr:to>
      <xdr:col>24</xdr:col>
      <xdr:colOff>114300</xdr:colOff>
      <xdr:row>56</xdr:row>
      <xdr:rowOff>30709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123436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72441</xdr:rowOff>
    </xdr:from>
    <xdr:to>
      <xdr:col>20</xdr:col>
      <xdr:colOff>38100</xdr:colOff>
      <xdr:row>56</xdr:row>
      <xdr:rowOff>2591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19118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7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44691</xdr:rowOff>
    </xdr:from>
    <xdr:to>
      <xdr:col>15</xdr:col>
      <xdr:colOff>101600</xdr:colOff>
      <xdr:row>56</xdr:row>
      <xdr:rowOff>146291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162818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70041</xdr:rowOff>
    </xdr:from>
    <xdr:to>
      <xdr:col>10</xdr:col>
      <xdr:colOff>165100</xdr:colOff>
      <xdr:row>57</xdr:row>
      <xdr:rowOff>191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51892</xdr:rowOff>
    </xdr:from>
    <xdr:to>
      <xdr:col>6</xdr:col>
      <xdr:colOff>38100</xdr:colOff>
      <xdr:row>57</xdr:row>
      <xdr:rowOff>153492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144619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63615</xdr:rowOff>
    </xdr:from>
    <xdr:to>
      <xdr:col>24</xdr:col>
      <xdr:colOff>63500</xdr:colOff>
      <xdr:row>78</xdr:row>
      <xdr:rowOff>98780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6715"/>
          <a:ext cx="8382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97523</xdr:rowOff>
    </xdr:from>
    <xdr:to>
      <xdr:col>19</xdr:col>
      <xdr:colOff>177800</xdr:colOff>
      <xdr:row>78</xdr:row>
      <xdr:rowOff>98780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062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47041</xdr:rowOff>
    </xdr:from>
    <xdr:to>
      <xdr:col>15</xdr:col>
      <xdr:colOff>50800</xdr:colOff>
      <xdr:row>78</xdr:row>
      <xdr:rowOff>97523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0141"/>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47041</xdr:rowOff>
    </xdr:from>
    <xdr:to>
      <xdr:col>10</xdr:col>
      <xdr:colOff>114300</xdr:colOff>
      <xdr:row>78</xdr:row>
      <xdr:rowOff>84798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0141"/>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12815</xdr:rowOff>
    </xdr:from>
    <xdr:to>
      <xdr:col>24</xdr:col>
      <xdr:colOff>114300</xdr:colOff>
      <xdr:row>78</xdr:row>
      <xdr:rowOff>114415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99192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47980</xdr:rowOff>
    </xdr:from>
    <xdr:to>
      <xdr:col>20</xdr:col>
      <xdr:colOff>38100</xdr:colOff>
      <xdr:row>78</xdr:row>
      <xdr:rowOff>149580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140707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46723</xdr:rowOff>
    </xdr:from>
    <xdr:to>
      <xdr:col>15</xdr:col>
      <xdr:colOff>101600</xdr:colOff>
      <xdr:row>78</xdr:row>
      <xdr:rowOff>148323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139450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167691</xdr:rowOff>
    </xdr:from>
    <xdr:to>
      <xdr:col>10</xdr:col>
      <xdr:colOff>165100</xdr:colOff>
      <xdr:row>78</xdr:row>
      <xdr:rowOff>97841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33998</xdr:rowOff>
    </xdr:from>
    <xdr:to>
      <xdr:col>6</xdr:col>
      <xdr:colOff>38100</xdr:colOff>
      <xdr:row>78</xdr:row>
      <xdr:rowOff>135598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126725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14732</xdr:rowOff>
    </xdr:from>
    <xdr:to>
      <xdr:col>24</xdr:col>
      <xdr:colOff>63500</xdr:colOff>
      <xdr:row>96</xdr:row>
      <xdr:rowOff>162813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3932"/>
          <a:ext cx="838200" cy="1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171081</xdr:rowOff>
    </xdr:from>
    <xdr:to>
      <xdr:col>19</xdr:col>
      <xdr:colOff>177800</xdr:colOff>
      <xdr:row>96</xdr:row>
      <xdr:rowOff>162813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58831"/>
          <a:ext cx="8890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171081</xdr:rowOff>
    </xdr:from>
    <xdr:to>
      <xdr:col>15</xdr:col>
      <xdr:colOff>50800</xdr:colOff>
      <xdr:row>97</xdr:row>
      <xdr:rowOff>152552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8831"/>
          <a:ext cx="889000" cy="3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147295</xdr:rowOff>
    </xdr:from>
    <xdr:to>
      <xdr:col>10</xdr:col>
      <xdr:colOff>114300</xdr:colOff>
      <xdr:row>97</xdr:row>
      <xdr:rowOff>152552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7794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135382</xdr:rowOff>
    </xdr:from>
    <xdr:to>
      <xdr:col>24</xdr:col>
      <xdr:colOff>114300</xdr:colOff>
      <xdr:row>96</xdr:row>
      <xdr:rowOff>65532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113809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112013</xdr:rowOff>
    </xdr:from>
    <xdr:to>
      <xdr:col>20</xdr:col>
      <xdr:colOff>38100</xdr:colOff>
      <xdr:row>97</xdr:row>
      <xdr:rowOff>42163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33290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120281</xdr:rowOff>
    </xdr:from>
    <xdr:to>
      <xdr:col>15</xdr:col>
      <xdr:colOff>101600</xdr:colOff>
      <xdr:row>96</xdr:row>
      <xdr:rowOff>50431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41558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0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101752</xdr:rowOff>
    </xdr:from>
    <xdr:to>
      <xdr:col>10</xdr:col>
      <xdr:colOff>165100</xdr:colOff>
      <xdr:row>98</xdr:row>
      <xdr:rowOff>31902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23029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96495</xdr:rowOff>
    </xdr:from>
    <xdr:to>
      <xdr:col>6</xdr:col>
      <xdr:colOff>38100</xdr:colOff>
      <xdr:row>98</xdr:row>
      <xdr:rowOff>26645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169997</xdr:rowOff>
    </xdr:from>
    <xdr:to>
      <xdr:col>54</xdr:col>
      <xdr:colOff>189865</xdr:colOff>
      <xdr:row>39</xdr:row>
      <xdr:rowOff>45182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27847"/>
          <a:ext cx="1270" cy="90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45182</xdr:rowOff>
    </xdr:from>
    <xdr:to>
      <xdr:col>55</xdr:col>
      <xdr:colOff>88900</xdr:colOff>
      <xdr:row>39</xdr:row>
      <xdr:rowOff>45182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116674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169997</xdr:rowOff>
    </xdr:from>
    <xdr:to>
      <xdr:col>55</xdr:col>
      <xdr:colOff>88900</xdr:colOff>
      <xdr:row>33</xdr:row>
      <xdr:rowOff>169997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2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21453</xdr:rowOff>
    </xdr:from>
    <xdr:to>
      <xdr:col>55</xdr:col>
      <xdr:colOff>0</xdr:colOff>
      <xdr:row>34</xdr:row>
      <xdr:rowOff>47566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50753"/>
          <a:ext cx="8382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100840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73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122413</xdr:rowOff>
    </xdr:from>
    <xdr:to>
      <xdr:col>55</xdr:col>
      <xdr:colOff>50800</xdr:colOff>
      <xdr:row>37</xdr:row>
      <xdr:rowOff>52563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21453</xdr:rowOff>
    </xdr:from>
    <xdr:to>
      <xdr:col>50</xdr:col>
      <xdr:colOff>114300</xdr:colOff>
      <xdr:row>35</xdr:row>
      <xdr:rowOff>40937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50753"/>
          <a:ext cx="889000" cy="1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97922</xdr:rowOff>
    </xdr:from>
    <xdr:to>
      <xdr:col>50</xdr:col>
      <xdr:colOff>165100</xdr:colOff>
      <xdr:row>37</xdr:row>
      <xdr:rowOff>28072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19199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88288</xdr:rowOff>
    </xdr:from>
    <xdr:to>
      <xdr:col>45</xdr:col>
      <xdr:colOff>177800</xdr:colOff>
      <xdr:row>35</xdr:row>
      <xdr:rowOff>40937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31788"/>
          <a:ext cx="889000" cy="8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149098</xdr:rowOff>
    </xdr:from>
    <xdr:to>
      <xdr:col>46</xdr:col>
      <xdr:colOff>38100</xdr:colOff>
      <xdr:row>37</xdr:row>
      <xdr:rowOff>79248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70375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88288</xdr:rowOff>
    </xdr:from>
    <xdr:to>
      <xdr:col>41</xdr:col>
      <xdr:colOff>50800</xdr:colOff>
      <xdr:row>36</xdr:row>
      <xdr:rowOff>156464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31788"/>
          <a:ext cx="889000" cy="10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60081</xdr:rowOff>
    </xdr:from>
    <xdr:to>
      <xdr:col>41</xdr:col>
      <xdr:colOff>101600</xdr:colOff>
      <xdr:row>32</xdr:row>
      <xdr:rowOff>161681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152808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153274</xdr:rowOff>
    </xdr:from>
    <xdr:to>
      <xdr:col>36</xdr:col>
      <xdr:colOff>165100</xdr:colOff>
      <xdr:row>38</xdr:row>
      <xdr:rowOff>83424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168216</xdr:rowOff>
    </xdr:from>
    <xdr:to>
      <xdr:col>55</xdr:col>
      <xdr:colOff>50800</xdr:colOff>
      <xdr:row>34</xdr:row>
      <xdr:rowOff>98366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83143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4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142103</xdr:rowOff>
    </xdr:from>
    <xdr:to>
      <xdr:col>50</xdr:col>
      <xdr:colOff>165100</xdr:colOff>
      <xdr:row>34</xdr:row>
      <xdr:rowOff>72253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88780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7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161587</xdr:rowOff>
    </xdr:from>
    <xdr:to>
      <xdr:col>46</xdr:col>
      <xdr:colOff>38100</xdr:colOff>
      <xdr:row>35</xdr:row>
      <xdr:rowOff>91737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108264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6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37488</xdr:rowOff>
    </xdr:from>
    <xdr:to>
      <xdr:col>41</xdr:col>
      <xdr:colOff>101600</xdr:colOff>
      <xdr:row>30</xdr:row>
      <xdr:rowOff>139088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155615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95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105664</xdr:rowOff>
    </xdr:from>
    <xdr:to>
      <xdr:col>36</xdr:col>
      <xdr:colOff>165100</xdr:colOff>
      <xdr:row>37</xdr:row>
      <xdr:rowOff>35814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52341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163451</xdr:rowOff>
    </xdr:from>
    <xdr:to>
      <xdr:col>55</xdr:col>
      <xdr:colOff>0</xdr:colOff>
      <xdr:row>54</xdr:row>
      <xdr:rowOff>64404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735951"/>
          <a:ext cx="838200" cy="5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163451</xdr:rowOff>
    </xdr:from>
    <xdr:to>
      <xdr:col>50</xdr:col>
      <xdr:colOff>114300</xdr:colOff>
      <xdr:row>54</xdr:row>
      <xdr:rowOff>106562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8735951"/>
          <a:ext cx="889000" cy="6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106562</xdr:rowOff>
    </xdr:from>
    <xdr:to>
      <xdr:col>45</xdr:col>
      <xdr:colOff>177800</xdr:colOff>
      <xdr:row>57</xdr:row>
      <xdr:rowOff>73269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364862"/>
          <a:ext cx="889000" cy="4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75481</xdr:rowOff>
    </xdr:from>
    <xdr:to>
      <xdr:col>41</xdr:col>
      <xdr:colOff>50800</xdr:colOff>
      <xdr:row>57</xdr:row>
      <xdr:rowOff>73269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76681"/>
          <a:ext cx="889000" cy="16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13604</xdr:rowOff>
    </xdr:from>
    <xdr:to>
      <xdr:col>55</xdr:col>
      <xdr:colOff>50800</xdr:colOff>
      <xdr:row>54</xdr:row>
      <xdr:rowOff>115204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2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36481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2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112651</xdr:rowOff>
    </xdr:from>
    <xdr:to>
      <xdr:col>50</xdr:col>
      <xdr:colOff>165100</xdr:colOff>
      <xdr:row>51</xdr:row>
      <xdr:rowOff>42801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6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59328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46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55762</xdr:rowOff>
    </xdr:from>
    <xdr:to>
      <xdr:col>46</xdr:col>
      <xdr:colOff>38100</xdr:colOff>
      <xdr:row>54</xdr:row>
      <xdr:rowOff>157362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3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2439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08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22469</xdr:rowOff>
    </xdr:from>
    <xdr:to>
      <xdr:col>41</xdr:col>
      <xdr:colOff>101600</xdr:colOff>
      <xdr:row>57</xdr:row>
      <xdr:rowOff>124069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115196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24681</xdr:rowOff>
    </xdr:from>
    <xdr:to>
      <xdr:col>36</xdr:col>
      <xdr:colOff>165100</xdr:colOff>
      <xdr:row>56</xdr:row>
      <xdr:rowOff>126281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117408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133177</xdr:rowOff>
    </xdr:from>
    <xdr:to>
      <xdr:col>55</xdr:col>
      <xdr:colOff>0</xdr:colOff>
      <xdr:row>77</xdr:row>
      <xdr:rowOff>98361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991927"/>
          <a:ext cx="838200" cy="30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133177</xdr:rowOff>
    </xdr:from>
    <xdr:to>
      <xdr:col>50</xdr:col>
      <xdr:colOff>114300</xdr:colOff>
      <xdr:row>78</xdr:row>
      <xdr:rowOff>61328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991927"/>
          <a:ext cx="889000" cy="4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61328</xdr:rowOff>
    </xdr:from>
    <xdr:to>
      <xdr:col>45</xdr:col>
      <xdr:colOff>177800</xdr:colOff>
      <xdr:row>78</xdr:row>
      <xdr:rowOff>69230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34428"/>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133756</xdr:rowOff>
    </xdr:from>
    <xdr:to>
      <xdr:col>41</xdr:col>
      <xdr:colOff>50800</xdr:colOff>
      <xdr:row>78</xdr:row>
      <xdr:rowOff>69230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63956"/>
          <a:ext cx="889000" cy="27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47561</xdr:rowOff>
    </xdr:from>
    <xdr:to>
      <xdr:col>55</xdr:col>
      <xdr:colOff>50800</xdr:colOff>
      <xdr:row>77</xdr:row>
      <xdr:rowOff>149161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70438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82377</xdr:rowOff>
    </xdr:from>
    <xdr:to>
      <xdr:col>50</xdr:col>
      <xdr:colOff>165100</xdr:colOff>
      <xdr:row>76</xdr:row>
      <xdr:rowOff>12526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411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29054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10528</xdr:rowOff>
    </xdr:from>
    <xdr:to>
      <xdr:col>46</xdr:col>
      <xdr:colOff>38100</xdr:colOff>
      <xdr:row>78</xdr:row>
      <xdr:rowOff>112128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18430</xdr:rowOff>
    </xdr:from>
    <xdr:to>
      <xdr:col>41</xdr:col>
      <xdr:colOff>101600</xdr:colOff>
      <xdr:row>78</xdr:row>
      <xdr:rowOff>120030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111157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82956</xdr:rowOff>
    </xdr:from>
    <xdr:to>
      <xdr:col>36</xdr:col>
      <xdr:colOff>165100</xdr:colOff>
      <xdr:row>77</xdr:row>
      <xdr:rowOff>13106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53617</xdr:rowOff>
    </xdr:from>
    <xdr:to>
      <xdr:col>54</xdr:col>
      <xdr:colOff>189865</xdr:colOff>
      <xdr:row>98</xdr:row>
      <xdr:rowOff>152860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998467"/>
          <a:ext cx="1270" cy="956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156687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5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152860</xdr:rowOff>
    </xdr:from>
    <xdr:to>
      <xdr:col>55</xdr:col>
      <xdr:colOff>88900</xdr:colOff>
      <xdr:row>98</xdr:row>
      <xdr:rowOff>152860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5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294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77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53617</xdr:rowOff>
    </xdr:from>
    <xdr:to>
      <xdr:col>55</xdr:col>
      <xdr:colOff>88900</xdr:colOff>
      <xdr:row>93</xdr:row>
      <xdr:rowOff>53617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9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99185</xdr:rowOff>
    </xdr:from>
    <xdr:to>
      <xdr:col>55</xdr:col>
      <xdr:colOff>0</xdr:colOff>
      <xdr:row>95</xdr:row>
      <xdr:rowOff>36015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529685"/>
          <a:ext cx="838200" cy="79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60210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81783</xdr:rowOff>
    </xdr:from>
    <xdr:to>
      <xdr:col>55</xdr:col>
      <xdr:colOff>50800</xdr:colOff>
      <xdr:row>97</xdr:row>
      <xdr:rowOff>11933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99185</xdr:rowOff>
    </xdr:from>
    <xdr:to>
      <xdr:col>50</xdr:col>
      <xdr:colOff>114300</xdr:colOff>
      <xdr:row>94</xdr:row>
      <xdr:rowOff>138168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529685"/>
          <a:ext cx="889000" cy="7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59175</xdr:rowOff>
    </xdr:from>
    <xdr:to>
      <xdr:col>50</xdr:col>
      <xdr:colOff>165100</xdr:colOff>
      <xdr:row>96</xdr:row>
      <xdr:rowOff>160775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151902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138168</xdr:rowOff>
    </xdr:from>
    <xdr:to>
      <xdr:col>45</xdr:col>
      <xdr:colOff>177800</xdr:colOff>
      <xdr:row>98</xdr:row>
      <xdr:rowOff>60849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54468"/>
          <a:ext cx="889000" cy="60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109024</xdr:rowOff>
    </xdr:from>
    <xdr:to>
      <xdr:col>46</xdr:col>
      <xdr:colOff>38100</xdr:colOff>
      <xdr:row>97</xdr:row>
      <xdr:rowOff>39174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30301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60849</xdr:rowOff>
    </xdr:from>
    <xdr:to>
      <xdr:col>41</xdr:col>
      <xdr:colOff>50800</xdr:colOff>
      <xdr:row>98</xdr:row>
      <xdr:rowOff>116726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2949"/>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154882</xdr:rowOff>
    </xdr:from>
    <xdr:to>
      <xdr:col>41</xdr:col>
      <xdr:colOff>101600</xdr:colOff>
      <xdr:row>97</xdr:row>
      <xdr:rowOff>85032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101559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138475</xdr:rowOff>
    </xdr:from>
    <xdr:to>
      <xdr:col>36</xdr:col>
      <xdr:colOff>165100</xdr:colOff>
      <xdr:row>97</xdr:row>
      <xdr:rowOff>68625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85152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156665</xdr:rowOff>
    </xdr:from>
    <xdr:to>
      <xdr:col>55</xdr:col>
      <xdr:colOff>50800</xdr:colOff>
      <xdr:row>95</xdr:row>
      <xdr:rowOff>86815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8092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48385</xdr:rowOff>
    </xdr:from>
    <xdr:to>
      <xdr:col>50</xdr:col>
      <xdr:colOff>165100</xdr:colOff>
      <xdr:row>90</xdr:row>
      <xdr:rowOff>149985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166512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2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87368</xdr:rowOff>
    </xdr:from>
    <xdr:to>
      <xdr:col>46</xdr:col>
      <xdr:colOff>38100</xdr:colOff>
      <xdr:row>95</xdr:row>
      <xdr:rowOff>17518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34045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97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10049</xdr:rowOff>
    </xdr:from>
    <xdr:to>
      <xdr:col>41</xdr:col>
      <xdr:colOff>101600</xdr:colOff>
      <xdr:row>98</xdr:row>
      <xdr:rowOff>111649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65926</xdr:rowOff>
    </xdr:from>
    <xdr:to>
      <xdr:col>36</xdr:col>
      <xdr:colOff>165100</xdr:colOff>
      <xdr:row>98</xdr:row>
      <xdr:rowOff>167526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158653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132385</xdr:rowOff>
    </xdr:from>
    <xdr:to>
      <xdr:col>85</xdr:col>
      <xdr:colOff>127000</xdr:colOff>
      <xdr:row>38</xdr:row>
      <xdr:rowOff>18542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133135"/>
          <a:ext cx="8382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128556</xdr:rowOff>
    </xdr:from>
    <xdr:to>
      <xdr:col>81</xdr:col>
      <xdr:colOff>50800</xdr:colOff>
      <xdr:row>38</xdr:row>
      <xdr:rowOff>18542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72206"/>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158159</xdr:rowOff>
    </xdr:from>
    <xdr:to>
      <xdr:col>76</xdr:col>
      <xdr:colOff>114300</xdr:colOff>
      <xdr:row>37</xdr:row>
      <xdr:rowOff>128556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158909"/>
          <a:ext cx="889000" cy="3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158159</xdr:rowOff>
    </xdr:from>
    <xdr:to>
      <xdr:col>71</xdr:col>
      <xdr:colOff>177800</xdr:colOff>
      <xdr:row>36</xdr:row>
      <xdr:rowOff>80721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158909"/>
          <a:ext cx="889000" cy="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81585</xdr:rowOff>
    </xdr:from>
    <xdr:to>
      <xdr:col>85</xdr:col>
      <xdr:colOff>177800</xdr:colOff>
      <xdr:row>36</xdr:row>
      <xdr:rowOff>11735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139192</xdr:rowOff>
    </xdr:from>
    <xdr:to>
      <xdr:col>81</xdr:col>
      <xdr:colOff>101600</xdr:colOff>
      <xdr:row>38</xdr:row>
      <xdr:rowOff>69342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60469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77756</xdr:rowOff>
    </xdr:from>
    <xdr:to>
      <xdr:col>76</xdr:col>
      <xdr:colOff>165100</xdr:colOff>
      <xdr:row>38</xdr:row>
      <xdr:rowOff>7906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170483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1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107359</xdr:rowOff>
    </xdr:from>
    <xdr:to>
      <xdr:col>72</xdr:col>
      <xdr:colOff>38100</xdr:colOff>
      <xdr:row>36</xdr:row>
      <xdr:rowOff>37509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28636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29921</xdr:rowOff>
    </xdr:from>
    <xdr:to>
      <xdr:col>67</xdr:col>
      <xdr:colOff>101600</xdr:colOff>
      <xdr:row>36</xdr:row>
      <xdr:rowOff>131521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122648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3640</xdr:rowOff>
    </xdr:from>
    <xdr:to>
      <xdr:col>85</xdr:col>
      <xdr:colOff>127000</xdr:colOff>
      <xdr:row>78</xdr:row>
      <xdr:rowOff>23186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76740"/>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161603</xdr:rowOff>
    </xdr:from>
    <xdr:to>
      <xdr:col>81</xdr:col>
      <xdr:colOff>50800</xdr:colOff>
      <xdr:row>78</xdr:row>
      <xdr:rowOff>3640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63253"/>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161603</xdr:rowOff>
    </xdr:from>
    <xdr:to>
      <xdr:col>76</xdr:col>
      <xdr:colOff>114300</xdr:colOff>
      <xdr:row>78</xdr:row>
      <xdr:rowOff>17870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63253"/>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2484</xdr:rowOff>
    </xdr:from>
    <xdr:to>
      <xdr:col>71</xdr:col>
      <xdr:colOff>177800</xdr:colOff>
      <xdr:row>78</xdr:row>
      <xdr:rowOff>17870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7558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143836</xdr:rowOff>
    </xdr:from>
    <xdr:to>
      <xdr:col>85</xdr:col>
      <xdr:colOff>177800</xdr:colOff>
      <xdr:row>78</xdr:row>
      <xdr:rowOff>73986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58763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124290</xdr:rowOff>
    </xdr:from>
    <xdr:to>
      <xdr:col>81</xdr:col>
      <xdr:colOff>101600</xdr:colOff>
      <xdr:row>78</xdr:row>
      <xdr:rowOff>54440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45567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110803</xdr:rowOff>
    </xdr:from>
    <xdr:to>
      <xdr:col>76</xdr:col>
      <xdr:colOff>165100</xdr:colOff>
      <xdr:row>78</xdr:row>
      <xdr:rowOff>40953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32080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138520</xdr:rowOff>
    </xdr:from>
    <xdr:to>
      <xdr:col>72</xdr:col>
      <xdr:colOff>38100</xdr:colOff>
      <xdr:row>78</xdr:row>
      <xdr:rowOff>68670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59797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123134</xdr:rowOff>
    </xdr:from>
    <xdr:to>
      <xdr:col>67</xdr:col>
      <xdr:colOff>101600</xdr:colOff>
      <xdr:row>78</xdr:row>
      <xdr:rowOff>53284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44411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171028</xdr:rowOff>
    </xdr:from>
    <xdr:to>
      <xdr:col>85</xdr:col>
      <xdr:colOff>127000</xdr:colOff>
      <xdr:row>93</xdr:row>
      <xdr:rowOff>3738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5944428"/>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130839</xdr:rowOff>
    </xdr:from>
    <xdr:to>
      <xdr:col>81</xdr:col>
      <xdr:colOff>50800</xdr:colOff>
      <xdr:row>92</xdr:row>
      <xdr:rowOff>171028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5904239"/>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130839</xdr:rowOff>
    </xdr:from>
    <xdr:to>
      <xdr:col>76</xdr:col>
      <xdr:colOff>114300</xdr:colOff>
      <xdr:row>94</xdr:row>
      <xdr:rowOff>113128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5904239"/>
          <a:ext cx="889000" cy="3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113128</xdr:rowOff>
    </xdr:from>
    <xdr:to>
      <xdr:col>71</xdr:col>
      <xdr:colOff>177800</xdr:colOff>
      <xdr:row>95</xdr:row>
      <xdr:rowOff>7079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229428"/>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124388</xdr:rowOff>
    </xdr:from>
    <xdr:to>
      <xdr:col>85</xdr:col>
      <xdr:colOff>177800</xdr:colOff>
      <xdr:row>93</xdr:row>
      <xdr:rowOff>54538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8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147265</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7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120228</xdr:rowOff>
    </xdr:from>
    <xdr:to>
      <xdr:col>81</xdr:col>
      <xdr:colOff>101600</xdr:colOff>
      <xdr:row>93</xdr:row>
      <xdr:rowOff>50378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5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66905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566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80039</xdr:rowOff>
    </xdr:from>
    <xdr:to>
      <xdr:col>76</xdr:col>
      <xdr:colOff>165100</xdr:colOff>
      <xdr:row>93</xdr:row>
      <xdr:rowOff>10189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58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26716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56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62328</xdr:rowOff>
    </xdr:from>
    <xdr:to>
      <xdr:col>72</xdr:col>
      <xdr:colOff>38100</xdr:colOff>
      <xdr:row>94</xdr:row>
      <xdr:rowOff>163928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9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127729</xdr:rowOff>
    </xdr:from>
    <xdr:to>
      <xdr:col>67</xdr:col>
      <xdr:colOff>101600</xdr:colOff>
      <xdr:row>95</xdr:row>
      <xdr:rowOff>57879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74406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81178</xdr:rowOff>
    </xdr:from>
    <xdr:to>
      <xdr:col>116</xdr:col>
      <xdr:colOff>63500</xdr:colOff>
      <xdr:row>37</xdr:row>
      <xdr:rowOff>99146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24828"/>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44465</xdr:rowOff>
    </xdr:from>
    <xdr:to>
      <xdr:col>111</xdr:col>
      <xdr:colOff>177800</xdr:colOff>
      <xdr:row>37</xdr:row>
      <xdr:rowOff>81178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388115"/>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119812</xdr:rowOff>
    </xdr:from>
    <xdr:to>
      <xdr:col>107</xdr:col>
      <xdr:colOff>50800</xdr:colOff>
      <xdr:row>37</xdr:row>
      <xdr:rowOff>44465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292012"/>
          <a:ext cx="8890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119812</xdr:rowOff>
    </xdr:from>
    <xdr:to>
      <xdr:col>102</xdr:col>
      <xdr:colOff>114300</xdr:colOff>
      <xdr:row>37</xdr:row>
      <xdr:rowOff>78206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92012"/>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48346</xdr:rowOff>
    </xdr:from>
    <xdr:to>
      <xdr:col>116</xdr:col>
      <xdr:colOff>114300</xdr:colOff>
      <xdr:row>37</xdr:row>
      <xdr:rowOff>149946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26773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30378</xdr:rowOff>
    </xdr:from>
    <xdr:to>
      <xdr:col>112</xdr:col>
      <xdr:colOff>38100</xdr:colOff>
      <xdr:row>37</xdr:row>
      <xdr:rowOff>131978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148505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165115</xdr:rowOff>
    </xdr:from>
    <xdr:to>
      <xdr:col>107</xdr:col>
      <xdr:colOff>101600</xdr:colOff>
      <xdr:row>37</xdr:row>
      <xdr:rowOff>95265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111792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1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69012</xdr:rowOff>
    </xdr:from>
    <xdr:to>
      <xdr:col>102</xdr:col>
      <xdr:colOff>165100</xdr:colOff>
      <xdr:row>36</xdr:row>
      <xdr:rowOff>170612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15689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27406</xdr:rowOff>
    </xdr:from>
    <xdr:to>
      <xdr:col>98</xdr:col>
      <xdr:colOff>38100</xdr:colOff>
      <xdr:row>37</xdr:row>
      <xdr:rowOff>129006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145533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92891</xdr:rowOff>
    </xdr:from>
    <xdr:to>
      <xdr:col>107</xdr:col>
      <xdr:colOff>50800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2084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92891</xdr:rowOff>
    </xdr:from>
    <xdr:to>
      <xdr:col>102</xdr:col>
      <xdr:colOff>114300</xdr:colOff>
      <xdr:row>59</xdr:row>
      <xdr:rowOff>93001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208441"/>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42091</xdr:rowOff>
    </xdr:from>
    <xdr:to>
      <xdr:col>102</xdr:col>
      <xdr:colOff>165100</xdr:colOff>
      <xdr:row>59</xdr:row>
      <xdr:rowOff>143691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134818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42201</xdr:rowOff>
    </xdr:from>
    <xdr:to>
      <xdr:col>98</xdr:col>
      <xdr:colOff>38100</xdr:colOff>
      <xdr:row>59</xdr:row>
      <xdr:rowOff>143801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134928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126079</xdr:rowOff>
    </xdr:from>
    <xdr:to>
      <xdr:col>116</xdr:col>
      <xdr:colOff>63500</xdr:colOff>
      <xdr:row>75</xdr:row>
      <xdr:rowOff>29591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13379"/>
          <a:ext cx="8382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126079</xdr:rowOff>
    </xdr:from>
    <xdr:to>
      <xdr:col>111</xdr:col>
      <xdr:colOff>177800</xdr:colOff>
      <xdr:row>75</xdr:row>
      <xdr:rowOff>61843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13379"/>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156311</xdr:rowOff>
    </xdr:from>
    <xdr:to>
      <xdr:col>107</xdr:col>
      <xdr:colOff>50800</xdr:colOff>
      <xdr:row>75</xdr:row>
      <xdr:rowOff>61843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43611"/>
          <a:ext cx="889000" cy="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156311</xdr:rowOff>
    </xdr:from>
    <xdr:to>
      <xdr:col>102</xdr:col>
      <xdr:colOff>114300</xdr:colOff>
      <xdr:row>75</xdr:row>
      <xdr:rowOff>151701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43611"/>
          <a:ext cx="8890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150241</xdr:rowOff>
    </xdr:from>
    <xdr:to>
      <xdr:col>116</xdr:col>
      <xdr:colOff>114300</xdr:colOff>
      <xdr:row>75</xdr:row>
      <xdr:rowOff>80391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75279</xdr:rowOff>
    </xdr:from>
    <xdr:to>
      <xdr:col>112</xdr:col>
      <xdr:colOff>38100</xdr:colOff>
      <xdr:row>75</xdr:row>
      <xdr:rowOff>5429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21956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11043</xdr:rowOff>
    </xdr:from>
    <xdr:to>
      <xdr:col>107</xdr:col>
      <xdr:colOff>101600</xdr:colOff>
      <xdr:row>75</xdr:row>
      <xdr:rowOff>112643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105511</xdr:rowOff>
    </xdr:from>
    <xdr:to>
      <xdr:col>102</xdr:col>
      <xdr:colOff>165100</xdr:colOff>
      <xdr:row>75</xdr:row>
      <xdr:rowOff>35661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52188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100902</xdr:rowOff>
    </xdr:from>
    <xdr:to>
      <xdr:col>98</xdr:col>
      <xdr:colOff>38100</xdr:colOff>
      <xdr:row>76</xdr:row>
      <xdr:rowOff>31052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22178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年度の住民一人あたり歳出決算額は</a:t>
          </a:r>
          <a:r>
            <a:rPr kumimoji="1" lang="en-US" altLang="ja-JP" sz="1300" baseline="0">
              <a:latin typeface="ＭＳ Ｐゴシック" panose="020B0600070205080204" pitchFamily="50" charset="-128"/>
              <a:ea typeface="ＭＳ Ｐゴシック" panose="020B0600070205080204" pitchFamily="50" charset="-128"/>
            </a:rPr>
            <a:t>863</a:t>
          </a:r>
          <a:r>
            <a:rPr kumimoji="1" lang="ja-JP" altLang="en-US" sz="1300" baseline="0">
              <a:latin typeface="ＭＳ Ｐゴシック" panose="020B0600070205080204" pitchFamily="50" charset="-128"/>
              <a:ea typeface="ＭＳ Ｐゴシック" panose="020B0600070205080204" pitchFamily="50" charset="-128"/>
            </a:rPr>
            <a:t>千円であり、対前年度比で</a:t>
          </a:r>
          <a:r>
            <a:rPr kumimoji="1" lang="en-US" altLang="ja-JP" sz="1300" baseline="0">
              <a:latin typeface="ＭＳ Ｐゴシック" panose="020B0600070205080204" pitchFamily="50" charset="-128"/>
              <a:ea typeface="ＭＳ Ｐゴシック" panose="020B0600070205080204" pitchFamily="50" charset="-128"/>
            </a:rPr>
            <a:t>116</a:t>
          </a:r>
          <a:r>
            <a:rPr kumimoji="1" lang="ja-JP" altLang="en-US" sz="1300" baseline="0">
              <a:latin typeface="ＭＳ Ｐゴシック" panose="020B0600070205080204" pitchFamily="50" charset="-128"/>
              <a:ea typeface="ＭＳ Ｐゴシック" panose="020B0600070205080204" pitchFamily="50" charset="-128"/>
            </a:rPr>
            <a:t>千円の減少となった。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主な減少要因は、有和中学校建設事業や新都市公園整備事業等の大型事業が完工したことなどにより普通建設事業費が一人あたり</a:t>
          </a:r>
          <a:r>
            <a:rPr kumimoji="1" lang="en-US" altLang="ja-JP" sz="1300" baseline="0">
              <a:latin typeface="ＭＳ Ｐゴシック" panose="020B0600070205080204" pitchFamily="50" charset="-128"/>
              <a:ea typeface="ＭＳ Ｐゴシック" panose="020B0600070205080204" pitchFamily="50" charset="-128"/>
            </a:rPr>
            <a:t>166</a:t>
          </a:r>
          <a:r>
            <a:rPr kumimoji="1" lang="ja-JP" altLang="en-US" sz="1300" baseline="0">
              <a:latin typeface="ＭＳ Ｐゴシック" panose="020B0600070205080204" pitchFamily="50" charset="-128"/>
              <a:ea typeface="ＭＳ Ｐゴシック" panose="020B0600070205080204" pitchFamily="50" charset="-128"/>
            </a:rPr>
            <a:t>千円となり、対前年度比で</a:t>
          </a:r>
          <a:r>
            <a:rPr kumimoji="1" lang="en-US" altLang="ja-JP" sz="1300" baseline="0">
              <a:latin typeface="ＭＳ Ｐゴシック" panose="020B0600070205080204" pitchFamily="50" charset="-128"/>
              <a:ea typeface="ＭＳ Ｐゴシック" panose="020B0600070205080204" pitchFamily="50" charset="-128"/>
            </a:rPr>
            <a:t>128</a:t>
          </a:r>
          <a:r>
            <a:rPr kumimoji="1" lang="ja-JP" altLang="en-US" sz="1300" baseline="0">
              <a:latin typeface="ＭＳ Ｐゴシック" panose="020B0600070205080204" pitchFamily="50" charset="-128"/>
              <a:ea typeface="ＭＳ Ｐゴシック" panose="020B0600070205080204" pitchFamily="50" charset="-128"/>
            </a:rPr>
            <a:t>千円減少したことによる。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月豪雨及び台風第</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号の被災により、災害復旧事業費が住民一人あたり、</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千円増加した。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積立金については、ふるさと応援寄付金が前年度に比べ減少はしたものの、一人あたりの積立金は類似団体平均を上回っている。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25,721
25,541
36.83
22,853,404
22,194,157
582,629
7,560,843
13,872,023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75883</xdr:rowOff>
    </xdr:from>
    <xdr:to>
      <xdr:col>24</xdr:col>
      <xdr:colOff>63500</xdr:colOff>
      <xdr:row>34</xdr:row>
      <xdr:rowOff>76264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51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76264</xdr:rowOff>
    </xdr:from>
    <xdr:to>
      <xdr:col>19</xdr:col>
      <xdr:colOff>177800</xdr:colOff>
      <xdr:row>34</xdr:row>
      <xdr:rowOff>78359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556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61404</xdr:rowOff>
    </xdr:from>
    <xdr:to>
      <xdr:col>15</xdr:col>
      <xdr:colOff>50800</xdr:colOff>
      <xdr:row>34</xdr:row>
      <xdr:rowOff>78359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0704"/>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61404</xdr:rowOff>
    </xdr:from>
    <xdr:to>
      <xdr:col>10</xdr:col>
      <xdr:colOff>114300</xdr:colOff>
      <xdr:row>34</xdr:row>
      <xdr:rowOff>170942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0704"/>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25083</xdr:rowOff>
    </xdr:from>
    <xdr:to>
      <xdr:col>24</xdr:col>
      <xdr:colOff>114300</xdr:colOff>
      <xdr:row>34</xdr:row>
      <xdr:rowOff>126683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47960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25464</xdr:rowOff>
    </xdr:from>
    <xdr:to>
      <xdr:col>20</xdr:col>
      <xdr:colOff>38100</xdr:colOff>
      <xdr:row>34</xdr:row>
      <xdr:rowOff>127064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27559</xdr:rowOff>
    </xdr:from>
    <xdr:to>
      <xdr:col>15</xdr:col>
      <xdr:colOff>101600</xdr:colOff>
      <xdr:row>34</xdr:row>
      <xdr:rowOff>129159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145686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10604</xdr:rowOff>
    </xdr:from>
    <xdr:to>
      <xdr:col>10</xdr:col>
      <xdr:colOff>165100</xdr:colOff>
      <xdr:row>34</xdr:row>
      <xdr:rowOff>112204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49883</xdr:rowOff>
    </xdr:from>
    <xdr:to>
      <xdr:col>24</xdr:col>
      <xdr:colOff>63500</xdr:colOff>
      <xdr:row>56</xdr:row>
      <xdr:rowOff>118463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510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118463</xdr:rowOff>
    </xdr:from>
    <xdr:to>
      <xdr:col>19</xdr:col>
      <xdr:colOff>177800</xdr:colOff>
      <xdr:row>56</xdr:row>
      <xdr:rowOff>127684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19663"/>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113539</xdr:rowOff>
    </xdr:from>
    <xdr:to>
      <xdr:col>15</xdr:col>
      <xdr:colOff>50800</xdr:colOff>
      <xdr:row>56</xdr:row>
      <xdr:rowOff>127684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86039"/>
          <a:ext cx="889000" cy="10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113539</xdr:rowOff>
    </xdr:from>
    <xdr:to>
      <xdr:col>10</xdr:col>
      <xdr:colOff>114300</xdr:colOff>
      <xdr:row>53</xdr:row>
      <xdr:rowOff>166437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86039"/>
          <a:ext cx="889000" cy="5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20647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170533</xdr:rowOff>
    </xdr:from>
    <xdr:to>
      <xdr:col>24</xdr:col>
      <xdr:colOff>114300</xdr:colOff>
      <xdr:row>56</xdr:row>
      <xdr:rowOff>100683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148960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67663</xdr:rowOff>
    </xdr:from>
    <xdr:to>
      <xdr:col>20</xdr:col>
      <xdr:colOff>38100</xdr:colOff>
      <xdr:row>56</xdr:row>
      <xdr:rowOff>169263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76884</xdr:rowOff>
    </xdr:from>
    <xdr:to>
      <xdr:col>15</xdr:col>
      <xdr:colOff>101600</xdr:colOff>
      <xdr:row>57</xdr:row>
      <xdr:rowOff>7034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169611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62739</xdr:rowOff>
    </xdr:from>
    <xdr:to>
      <xdr:col>10</xdr:col>
      <xdr:colOff>165100</xdr:colOff>
      <xdr:row>50</xdr:row>
      <xdr:rowOff>164339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9416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4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115637</xdr:rowOff>
    </xdr:from>
    <xdr:to>
      <xdr:col>6</xdr:col>
      <xdr:colOff>38100</xdr:colOff>
      <xdr:row>54</xdr:row>
      <xdr:rowOff>45787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62314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82942</xdr:rowOff>
    </xdr:from>
    <xdr:to>
      <xdr:col>24</xdr:col>
      <xdr:colOff>63500</xdr:colOff>
      <xdr:row>74</xdr:row>
      <xdr:rowOff>140343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27342"/>
          <a:ext cx="838200" cy="40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128422</xdr:rowOff>
    </xdr:from>
    <xdr:to>
      <xdr:col>19</xdr:col>
      <xdr:colOff>177800</xdr:colOff>
      <xdr:row>74</xdr:row>
      <xdr:rowOff>140343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15722"/>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128422</xdr:rowOff>
    </xdr:from>
    <xdr:to>
      <xdr:col>15</xdr:col>
      <xdr:colOff>50800</xdr:colOff>
      <xdr:row>76</xdr:row>
      <xdr:rowOff>32759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15722"/>
          <a:ext cx="889000" cy="24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32759</xdr:rowOff>
    </xdr:from>
    <xdr:to>
      <xdr:col>10</xdr:col>
      <xdr:colOff>114300</xdr:colOff>
      <xdr:row>77</xdr:row>
      <xdr:rowOff>20644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2959"/>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32142</xdr:rowOff>
    </xdr:from>
    <xdr:to>
      <xdr:col>24</xdr:col>
      <xdr:colOff>114300</xdr:colOff>
      <xdr:row>72</xdr:row>
      <xdr:rowOff>133742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55019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2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89543</xdr:rowOff>
    </xdr:from>
    <xdr:to>
      <xdr:col>20</xdr:col>
      <xdr:colOff>38100</xdr:colOff>
      <xdr:row>75</xdr:row>
      <xdr:rowOff>19693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36220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77622</xdr:rowOff>
    </xdr:from>
    <xdr:to>
      <xdr:col>15</xdr:col>
      <xdr:colOff>101600</xdr:colOff>
      <xdr:row>75</xdr:row>
      <xdr:rowOff>7772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170349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153409</xdr:rowOff>
    </xdr:from>
    <xdr:to>
      <xdr:col>10</xdr:col>
      <xdr:colOff>165100</xdr:colOff>
      <xdr:row>76</xdr:row>
      <xdr:rowOff>83559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141294</xdr:rowOff>
    </xdr:from>
    <xdr:to>
      <xdr:col>6</xdr:col>
      <xdr:colOff>38100</xdr:colOff>
      <xdr:row>77</xdr:row>
      <xdr:rowOff>71444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62571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132042</xdr:rowOff>
    </xdr:from>
    <xdr:to>
      <xdr:col>24</xdr:col>
      <xdr:colOff>63500</xdr:colOff>
      <xdr:row>93</xdr:row>
      <xdr:rowOff>24791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391092"/>
          <a:ext cx="838200" cy="5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24791</xdr:rowOff>
    </xdr:from>
    <xdr:to>
      <xdr:col>19</xdr:col>
      <xdr:colOff>177800</xdr:colOff>
      <xdr:row>94</xdr:row>
      <xdr:rowOff>47594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69641"/>
          <a:ext cx="889000" cy="19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47594</xdr:rowOff>
    </xdr:from>
    <xdr:to>
      <xdr:col>15</xdr:col>
      <xdr:colOff>50800</xdr:colOff>
      <xdr:row>94</xdr:row>
      <xdr:rowOff>68396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63894"/>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68396</xdr:rowOff>
    </xdr:from>
    <xdr:to>
      <xdr:col>10</xdr:col>
      <xdr:colOff>114300</xdr:colOff>
      <xdr:row>95</xdr:row>
      <xdr:rowOff>161474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84696"/>
          <a:ext cx="889000" cy="2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81242</xdr:rowOff>
    </xdr:from>
    <xdr:to>
      <xdr:col>24</xdr:col>
      <xdr:colOff>114300</xdr:colOff>
      <xdr:row>90</xdr:row>
      <xdr:rowOff>11392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3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34269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29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145441</xdr:rowOff>
    </xdr:from>
    <xdr:to>
      <xdr:col>20</xdr:col>
      <xdr:colOff>38100</xdr:colOff>
      <xdr:row>93</xdr:row>
      <xdr:rowOff>75591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92118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6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168244</xdr:rowOff>
    </xdr:from>
    <xdr:to>
      <xdr:col>15</xdr:col>
      <xdr:colOff>101600</xdr:colOff>
      <xdr:row>94</xdr:row>
      <xdr:rowOff>98394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114921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17596</xdr:rowOff>
    </xdr:from>
    <xdr:to>
      <xdr:col>10</xdr:col>
      <xdr:colOff>165100</xdr:colOff>
      <xdr:row>94</xdr:row>
      <xdr:rowOff>119196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135723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9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110674</xdr:rowOff>
    </xdr:from>
    <xdr:to>
      <xdr:col>6</xdr:col>
      <xdr:colOff>38100</xdr:colOff>
      <xdr:row>96</xdr:row>
      <xdr:rowOff>40824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31951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120097</xdr:rowOff>
    </xdr:from>
    <xdr:to>
      <xdr:col>55</xdr:col>
      <xdr:colOff>0</xdr:colOff>
      <xdr:row>58</xdr:row>
      <xdr:rowOff>1492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92747"/>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21685</xdr:rowOff>
    </xdr:from>
    <xdr:to>
      <xdr:col>50</xdr:col>
      <xdr:colOff>114300</xdr:colOff>
      <xdr:row>58</xdr:row>
      <xdr:rowOff>1492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51435"/>
          <a:ext cx="889000" cy="4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21685</xdr:rowOff>
    </xdr:from>
    <xdr:to>
      <xdr:col>45</xdr:col>
      <xdr:colOff>177800</xdr:colOff>
      <xdr:row>57</xdr:row>
      <xdr:rowOff>63405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451435"/>
          <a:ext cx="889000" cy="3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11303</xdr:rowOff>
    </xdr:from>
    <xdr:to>
      <xdr:col>41</xdr:col>
      <xdr:colOff>50800</xdr:colOff>
      <xdr:row>57</xdr:row>
      <xdr:rowOff>63405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83953"/>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69297</xdr:rowOff>
    </xdr:from>
    <xdr:to>
      <xdr:col>55</xdr:col>
      <xdr:colOff>50800</xdr:colOff>
      <xdr:row>57</xdr:row>
      <xdr:rowOff>170897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155674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122142</xdr:rowOff>
    </xdr:from>
    <xdr:to>
      <xdr:col>50</xdr:col>
      <xdr:colOff>165100</xdr:colOff>
      <xdr:row>58</xdr:row>
      <xdr:rowOff>52292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142335</xdr:rowOff>
    </xdr:from>
    <xdr:to>
      <xdr:col>46</xdr:col>
      <xdr:colOff>38100</xdr:colOff>
      <xdr:row>55</xdr:row>
      <xdr:rowOff>72485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63612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12605</xdr:rowOff>
    </xdr:from>
    <xdr:to>
      <xdr:col>41</xdr:col>
      <xdr:colOff>101600</xdr:colOff>
      <xdr:row>57</xdr:row>
      <xdr:rowOff>114205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131953</xdr:rowOff>
    </xdr:from>
    <xdr:to>
      <xdr:col>36</xdr:col>
      <xdr:colOff>165100</xdr:colOff>
      <xdr:row>57</xdr:row>
      <xdr:rowOff>62103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53230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72050</xdr:rowOff>
    </xdr:from>
    <xdr:to>
      <xdr:col>55</xdr:col>
      <xdr:colOff>0</xdr:colOff>
      <xdr:row>71</xdr:row>
      <xdr:rowOff>14206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073550"/>
          <a:ext cx="838200" cy="1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72050</xdr:rowOff>
    </xdr:from>
    <xdr:to>
      <xdr:col>50</xdr:col>
      <xdr:colOff>114300</xdr:colOff>
      <xdr:row>70</xdr:row>
      <xdr:rowOff>120010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073550"/>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120010</xdr:rowOff>
    </xdr:from>
    <xdr:to>
      <xdr:col>45</xdr:col>
      <xdr:colOff>177800</xdr:colOff>
      <xdr:row>78</xdr:row>
      <xdr:rowOff>5832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121510"/>
          <a:ext cx="889000" cy="1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5832</xdr:rowOff>
    </xdr:from>
    <xdr:to>
      <xdr:col>41</xdr:col>
      <xdr:colOff>50800</xdr:colOff>
      <xdr:row>78</xdr:row>
      <xdr:rowOff>165829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8932"/>
          <a:ext cx="889000" cy="1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134856</xdr:rowOff>
    </xdr:from>
    <xdr:to>
      <xdr:col>55</xdr:col>
      <xdr:colOff>50800</xdr:colOff>
      <xdr:row>71</xdr:row>
      <xdr:rowOff>65006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13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87883</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0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21250</xdr:rowOff>
    </xdr:from>
    <xdr:to>
      <xdr:col>50</xdr:col>
      <xdr:colOff>165100</xdr:colOff>
      <xdr:row>70</xdr:row>
      <xdr:rowOff>122850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0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139377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179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69210</xdr:rowOff>
    </xdr:from>
    <xdr:to>
      <xdr:col>46</xdr:col>
      <xdr:colOff>38100</xdr:colOff>
      <xdr:row>70</xdr:row>
      <xdr:rowOff>170810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0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15887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184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126482</xdr:rowOff>
    </xdr:from>
    <xdr:to>
      <xdr:col>41</xdr:col>
      <xdr:colOff>101600</xdr:colOff>
      <xdr:row>78</xdr:row>
      <xdr:rowOff>56632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47759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115029</xdr:rowOff>
    </xdr:from>
    <xdr:to>
      <xdr:col>36</xdr:col>
      <xdr:colOff>165100</xdr:colOff>
      <xdr:row>79</xdr:row>
      <xdr:rowOff>45179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15317</xdr:rowOff>
    </xdr:from>
    <xdr:to>
      <xdr:col>54</xdr:col>
      <xdr:colOff>189865</xdr:colOff>
      <xdr:row>98</xdr:row>
      <xdr:rowOff>148616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88717"/>
          <a:ext cx="1270" cy="1161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152443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148616</xdr:rowOff>
    </xdr:from>
    <xdr:to>
      <xdr:col>55</xdr:col>
      <xdr:colOff>88900</xdr:colOff>
      <xdr:row>98</xdr:row>
      <xdr:rowOff>148616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133444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15317</xdr:rowOff>
    </xdr:from>
    <xdr:to>
      <xdr:col>55</xdr:col>
      <xdr:colOff>88900</xdr:colOff>
      <xdr:row>92</xdr:row>
      <xdr:rowOff>15317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163398</xdr:rowOff>
    </xdr:from>
    <xdr:to>
      <xdr:col>55</xdr:col>
      <xdr:colOff>0</xdr:colOff>
      <xdr:row>96</xdr:row>
      <xdr:rowOff>32638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593898"/>
          <a:ext cx="838200" cy="89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65854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87427</xdr:rowOff>
    </xdr:from>
    <xdr:to>
      <xdr:col>55</xdr:col>
      <xdr:colOff>50800</xdr:colOff>
      <xdr:row>97</xdr:row>
      <xdr:rowOff>17577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163398</xdr:rowOff>
    </xdr:from>
    <xdr:to>
      <xdr:col>50</xdr:col>
      <xdr:colOff>114300</xdr:colOff>
      <xdr:row>97</xdr:row>
      <xdr:rowOff>43256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593898"/>
          <a:ext cx="889000" cy="108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79781</xdr:rowOff>
    </xdr:from>
    <xdr:to>
      <xdr:col>50</xdr:col>
      <xdr:colOff>165100</xdr:colOff>
      <xdr:row>97</xdr:row>
      <xdr:rowOff>9931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43256</xdr:rowOff>
    </xdr:from>
    <xdr:to>
      <xdr:col>45</xdr:col>
      <xdr:colOff>177800</xdr:colOff>
      <xdr:row>99</xdr:row>
      <xdr:rowOff>291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73906"/>
          <a:ext cx="889000" cy="2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120371</xdr:rowOff>
    </xdr:from>
    <xdr:to>
      <xdr:col>46</xdr:col>
      <xdr:colOff>38100</xdr:colOff>
      <xdr:row>97</xdr:row>
      <xdr:rowOff>50521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67048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291</xdr:rowOff>
    </xdr:from>
    <xdr:to>
      <xdr:col>41</xdr:col>
      <xdr:colOff>50800</xdr:colOff>
      <xdr:row>99</xdr:row>
      <xdr:rowOff>72910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73841"/>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77636</xdr:rowOff>
    </xdr:from>
    <xdr:to>
      <xdr:col>41</xdr:col>
      <xdr:colOff>101600</xdr:colOff>
      <xdr:row>95</xdr:row>
      <xdr:rowOff>7786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24313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20993</xdr:rowOff>
    </xdr:from>
    <xdr:to>
      <xdr:col>36</xdr:col>
      <xdr:colOff>165100</xdr:colOff>
      <xdr:row>95</xdr:row>
      <xdr:rowOff>122593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139120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153288</xdr:rowOff>
    </xdr:from>
    <xdr:to>
      <xdr:col>55</xdr:col>
      <xdr:colOff>50800</xdr:colOff>
      <xdr:row>96</xdr:row>
      <xdr:rowOff>83438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4715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112598</xdr:rowOff>
    </xdr:from>
    <xdr:to>
      <xdr:col>50</xdr:col>
      <xdr:colOff>165100</xdr:colOff>
      <xdr:row>91</xdr:row>
      <xdr:rowOff>42748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5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59275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31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163906</xdr:rowOff>
    </xdr:from>
    <xdr:to>
      <xdr:col>46</xdr:col>
      <xdr:colOff>38100</xdr:colOff>
      <xdr:row>97</xdr:row>
      <xdr:rowOff>94056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85183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120941</xdr:rowOff>
    </xdr:from>
    <xdr:to>
      <xdr:col>41</xdr:col>
      <xdr:colOff>101600</xdr:colOff>
      <xdr:row>99</xdr:row>
      <xdr:rowOff>51091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42218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22110</xdr:rowOff>
    </xdr:from>
    <xdr:to>
      <xdr:col>36</xdr:col>
      <xdr:colOff>165100</xdr:colOff>
      <xdr:row>99</xdr:row>
      <xdr:rowOff>123710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114837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135852</xdr:rowOff>
    </xdr:from>
    <xdr:to>
      <xdr:col>85</xdr:col>
      <xdr:colOff>127000</xdr:colOff>
      <xdr:row>36</xdr:row>
      <xdr:rowOff>34011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65152"/>
          <a:ext cx="8382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135852</xdr:rowOff>
    </xdr:from>
    <xdr:to>
      <xdr:col>81</xdr:col>
      <xdr:colOff>50800</xdr:colOff>
      <xdr:row>35</xdr:row>
      <xdr:rowOff>4788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6515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4788</xdr:rowOff>
    </xdr:from>
    <xdr:to>
      <xdr:col>76</xdr:col>
      <xdr:colOff>114300</xdr:colOff>
      <xdr:row>37</xdr:row>
      <xdr:rowOff>29172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05538"/>
          <a:ext cx="8890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149568</xdr:rowOff>
    </xdr:from>
    <xdr:to>
      <xdr:col>71</xdr:col>
      <xdr:colOff>177800</xdr:colOff>
      <xdr:row>37</xdr:row>
      <xdr:rowOff>29172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2176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154661</xdr:rowOff>
    </xdr:from>
    <xdr:to>
      <xdr:col>85</xdr:col>
      <xdr:colOff>177800</xdr:colOff>
      <xdr:row>36</xdr:row>
      <xdr:rowOff>84811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133088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85052</xdr:rowOff>
    </xdr:from>
    <xdr:to>
      <xdr:col>81</xdr:col>
      <xdr:colOff>101600</xdr:colOff>
      <xdr:row>35</xdr:row>
      <xdr:rowOff>15202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125438</xdr:rowOff>
    </xdr:from>
    <xdr:to>
      <xdr:col>76</xdr:col>
      <xdr:colOff>165100</xdr:colOff>
      <xdr:row>35</xdr:row>
      <xdr:rowOff>55588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72115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2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149822</xdr:rowOff>
    </xdr:from>
    <xdr:to>
      <xdr:col>72</xdr:col>
      <xdr:colOff>38100</xdr:colOff>
      <xdr:row>37</xdr:row>
      <xdr:rowOff>79972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71099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98768</xdr:rowOff>
    </xdr:from>
    <xdr:to>
      <xdr:col>67</xdr:col>
      <xdr:colOff>101600</xdr:colOff>
      <xdr:row>37</xdr:row>
      <xdr:rowOff>28918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20045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84598</xdr:rowOff>
    </xdr:from>
    <xdr:to>
      <xdr:col>85</xdr:col>
      <xdr:colOff>126364</xdr:colOff>
      <xdr:row>59</xdr:row>
      <xdr:rowOff>23187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342898"/>
          <a:ext cx="1269" cy="79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27014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23187</xdr:rowOff>
    </xdr:from>
    <xdr:to>
      <xdr:col>86</xdr:col>
      <xdr:colOff>25400</xdr:colOff>
      <xdr:row>59</xdr:row>
      <xdr:rowOff>23187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3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31275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911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84598</xdr:rowOff>
    </xdr:from>
    <xdr:to>
      <xdr:col>86</xdr:col>
      <xdr:colOff>25400</xdr:colOff>
      <xdr:row>54</xdr:row>
      <xdr:rowOff>84598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34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152328</xdr:rowOff>
    </xdr:from>
    <xdr:to>
      <xdr:col>85</xdr:col>
      <xdr:colOff>127000</xdr:colOff>
      <xdr:row>56</xdr:row>
      <xdr:rowOff>168988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724828"/>
          <a:ext cx="838200" cy="10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37471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59044</xdr:rowOff>
    </xdr:from>
    <xdr:to>
      <xdr:col>85</xdr:col>
      <xdr:colOff>177800</xdr:colOff>
      <xdr:row>57</xdr:row>
      <xdr:rowOff>160644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152328</xdr:rowOff>
    </xdr:from>
    <xdr:to>
      <xdr:col>81</xdr:col>
      <xdr:colOff>50800</xdr:colOff>
      <xdr:row>55</xdr:row>
      <xdr:rowOff>114307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724828"/>
          <a:ext cx="889000" cy="8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157845</xdr:rowOff>
    </xdr:from>
    <xdr:to>
      <xdr:col>81</xdr:col>
      <xdr:colOff>101600</xdr:colOff>
      <xdr:row>57</xdr:row>
      <xdr:rowOff>87995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79122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114307</xdr:rowOff>
    </xdr:from>
    <xdr:to>
      <xdr:col>76</xdr:col>
      <xdr:colOff>114300</xdr:colOff>
      <xdr:row>57</xdr:row>
      <xdr:rowOff>151779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44057"/>
          <a:ext cx="889000" cy="3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110498</xdr:rowOff>
    </xdr:from>
    <xdr:to>
      <xdr:col>76</xdr:col>
      <xdr:colOff>165100</xdr:colOff>
      <xdr:row>58</xdr:row>
      <xdr:rowOff>40648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8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31775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75427</xdr:rowOff>
    </xdr:from>
    <xdr:to>
      <xdr:col>71</xdr:col>
      <xdr:colOff>177800</xdr:colOff>
      <xdr:row>57</xdr:row>
      <xdr:rowOff>151779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76627"/>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61779</xdr:rowOff>
    </xdr:from>
    <xdr:to>
      <xdr:col>72</xdr:col>
      <xdr:colOff>38100</xdr:colOff>
      <xdr:row>57</xdr:row>
      <xdr:rowOff>163379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17942</xdr:rowOff>
    </xdr:from>
    <xdr:to>
      <xdr:col>67</xdr:col>
      <xdr:colOff>101600</xdr:colOff>
      <xdr:row>57</xdr:row>
      <xdr:rowOff>119542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9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110669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118188</xdr:rowOff>
    </xdr:from>
    <xdr:to>
      <xdr:col>85</xdr:col>
      <xdr:colOff>177800</xdr:colOff>
      <xdr:row>57</xdr:row>
      <xdr:rowOff>48338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141065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101528</xdr:rowOff>
    </xdr:from>
    <xdr:to>
      <xdr:col>81</xdr:col>
      <xdr:colOff>101600</xdr:colOff>
      <xdr:row>51</xdr:row>
      <xdr:rowOff>31678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48205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44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63507</xdr:rowOff>
    </xdr:from>
    <xdr:to>
      <xdr:col>76</xdr:col>
      <xdr:colOff>165100</xdr:colOff>
      <xdr:row>55</xdr:row>
      <xdr:rowOff>165107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10184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100979</xdr:rowOff>
    </xdr:from>
    <xdr:to>
      <xdr:col>72</xdr:col>
      <xdr:colOff>38100</xdr:colOff>
      <xdr:row>58</xdr:row>
      <xdr:rowOff>31129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24627</xdr:rowOff>
    </xdr:from>
    <xdr:to>
      <xdr:col>67</xdr:col>
      <xdr:colOff>101600</xdr:colOff>
      <xdr:row>56</xdr:row>
      <xdr:rowOff>126227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142754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132385</xdr:rowOff>
    </xdr:from>
    <xdr:to>
      <xdr:col>85</xdr:col>
      <xdr:colOff>127000</xdr:colOff>
      <xdr:row>78</xdr:row>
      <xdr:rowOff>18542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991135"/>
          <a:ext cx="8382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128556</xdr:rowOff>
    </xdr:from>
    <xdr:to>
      <xdr:col>81</xdr:col>
      <xdr:colOff>50800</xdr:colOff>
      <xdr:row>78</xdr:row>
      <xdr:rowOff>18542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30206"/>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158159</xdr:rowOff>
    </xdr:from>
    <xdr:to>
      <xdr:col>76</xdr:col>
      <xdr:colOff>114300</xdr:colOff>
      <xdr:row>77</xdr:row>
      <xdr:rowOff>128556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016909"/>
          <a:ext cx="889000" cy="3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158159</xdr:rowOff>
    </xdr:from>
    <xdr:to>
      <xdr:col>71</xdr:col>
      <xdr:colOff>177800</xdr:colOff>
      <xdr:row>76</xdr:row>
      <xdr:rowOff>80721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016909"/>
          <a:ext cx="889000" cy="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81585</xdr:rowOff>
    </xdr:from>
    <xdr:to>
      <xdr:col>85</xdr:col>
      <xdr:colOff>177800</xdr:colOff>
      <xdr:row>76</xdr:row>
      <xdr:rowOff>11736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940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104462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7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139192</xdr:rowOff>
    </xdr:from>
    <xdr:to>
      <xdr:col>81</xdr:col>
      <xdr:colOff>101600</xdr:colOff>
      <xdr:row>78</xdr:row>
      <xdr:rowOff>69342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60469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43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77756</xdr:rowOff>
    </xdr:from>
    <xdr:to>
      <xdr:col>76</xdr:col>
      <xdr:colOff>165100</xdr:colOff>
      <xdr:row>78</xdr:row>
      <xdr:rowOff>7906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170483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3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107359</xdr:rowOff>
    </xdr:from>
    <xdr:to>
      <xdr:col>72</xdr:col>
      <xdr:colOff>38100</xdr:colOff>
      <xdr:row>76</xdr:row>
      <xdr:rowOff>37509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28636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0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29921</xdr:rowOff>
    </xdr:from>
    <xdr:to>
      <xdr:col>67</xdr:col>
      <xdr:colOff>101600</xdr:colOff>
      <xdr:row>76</xdr:row>
      <xdr:rowOff>131521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0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122648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3640</xdr:rowOff>
    </xdr:from>
    <xdr:to>
      <xdr:col>85</xdr:col>
      <xdr:colOff>127000</xdr:colOff>
      <xdr:row>98</xdr:row>
      <xdr:rowOff>23186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05740"/>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161603</xdr:rowOff>
    </xdr:from>
    <xdr:to>
      <xdr:col>81</xdr:col>
      <xdr:colOff>50800</xdr:colOff>
      <xdr:row>98</xdr:row>
      <xdr:rowOff>3640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792253"/>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161603</xdr:rowOff>
    </xdr:from>
    <xdr:to>
      <xdr:col>76</xdr:col>
      <xdr:colOff>114300</xdr:colOff>
      <xdr:row>98</xdr:row>
      <xdr:rowOff>17870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92253"/>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2484</xdr:rowOff>
    </xdr:from>
    <xdr:to>
      <xdr:col>71</xdr:col>
      <xdr:colOff>177800</xdr:colOff>
      <xdr:row>98</xdr:row>
      <xdr:rowOff>17870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0458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143836</xdr:rowOff>
    </xdr:from>
    <xdr:to>
      <xdr:col>85</xdr:col>
      <xdr:colOff>177800</xdr:colOff>
      <xdr:row>98</xdr:row>
      <xdr:rowOff>73986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58763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124290</xdr:rowOff>
    </xdr:from>
    <xdr:to>
      <xdr:col>81</xdr:col>
      <xdr:colOff>101600</xdr:colOff>
      <xdr:row>98</xdr:row>
      <xdr:rowOff>54440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45567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110803</xdr:rowOff>
    </xdr:from>
    <xdr:to>
      <xdr:col>76</xdr:col>
      <xdr:colOff>165100</xdr:colOff>
      <xdr:row>98</xdr:row>
      <xdr:rowOff>40953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32080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138520</xdr:rowOff>
    </xdr:from>
    <xdr:to>
      <xdr:col>72</xdr:col>
      <xdr:colOff>38100</xdr:colOff>
      <xdr:row>98</xdr:row>
      <xdr:rowOff>68670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59797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123134</xdr:rowOff>
    </xdr:from>
    <xdr:to>
      <xdr:col>67</xdr:col>
      <xdr:colOff>101600</xdr:colOff>
      <xdr:row>98</xdr:row>
      <xdr:rowOff>53284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44411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年度の住民一人あたり歳出決算額は</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千円の減少となった。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主な減少要因は、教育費における有和中学校建設事業の完工や土木費における新都市公園建設事業が完工したことによる。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一方、民生費においては保田保育所の改築事業などによる増加、衛生費においては資金減少分補てんに係る病院事業会計負担金や民間産婦人科診療所の運営補助金などにより増加している。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年度の実質収支額は</a:t>
          </a:r>
          <a:r>
            <a:rPr kumimoji="1" lang="en-US" altLang="ja-JP" sz="1300">
              <a:latin typeface="ＭＳ ゴシック" pitchFamily="49" charset="-128"/>
              <a:ea typeface="ＭＳ ゴシック" pitchFamily="49" charset="-128"/>
            </a:rPr>
            <a:t>583</a:t>
          </a:r>
          <a:r>
            <a:rPr kumimoji="1" lang="ja-JP" altLang="en-US" sz="1300">
              <a:latin typeface="ＭＳ ゴシック" pitchFamily="49" charset="-128"/>
              <a:ea typeface="ＭＳ ゴシック" pitchFamily="49" charset="-128"/>
            </a:rPr>
            <a:t>百万円（対標準財政規模比</a:t>
          </a:r>
          <a:r>
            <a:rPr kumimoji="1" lang="en-US" altLang="ja-JP" sz="1300">
              <a:latin typeface="ＭＳ ゴシック" pitchFamily="49" charset="-128"/>
              <a:ea typeface="ＭＳ ゴシック" pitchFamily="49" charset="-128"/>
            </a:rPr>
            <a:t>7.71%</a:t>
          </a:r>
          <a:r>
            <a:rPr kumimoji="1" lang="ja-JP" altLang="en-US" sz="1300">
              <a:latin typeface="ＭＳ ゴシック" pitchFamily="49" charset="-128"/>
              <a:ea typeface="ＭＳ ゴシック" pitchFamily="49" charset="-128"/>
            </a:rPr>
            <a:t>）の黒字であり、対前年度比で</a:t>
          </a:r>
          <a:r>
            <a:rPr kumimoji="1" lang="en-US" altLang="ja-JP" sz="1300">
              <a:latin typeface="ＭＳ ゴシック" pitchFamily="49" charset="-128"/>
              <a:ea typeface="ＭＳ ゴシック" pitchFamily="49" charset="-128"/>
            </a:rPr>
            <a:t>116</a:t>
          </a:r>
          <a:r>
            <a:rPr kumimoji="1" lang="ja-JP" altLang="en-US" sz="1300">
              <a:latin typeface="ＭＳ ゴシック" pitchFamily="49" charset="-128"/>
              <a:ea typeface="ＭＳ ゴシック" pitchFamily="49" charset="-128"/>
            </a:rPr>
            <a:t>百万円の減少となった。また、</a:t>
          </a:r>
          <a:r>
            <a:rPr kumimoji="1" lang="en-US" altLang="ja-JP" sz="1300">
              <a:latin typeface="ＭＳ ゴシック" pitchFamily="49" charset="-128"/>
              <a:ea typeface="ＭＳ ゴシック" pitchFamily="49" charset="-128"/>
            </a:rPr>
            <a:t>R5</a:t>
          </a:r>
          <a:r>
            <a:rPr kumimoji="1" lang="ja-JP" altLang="en-US" sz="1300">
              <a:latin typeface="ＭＳ ゴシック" pitchFamily="49" charset="-128"/>
              <a:ea typeface="ＭＳ ゴシック" pitchFamily="49" charset="-128"/>
            </a:rPr>
            <a:t>年度は財政調整基金積立額が</a:t>
          </a:r>
          <a:r>
            <a:rPr kumimoji="1" lang="en-US" altLang="ja-JP" sz="1300">
              <a:latin typeface="ＭＳ ゴシック" pitchFamily="49" charset="-128"/>
              <a:ea typeface="ＭＳ ゴシック" pitchFamily="49" charset="-128"/>
            </a:rPr>
            <a:t>350,245</a:t>
          </a:r>
          <a:r>
            <a:rPr kumimoji="1" lang="ja-JP" altLang="en-US" sz="1300">
              <a:latin typeface="ＭＳ ゴシック" pitchFamily="49" charset="-128"/>
              <a:ea typeface="ＭＳ ゴシック" pitchFamily="49" charset="-128"/>
            </a:rPr>
            <a:t>千円に対し、取りくずし額が</a:t>
          </a:r>
          <a:r>
            <a:rPr kumimoji="1" lang="en-US" altLang="ja-JP" sz="1300">
              <a:latin typeface="ＭＳ ゴシック" pitchFamily="49" charset="-128"/>
              <a:ea typeface="ＭＳ ゴシック" pitchFamily="49" charset="-128"/>
            </a:rPr>
            <a:t>800,000</a:t>
          </a:r>
          <a:r>
            <a:rPr kumimoji="1" lang="ja-JP" altLang="en-US" sz="1300">
              <a:latin typeface="ＭＳ ゴシック" pitchFamily="49" charset="-128"/>
              <a:ea typeface="ＭＳ ゴシック" pitchFamily="49" charset="-128"/>
            </a:rPr>
            <a:t>千円となったことなどもあり、実質単年度収支は</a:t>
          </a:r>
          <a:r>
            <a:rPr kumimoji="1" lang="en-US" altLang="ja-JP" sz="1300">
              <a:latin typeface="ＭＳ ゴシック" pitchFamily="49" charset="-128"/>
              <a:ea typeface="ＭＳ ゴシック" pitchFamily="49" charset="-128"/>
            </a:rPr>
            <a:t>916</a:t>
          </a:r>
          <a:r>
            <a:rPr kumimoji="1" lang="ja-JP" altLang="en-US" sz="1300">
              <a:latin typeface="ＭＳ ゴシック" pitchFamily="49" charset="-128"/>
              <a:ea typeface="ＭＳ ゴシック" pitchFamily="49" charset="-128"/>
            </a:rPr>
            <a:t>百万円の赤字となった。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人口減少や大手石油会社の石油精製機能の廃止等やふるさと応援基金も減少し、取り巻く状況はより厳しくなっていることから、一定の財政調整基金残高を維持し、持続可能な財政運営に努める。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年度においても病院事業会計を除いて黒字となった。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の指定管理者制度の導入により、収支構造が変化している。収益面では診療報酬が、支出面では人件費、物件費などが指定管理者での計上となっている。当該事業会計での計上は収益面では一般会計からの繰入金、行政財産使用料、指定管理者からの負担金となっており、支出面では委託料、施設維持管理に係る経費、政策的医療交付金などの負担金、減価償却費などとなっている。ま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年度における主な赤字要因は減価償却費となっている。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では費用が若干減少したものの給水収益の減少により経常収益が減少した。人口減による収益の低下や物価高騰による経費の増加などにより依然として厳しい経営状況となっているが、将来にわたって安定的に事業を継続していくため、「経営戦略」（計画期間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年度）を策定し、中長期的な見通しをたてながら、事業を運営していくこととしている。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年度以降、元利償還金の減少が続いているが、</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年度は公営企業や一部事務組合への地方債償還にかかる負担額が増加し、また基準財政需要額に算入された地方債が減少したことから分子が増加した。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今後、有和中学校建設事業等の償還開始により元利償還金が増加する見込みであり、充当可能基金等の財源確保により持続可能な財政運営の維持に努める。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18,095</a:t>
          </a:r>
          <a:r>
            <a:rPr kumimoji="1" lang="ja-JP" altLang="en-US" sz="1400">
              <a:latin typeface="ＭＳ ゴシック" pitchFamily="49" charset="-128"/>
              <a:ea typeface="ＭＳ ゴシック" pitchFamily="49" charset="-128"/>
            </a:rPr>
            <a:t>百万円で保田保育所改築事業や有和中学校建設事業等に伴う起債等により対前年度比</a:t>
          </a:r>
          <a:r>
            <a:rPr kumimoji="1" lang="en-US" altLang="ja-JP" sz="1400">
              <a:latin typeface="ＭＳ ゴシック" pitchFamily="49" charset="-128"/>
              <a:ea typeface="ＭＳ ゴシック" pitchFamily="49" charset="-128"/>
            </a:rPr>
            <a:t>604</a:t>
          </a:r>
          <a:r>
            <a:rPr kumimoji="1" lang="ja-JP" altLang="en-US" sz="1400">
              <a:latin typeface="ＭＳ ゴシック" pitchFamily="49" charset="-128"/>
              <a:ea typeface="ＭＳ ゴシック" pitchFamily="49" charset="-128"/>
            </a:rPr>
            <a:t>百万円増加した。また、財政調整基金やふるさと応援基金積立金の取りくずし等により充当可能財源等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は対前年度比</a:t>
          </a:r>
          <a:r>
            <a:rPr kumimoji="1" lang="en-US" altLang="ja-JP" sz="1400">
              <a:latin typeface="ＭＳ ゴシック" pitchFamily="49" charset="-128"/>
              <a:ea typeface="ＭＳ ゴシック" pitchFamily="49" charset="-128"/>
            </a:rPr>
            <a:t>1,418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今後も大型事業に係る起債が予定されていることや厳しい歳入状況から財政調整基金やふるさと応援基金の取りくずしが見込まれるため、事業の精査や経費の削減などにより持続可能な財政運営に努める。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2,974,615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千円取りくずした一方、財政調整基金で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千円（うち歳計剰余金処分による積立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1,414,186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8,940,699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今後、公共施設等の老朽化対策の財源確保のため、公共施設整備基金を計画的に積み立てていく。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また、今後予定されている大型事業に係る起債発行額の増に備え、減債基金も計画的に積み立てる。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・ふるさと応援基金：ふるさと応援寄付金の寄付者の思いの実現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・公共施設整備基金：安全で快適な公共施設の管理および財政の健全な運営に資する公共施設の整備等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・高齢者福祉対策事業基金：高齢者福祉対策事業の実施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・文化振興基金：文化振興事業の充実強化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・水産振興基金：漁業後継者の担い手育成等漁村地域の活性化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2,974,615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千円を取りくずし、保田保育所改築事業や産婦人科診療所補助金などに充当したことに対し、積立は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千円を取りくずし、庁舎長寿命化改修事業や箕島中学校校舎等解体事業などに充当したことに対し、積立は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・ふるさと応援基金：基金の有効活用とふるさと応援寄付金の維持・拡大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・公共施設等整備基金：老朽化対策の財源確保のため、計画的な積立の実施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千円を取りくずしたため、基金残高は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2,147,292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年度末の財政調整基金残高は、対標準財政規模比で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となっており、今後の人口減等による市税や地方交付税の減収、病院事業会計の収支不足への対応などを考慮し、対標準財政規模比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年度は取りくずしがなかった一方で、運用収入等を含めて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1,670,005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今後、予定されている大型事業に係る起債発行額の増に備え、計画的に積立を行っていく。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22853404</v>
      </c>
      <c r="BO4" s="436"/>
      <c r="BP4" s="436"/>
      <c r="BQ4" s="436"/>
      <c r="BR4" s="436"/>
      <c r="BS4" s="436"/>
      <c r="BT4" s="436"/>
      <c r="BU4" s="437"/>
      <c r="BV4" s="435">
        <v>26369033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9.4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22194157</v>
      </c>
      <c r="BO5" s="407"/>
      <c r="BP5" s="407"/>
      <c r="BQ5" s="407"/>
      <c r="BR5" s="407"/>
      <c r="BS5" s="407"/>
      <c r="BT5" s="407"/>
      <c r="BU5" s="408"/>
      <c r="BV5" s="406">
        <v>25652518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105.9</v>
      </c>
      <c r="CU5" s="404"/>
      <c r="CV5" s="404"/>
      <c r="CW5" s="404"/>
      <c r="CX5" s="404"/>
      <c r="CY5" s="404"/>
      <c r="CZ5" s="404"/>
      <c r="DA5" s="405"/>
      <c r="DB5" s="403">
        <v>95.4</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659247</v>
      </c>
      <c r="BO6" s="407"/>
      <c r="BP6" s="407"/>
      <c r="BQ6" s="407"/>
      <c r="BR6" s="407"/>
      <c r="BS6" s="407"/>
      <c r="BT6" s="407"/>
      <c r="BU6" s="408"/>
      <c r="BV6" s="406">
        <v>716515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106.6</v>
      </c>
      <c r="CU6" s="550"/>
      <c r="CV6" s="550"/>
      <c r="CW6" s="550"/>
      <c r="CX6" s="550"/>
      <c r="CY6" s="550"/>
      <c r="CZ6" s="550"/>
      <c r="DA6" s="551"/>
      <c r="DB6" s="549">
        <v>96.9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76618</v>
      </c>
      <c r="BO7" s="407"/>
      <c r="BP7" s="407"/>
      <c r="BQ7" s="407"/>
      <c r="BR7" s="407"/>
      <c r="BS7" s="407"/>
      <c r="BT7" s="407"/>
      <c r="BU7" s="408"/>
      <c r="BV7" s="406">
        <v>17469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7560843</v>
      </c>
      <c r="CU7" s="407"/>
      <c r="CV7" s="407"/>
      <c r="CW7" s="407"/>
      <c r="CX7" s="407"/>
      <c r="CY7" s="407"/>
      <c r="CZ7" s="407"/>
      <c r="DA7" s="408"/>
      <c r="DB7" s="406">
        <v>7465986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582629</v>
      </c>
      <c r="BO8" s="407"/>
      <c r="BP8" s="407"/>
      <c r="BQ8" s="407"/>
      <c r="BR8" s="407"/>
      <c r="BS8" s="407"/>
      <c r="BT8" s="407"/>
      <c r="BU8" s="408"/>
      <c r="BV8" s="406">
        <v>699046</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0.51</v>
      </c>
      <c r="CU8" s="510"/>
      <c r="CV8" s="510"/>
      <c r="CW8" s="510"/>
      <c r="CX8" s="510"/>
      <c r="CY8" s="510"/>
      <c r="CZ8" s="510"/>
      <c r="DA8" s="511"/>
      <c r="DB8" s="509">
        <v>0.51</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26538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-116417</v>
      </c>
      <c r="BO9" s="407"/>
      <c r="BP9" s="407"/>
      <c r="BQ9" s="407"/>
      <c r="BR9" s="407"/>
      <c r="BS9" s="407"/>
      <c r="BT9" s="407"/>
      <c r="BU9" s="408"/>
      <c r="BV9" s="406">
        <v>241967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5.9</v>
      </c>
      <c r="CU9" s="404"/>
      <c r="CV9" s="404"/>
      <c r="CW9" s="404"/>
      <c r="CX9" s="404"/>
      <c r="CY9" s="404"/>
      <c r="CZ9" s="404"/>
      <c r="DA9" s="405"/>
      <c r="DB9" s="403">
        <v>6.5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28470</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245</v>
      </c>
      <c r="BO10" s="407"/>
      <c r="BP10" s="407"/>
      <c r="BQ10" s="407"/>
      <c r="BR10" s="407"/>
      <c r="BS10" s="407"/>
      <c r="BT10" s="407"/>
      <c r="BU10" s="408"/>
      <c r="BV10" s="406">
        <v>191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25721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800000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25541</v>
      </c>
      <c r="S13" s="494"/>
      <c r="T13" s="494"/>
      <c r="U13" s="494"/>
      <c r="V13" s="495"/>
      <c r="W13" s="496" t="s">
        <v>131</v>
      </c>
      <c r="X13" s="392"/>
      <c r="Y13" s="392"/>
      <c r="Z13" s="392"/>
      <c r="AA13" s="392"/>
      <c r="AB13" s="393"/>
      <c r="AC13" s="359">
        <v>1864</v>
      </c>
      <c r="AD13" s="360"/>
      <c r="AE13" s="360"/>
      <c r="AF13" s="360"/>
      <c r="AG13" s="361"/>
      <c r="AH13" s="359">
        <v>1978</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-916172</v>
      </c>
      <c r="BO13" s="407"/>
      <c r="BP13" s="407"/>
      <c r="BQ13" s="407"/>
      <c r="BR13" s="407"/>
      <c r="BS13" s="407"/>
      <c r="BT13" s="407"/>
      <c r="BU13" s="408"/>
      <c r="BV13" s="406">
        <v>242158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7.9</v>
      </c>
      <c r="CU13" s="404"/>
      <c r="CV13" s="404"/>
      <c r="CW13" s="404"/>
      <c r="CX13" s="404"/>
      <c r="CY13" s="404"/>
      <c r="CZ13" s="404"/>
      <c r="DA13" s="405"/>
      <c r="DB13" s="403">
        <v>7.2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26214</v>
      </c>
      <c r="S14" s="494"/>
      <c r="T14" s="494"/>
      <c r="U14" s="494"/>
      <c r="V14" s="495"/>
      <c r="W14" s="497"/>
      <c r="X14" s="395"/>
      <c r="Y14" s="395"/>
      <c r="Z14" s="395"/>
      <c r="AA14" s="395"/>
      <c r="AB14" s="396"/>
      <c r="AC14" s="486">
        <v>14.9</v>
      </c>
      <c r="AD14" s="487"/>
      <c r="AE14" s="487"/>
      <c r="AF14" s="487"/>
      <c r="AG14" s="488"/>
      <c r="AH14" s="486">
        <v>15.2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26040</v>
      </c>
      <c r="S15" s="494"/>
      <c r="T15" s="494"/>
      <c r="U15" s="494"/>
      <c r="V15" s="495"/>
      <c r="W15" s="496" t="s">
        <v>137</v>
      </c>
      <c r="X15" s="392"/>
      <c r="Y15" s="392"/>
      <c r="Z15" s="392"/>
      <c r="AA15" s="392"/>
      <c r="AB15" s="393"/>
      <c r="AC15" s="359">
        <v>3593</v>
      </c>
      <c r="AD15" s="360"/>
      <c r="AE15" s="360"/>
      <c r="AF15" s="360"/>
      <c r="AG15" s="361"/>
      <c r="AH15" s="359">
        <v>3719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3576204</v>
      </c>
      <c r="BO15" s="436"/>
      <c r="BP15" s="436"/>
      <c r="BQ15" s="436"/>
      <c r="BR15" s="436"/>
      <c r="BS15" s="436"/>
      <c r="BT15" s="436"/>
      <c r="BU15" s="437"/>
      <c r="BV15" s="435">
        <v>3227911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28.7</v>
      </c>
      <c r="AD16" s="487"/>
      <c r="AE16" s="487"/>
      <c r="AF16" s="487"/>
      <c r="AG16" s="488"/>
      <c r="AH16" s="486">
        <v>28.6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6556984</v>
      </c>
      <c r="BO16" s="407"/>
      <c r="BP16" s="407"/>
      <c r="BQ16" s="407"/>
      <c r="BR16" s="407"/>
      <c r="BS16" s="407"/>
      <c r="BT16" s="407"/>
      <c r="BU16" s="408"/>
      <c r="BV16" s="406">
        <v>6475254</v>
      </c>
      <c r="BW16" s="407"/>
      <c r="BX16" s="407"/>
      <c r="BY16" s="407"/>
      <c r="BZ16" s="407"/>
      <c r="CA16" s="407"/>
      <c r="CB16" s="407"/>
      <c r="CC16" s="408"/>
      <c r="CD16" s="184"/>
      <c r="CE16" s="438" t="s">
        <v>143</v>
      </c>
      <c r="CF16" s="438"/>
      <c r="CG16" s="438"/>
      <c r="CH16" s="438"/>
      <c r="CI16" s="438"/>
      <c r="CJ16" s="438"/>
      <c r="CK16" s="438"/>
      <c r="CL16" s="438"/>
      <c r="CM16" s="438"/>
      <c r="CN16" s="438"/>
      <c r="CO16" s="438"/>
      <c r="CP16" s="438"/>
      <c r="CQ16" s="438"/>
      <c r="CR16" s="438"/>
      <c r="CS16" s="439"/>
      <c r="CT16" s="403">
        <v>11.5</v>
      </c>
      <c r="CU16" s="404"/>
      <c r="CV16" s="404"/>
      <c r="CW16" s="404"/>
      <c r="CX16" s="404"/>
      <c r="CY16" s="404"/>
      <c r="CZ16" s="404"/>
      <c r="DA16" s="405"/>
      <c r="DB16" s="403">
        <v>12.3</v>
      </c>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144</v>
      </c>
      <c r="N17" s="500"/>
      <c r="O17" s="500"/>
      <c r="P17" s="500"/>
      <c r="Q17" s="501"/>
      <c r="R17" s="483" t="s">
        <v>141</v>
      </c>
      <c r="S17" s="484"/>
      <c r="T17" s="484"/>
      <c r="U17" s="484"/>
      <c r="V17" s="485"/>
      <c r="W17" s="496" t="s">
        <v>145</v>
      </c>
      <c r="X17" s="392"/>
      <c r="Y17" s="392"/>
      <c r="Z17" s="392"/>
      <c r="AA17" s="392"/>
      <c r="AB17" s="393"/>
      <c r="AC17" s="359">
        <v>7070</v>
      </c>
      <c r="AD17" s="360"/>
      <c r="AE17" s="360"/>
      <c r="AF17" s="360"/>
      <c r="AG17" s="361"/>
      <c r="AH17" s="359">
        <v>7323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4533174</v>
      </c>
      <c r="BO17" s="407"/>
      <c r="BP17" s="407"/>
      <c r="BQ17" s="407"/>
      <c r="BR17" s="407"/>
      <c r="BS17" s="407"/>
      <c r="BT17" s="407"/>
      <c r="BU17" s="408"/>
      <c r="BV17" s="406">
        <v>4095070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36.83</v>
      </c>
      <c r="M18" s="459"/>
      <c r="N18" s="459"/>
      <c r="O18" s="459"/>
      <c r="P18" s="459"/>
      <c r="Q18" s="459"/>
      <c r="R18" s="460"/>
      <c r="S18" s="460"/>
      <c r="T18" s="460"/>
      <c r="U18" s="460"/>
      <c r="V18" s="461"/>
      <c r="W18" s="477"/>
      <c r="X18" s="478"/>
      <c r="Y18" s="478"/>
      <c r="Z18" s="478"/>
      <c r="AA18" s="478"/>
      <c r="AB18" s="502"/>
      <c r="AC18" s="376">
        <v>56.4</v>
      </c>
      <c r="AD18" s="377"/>
      <c r="AE18" s="377"/>
      <c r="AF18" s="377"/>
      <c r="AG18" s="462"/>
      <c r="AH18" s="376">
        <v>56.2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8065785</v>
      </c>
      <c r="BO18" s="407"/>
      <c r="BP18" s="407"/>
      <c r="BQ18" s="407"/>
      <c r="BR18" s="407"/>
      <c r="BS18" s="407"/>
      <c r="BT18" s="407"/>
      <c r="BU18" s="408"/>
      <c r="BV18" s="406">
        <v>7863297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721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17431196</v>
      </c>
      <c r="BO19" s="407"/>
      <c r="BP19" s="407"/>
      <c r="BQ19" s="407"/>
      <c r="BR19" s="407"/>
      <c r="BS19" s="407"/>
      <c r="BT19" s="407"/>
      <c r="BU19" s="408"/>
      <c r="BV19" s="406">
        <v>16686953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10270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13872023</v>
      </c>
      <c r="BO22" s="436"/>
      <c r="BP22" s="436"/>
      <c r="BQ22" s="436"/>
      <c r="BR22" s="436"/>
      <c r="BS22" s="436"/>
      <c r="BT22" s="436"/>
      <c r="BU22" s="437"/>
      <c r="BV22" s="435">
        <v>13462241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13235193</v>
      </c>
      <c r="BO23" s="407"/>
      <c r="BP23" s="407"/>
      <c r="BQ23" s="407"/>
      <c r="BR23" s="407"/>
      <c r="BS23" s="407"/>
      <c r="BT23" s="407"/>
      <c r="BU23" s="408"/>
      <c r="BV23" s="406">
        <v>13188547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8100</v>
      </c>
      <c r="R24" s="360"/>
      <c r="S24" s="360"/>
      <c r="T24" s="360"/>
      <c r="U24" s="360"/>
      <c r="V24" s="361"/>
      <c r="W24" s="449"/>
      <c r="X24" s="386"/>
      <c r="Y24" s="387"/>
      <c r="Z24" s="362" t="s">
        <v>162</v>
      </c>
      <c r="AA24" s="363"/>
      <c r="AB24" s="363"/>
      <c r="AC24" s="363"/>
      <c r="AD24" s="363"/>
      <c r="AE24" s="363"/>
      <c r="AF24" s="363"/>
      <c r="AG24" s="364"/>
      <c r="AH24" s="359">
        <v>292</v>
      </c>
      <c r="AI24" s="360"/>
      <c r="AJ24" s="360"/>
      <c r="AK24" s="360"/>
      <c r="AL24" s="361"/>
      <c r="AM24" s="359">
        <v>897900</v>
      </c>
      <c r="AN24" s="360"/>
      <c r="AO24" s="360"/>
      <c r="AP24" s="360"/>
      <c r="AQ24" s="360"/>
      <c r="AR24" s="361"/>
      <c r="AS24" s="359">
        <v>3075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10184264</v>
      </c>
      <c r="BO24" s="407"/>
      <c r="BP24" s="407"/>
      <c r="BQ24" s="407"/>
      <c r="BR24" s="407"/>
      <c r="BS24" s="407"/>
      <c r="BT24" s="407"/>
      <c r="BU24" s="408"/>
      <c r="BV24" s="406">
        <v>9256882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6800</v>
      </c>
      <c r="R25" s="360"/>
      <c r="S25" s="360"/>
      <c r="T25" s="360"/>
      <c r="U25" s="360"/>
      <c r="V25" s="361"/>
      <c r="W25" s="449"/>
      <c r="X25" s="386"/>
      <c r="Y25" s="387"/>
      <c r="Z25" s="362" t="s">
        <v>165</v>
      </c>
      <c r="AA25" s="363"/>
      <c r="AB25" s="363"/>
      <c r="AC25" s="363"/>
      <c r="AD25" s="363"/>
      <c r="AE25" s="363"/>
      <c r="AF25" s="363"/>
      <c r="AG25" s="364"/>
      <c r="AH25" s="359">
        <v>48</v>
      </c>
      <c r="AI25" s="360"/>
      <c r="AJ25" s="360"/>
      <c r="AK25" s="360"/>
      <c r="AL25" s="361"/>
      <c r="AM25" s="359">
        <v>150576</v>
      </c>
      <c r="AN25" s="360"/>
      <c r="AO25" s="360"/>
      <c r="AP25" s="360"/>
      <c r="AQ25" s="360"/>
      <c r="AR25" s="361"/>
      <c r="AS25" s="359">
        <v>3137</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3225595</v>
      </c>
      <c r="BO25" s="436"/>
      <c r="BP25" s="436"/>
      <c r="BQ25" s="436"/>
      <c r="BR25" s="436"/>
      <c r="BS25" s="436"/>
      <c r="BT25" s="436"/>
      <c r="BU25" s="437"/>
      <c r="BV25" s="435">
        <v>2779191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5900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11768</v>
      </c>
      <c r="AN26" s="360"/>
      <c r="AO26" s="360"/>
      <c r="AP26" s="360"/>
      <c r="AQ26" s="360"/>
      <c r="AR26" s="361"/>
      <c r="AS26" s="359">
        <v>2942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5000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11352</v>
      </c>
      <c r="AN27" s="360"/>
      <c r="AO27" s="360"/>
      <c r="AP27" s="360"/>
      <c r="AQ27" s="360"/>
      <c r="AR27" s="361"/>
      <c r="AS27" s="359">
        <v>3784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2147292</v>
      </c>
      <c r="BO28" s="436"/>
      <c r="BP28" s="436"/>
      <c r="BQ28" s="436"/>
      <c r="BR28" s="436"/>
      <c r="BS28" s="436"/>
      <c r="BT28" s="436"/>
      <c r="BU28" s="437"/>
      <c r="BV28" s="435">
        <v>2597047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13</v>
      </c>
      <c r="M29" s="360"/>
      <c r="N29" s="360"/>
      <c r="O29" s="360"/>
      <c r="P29" s="361"/>
      <c r="Q29" s="359">
        <v>4200</v>
      </c>
      <c r="R29" s="360"/>
      <c r="S29" s="360"/>
      <c r="T29" s="360"/>
      <c r="U29" s="360"/>
      <c r="V29" s="361"/>
      <c r="W29" s="450"/>
      <c r="X29" s="451"/>
      <c r="Y29" s="452"/>
      <c r="Z29" s="362" t="s">
        <v>177</v>
      </c>
      <c r="AA29" s="363"/>
      <c r="AB29" s="363"/>
      <c r="AC29" s="363"/>
      <c r="AD29" s="363"/>
      <c r="AE29" s="363"/>
      <c r="AF29" s="363"/>
      <c r="AG29" s="364"/>
      <c r="AH29" s="359">
        <v>295</v>
      </c>
      <c r="AI29" s="360"/>
      <c r="AJ29" s="360"/>
      <c r="AK29" s="360"/>
      <c r="AL29" s="361"/>
      <c r="AM29" s="359">
        <v>909252</v>
      </c>
      <c r="AN29" s="360"/>
      <c r="AO29" s="360"/>
      <c r="AP29" s="360"/>
      <c r="AQ29" s="360"/>
      <c r="AR29" s="361"/>
      <c r="AS29" s="359">
        <v>3082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1670005</v>
      </c>
      <c r="BO29" s="407"/>
      <c r="BP29" s="407"/>
      <c r="BQ29" s="407"/>
      <c r="BR29" s="407"/>
      <c r="BS29" s="407"/>
      <c r="BT29" s="407"/>
      <c r="BU29" s="408"/>
      <c r="BV29" s="406">
        <v>1532572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5123402</v>
      </c>
      <c r="BO30" s="441"/>
      <c r="BP30" s="441"/>
      <c r="BQ30" s="441"/>
      <c r="BR30" s="441"/>
      <c r="BS30" s="441"/>
      <c r="BT30" s="441"/>
      <c r="BU30" s="442"/>
      <c r="BV30" s="440">
        <v>6225266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上水道事業会計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漁業集落排水事業特別会計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有田周辺広域圏事務組合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有田周辺広域圏事務組合（公営企業会計）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有田聖苑事務組合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和歌山県後期高齢者医療広域連合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和歌山県後期高齢者医療広域連合（特別会計）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和歌山県市町村総合事務組合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和歌山地方税回収機構</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ZtnGDerCdkqimNyWPIW5FLqpT3KkBiArFSRGFbj5E4zqOnNPL2ZKDdndWIA0+XLzE9KDR+awFpvhlqSrWAfyKA==" saltValue="M14KkrOjs6ppkIViittQ2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3654909</v>
      </c>
      <c r="S5" s="664"/>
      <c r="T5" s="664"/>
      <c r="U5" s="664"/>
      <c r="V5" s="664"/>
      <c r="W5" s="664"/>
      <c r="X5" s="664"/>
      <c r="Y5" s="689"/>
      <c r="Z5" s="702">
        <v>16</v>
      </c>
      <c r="AA5" s="702"/>
      <c r="AB5" s="702"/>
      <c r="AC5" s="702"/>
      <c r="AD5" s="703">
        <v>3654909</v>
      </c>
      <c r="AE5" s="703"/>
      <c r="AF5" s="703"/>
      <c r="AG5" s="703"/>
      <c r="AH5" s="703"/>
      <c r="AI5" s="703"/>
      <c r="AJ5" s="703"/>
      <c r="AK5" s="703"/>
      <c r="AL5" s="690">
        <v>48.3</v>
      </c>
      <c r="AM5" s="672"/>
      <c r="AN5" s="672"/>
      <c r="AO5" s="691"/>
      <c r="AP5" s="666" t="s">
        <v>216</v>
      </c>
      <c r="AQ5" s="667"/>
      <c r="AR5" s="667"/>
      <c r="AS5" s="667"/>
      <c r="AT5" s="667"/>
      <c r="AU5" s="667"/>
      <c r="AV5" s="667"/>
      <c r="AW5" s="667"/>
      <c r="AX5" s="667"/>
      <c r="AY5" s="667"/>
      <c r="AZ5" s="667"/>
      <c r="BA5" s="667"/>
      <c r="BB5" s="667"/>
      <c r="BC5" s="667"/>
      <c r="BD5" s="667"/>
      <c r="BE5" s="667"/>
      <c r="BF5" s="668"/>
      <c r="BG5" s="608">
        <v>3654054</v>
      </c>
      <c r="BH5" s="609"/>
      <c r="BI5" s="609"/>
      <c r="BJ5" s="609"/>
      <c r="BK5" s="609"/>
      <c r="BL5" s="609"/>
      <c r="BM5" s="609"/>
      <c r="BN5" s="610"/>
      <c r="BO5" s="646">
        <v>100</v>
      </c>
      <c r="BP5" s="646"/>
      <c r="BQ5" s="646"/>
      <c r="BR5" s="646"/>
      <c r="BS5" s="647">
        <v>211772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104283</v>
      </c>
      <c r="S6" s="609"/>
      <c r="T6" s="609"/>
      <c r="U6" s="609"/>
      <c r="V6" s="609"/>
      <c r="W6" s="609"/>
      <c r="X6" s="609"/>
      <c r="Y6" s="610"/>
      <c r="Z6" s="646">
        <v>0.5</v>
      </c>
      <c r="AA6" s="646"/>
      <c r="AB6" s="646"/>
      <c r="AC6" s="646"/>
      <c r="AD6" s="647">
        <v>104283</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3654054</v>
      </c>
      <c r="BH6" s="609"/>
      <c r="BI6" s="609"/>
      <c r="BJ6" s="609"/>
      <c r="BK6" s="609"/>
      <c r="BL6" s="609"/>
      <c r="BM6" s="609"/>
      <c r="BN6" s="610"/>
      <c r="BO6" s="646">
        <v>100</v>
      </c>
      <c r="BP6" s="646"/>
      <c r="BQ6" s="646"/>
      <c r="BR6" s="646"/>
      <c r="BS6" s="647">
        <v>211772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162951</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162951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1388</v>
      </c>
      <c r="S7" s="609"/>
      <c r="T7" s="609"/>
      <c r="U7" s="609"/>
      <c r="V7" s="609"/>
      <c r="W7" s="609"/>
      <c r="X7" s="609"/>
      <c r="Y7" s="610"/>
      <c r="Z7" s="646">
        <v>0</v>
      </c>
      <c r="AA7" s="646"/>
      <c r="AB7" s="646"/>
      <c r="AC7" s="646"/>
      <c r="AD7" s="647">
        <v>1388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1530935</v>
      </c>
      <c r="BH7" s="609"/>
      <c r="BI7" s="609"/>
      <c r="BJ7" s="609"/>
      <c r="BK7" s="609"/>
      <c r="BL7" s="609"/>
      <c r="BM7" s="609"/>
      <c r="BN7" s="610"/>
      <c r="BO7" s="646">
        <v>41.9</v>
      </c>
      <c r="BP7" s="646"/>
      <c r="BQ7" s="646"/>
      <c r="BR7" s="646"/>
      <c r="BS7" s="647">
        <v>91191</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2434373</v>
      </c>
      <c r="CS7" s="609"/>
      <c r="CT7" s="609"/>
      <c r="CU7" s="609"/>
      <c r="CV7" s="609"/>
      <c r="CW7" s="609"/>
      <c r="CX7" s="609"/>
      <c r="CY7" s="610"/>
      <c r="CZ7" s="646">
        <v>11</v>
      </c>
      <c r="DA7" s="646"/>
      <c r="DB7" s="646"/>
      <c r="DC7" s="646"/>
      <c r="DD7" s="614">
        <v>376462</v>
      </c>
      <c r="DE7" s="609"/>
      <c r="DF7" s="609"/>
      <c r="DG7" s="609"/>
      <c r="DH7" s="609"/>
      <c r="DI7" s="609"/>
      <c r="DJ7" s="609"/>
      <c r="DK7" s="609"/>
      <c r="DL7" s="609"/>
      <c r="DM7" s="609"/>
      <c r="DN7" s="609"/>
      <c r="DO7" s="609"/>
      <c r="DP7" s="610"/>
      <c r="DQ7" s="614">
        <v>1895778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27587</v>
      </c>
      <c r="S8" s="609"/>
      <c r="T8" s="609"/>
      <c r="U8" s="609"/>
      <c r="V8" s="609"/>
      <c r="W8" s="609"/>
      <c r="X8" s="609"/>
      <c r="Y8" s="610"/>
      <c r="Z8" s="646">
        <v>0.1</v>
      </c>
      <c r="AA8" s="646"/>
      <c r="AB8" s="646"/>
      <c r="AC8" s="646"/>
      <c r="AD8" s="647">
        <v>27587</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43372</v>
      </c>
      <c r="BH8" s="609"/>
      <c r="BI8" s="609"/>
      <c r="BJ8" s="609"/>
      <c r="BK8" s="609"/>
      <c r="BL8" s="609"/>
      <c r="BM8" s="609"/>
      <c r="BN8" s="610"/>
      <c r="BO8" s="646">
        <v>1.2</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5959927</v>
      </c>
      <c r="CS8" s="609"/>
      <c r="CT8" s="609"/>
      <c r="CU8" s="609"/>
      <c r="CV8" s="609"/>
      <c r="CW8" s="609"/>
      <c r="CX8" s="609"/>
      <c r="CY8" s="610"/>
      <c r="CZ8" s="646">
        <v>26.9</v>
      </c>
      <c r="DA8" s="646"/>
      <c r="DB8" s="646"/>
      <c r="DC8" s="646"/>
      <c r="DD8" s="614">
        <v>840559</v>
      </c>
      <c r="DE8" s="609"/>
      <c r="DF8" s="609"/>
      <c r="DG8" s="609"/>
      <c r="DH8" s="609"/>
      <c r="DI8" s="609"/>
      <c r="DJ8" s="609"/>
      <c r="DK8" s="609"/>
      <c r="DL8" s="609"/>
      <c r="DM8" s="609"/>
      <c r="DN8" s="609"/>
      <c r="DO8" s="609"/>
      <c r="DP8" s="610"/>
      <c r="DQ8" s="614">
        <v>3697077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27508</v>
      </c>
      <c r="S9" s="609"/>
      <c r="T9" s="609"/>
      <c r="U9" s="609"/>
      <c r="V9" s="609"/>
      <c r="W9" s="609"/>
      <c r="X9" s="609"/>
      <c r="Y9" s="610"/>
      <c r="Z9" s="646">
        <v>0.1</v>
      </c>
      <c r="AA9" s="646"/>
      <c r="AB9" s="646"/>
      <c r="AC9" s="646"/>
      <c r="AD9" s="647">
        <v>27508</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1102190</v>
      </c>
      <c r="BH9" s="609"/>
      <c r="BI9" s="609"/>
      <c r="BJ9" s="609"/>
      <c r="BK9" s="609"/>
      <c r="BL9" s="609"/>
      <c r="BM9" s="609"/>
      <c r="BN9" s="610"/>
      <c r="BO9" s="646">
        <v>30.2</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2711046</v>
      </c>
      <c r="CS9" s="609"/>
      <c r="CT9" s="609"/>
      <c r="CU9" s="609"/>
      <c r="CV9" s="609"/>
      <c r="CW9" s="609"/>
      <c r="CX9" s="609"/>
      <c r="CY9" s="610"/>
      <c r="CZ9" s="646">
        <v>12.2</v>
      </c>
      <c r="DA9" s="646"/>
      <c r="DB9" s="646"/>
      <c r="DC9" s="646"/>
      <c r="DD9" s="614">
        <v>584608</v>
      </c>
      <c r="DE9" s="609"/>
      <c r="DF9" s="609"/>
      <c r="DG9" s="609"/>
      <c r="DH9" s="609"/>
      <c r="DI9" s="609"/>
      <c r="DJ9" s="609"/>
      <c r="DK9" s="609"/>
      <c r="DL9" s="609"/>
      <c r="DM9" s="609"/>
      <c r="DN9" s="609"/>
      <c r="DO9" s="609"/>
      <c r="DP9" s="610"/>
      <c r="DQ9" s="614">
        <v>2387250</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57851</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636541</v>
      </c>
      <c r="S11" s="609"/>
      <c r="T11" s="609"/>
      <c r="U11" s="609"/>
      <c r="V11" s="609"/>
      <c r="W11" s="609"/>
      <c r="X11" s="609"/>
      <c r="Y11" s="610"/>
      <c r="Z11" s="611">
        <v>2.8</v>
      </c>
      <c r="AA11" s="612"/>
      <c r="AB11" s="612"/>
      <c r="AC11" s="613"/>
      <c r="AD11" s="614">
        <v>636541</v>
      </c>
      <c r="AE11" s="609"/>
      <c r="AF11" s="609"/>
      <c r="AG11" s="609"/>
      <c r="AH11" s="609"/>
      <c r="AI11" s="609"/>
      <c r="AJ11" s="609"/>
      <c r="AK11" s="610"/>
      <c r="AL11" s="611">
        <v>8.4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327522</v>
      </c>
      <c r="BH11" s="609"/>
      <c r="BI11" s="609"/>
      <c r="BJ11" s="609"/>
      <c r="BK11" s="609"/>
      <c r="BL11" s="609"/>
      <c r="BM11" s="609"/>
      <c r="BN11" s="610"/>
      <c r="BO11" s="646">
        <v>9</v>
      </c>
      <c r="BP11" s="646"/>
      <c r="BQ11" s="646"/>
      <c r="BR11" s="646"/>
      <c r="BS11" s="647">
        <v>91191</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360839</v>
      </c>
      <c r="CS11" s="609"/>
      <c r="CT11" s="609"/>
      <c r="CU11" s="609"/>
      <c r="CV11" s="609"/>
      <c r="CW11" s="609"/>
      <c r="CX11" s="609"/>
      <c r="CY11" s="610"/>
      <c r="CZ11" s="646">
        <v>1.6</v>
      </c>
      <c r="DA11" s="646"/>
      <c r="DB11" s="646"/>
      <c r="DC11" s="646"/>
      <c r="DD11" s="614">
        <v>106729</v>
      </c>
      <c r="DE11" s="609"/>
      <c r="DF11" s="609"/>
      <c r="DG11" s="609"/>
      <c r="DH11" s="609"/>
      <c r="DI11" s="609"/>
      <c r="DJ11" s="609"/>
      <c r="DK11" s="609"/>
      <c r="DL11" s="609"/>
      <c r="DM11" s="609"/>
      <c r="DN11" s="609"/>
      <c r="DO11" s="609"/>
      <c r="DP11" s="610"/>
      <c r="DQ11" s="614">
        <v>195245</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1816561</v>
      </c>
      <c r="BH12" s="609"/>
      <c r="BI12" s="609"/>
      <c r="BJ12" s="609"/>
      <c r="BK12" s="609"/>
      <c r="BL12" s="609"/>
      <c r="BM12" s="609"/>
      <c r="BN12" s="610"/>
      <c r="BO12" s="646">
        <v>49.7</v>
      </c>
      <c r="BP12" s="646"/>
      <c r="BQ12" s="646"/>
      <c r="BR12" s="646"/>
      <c r="BS12" s="647">
        <v>120581</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4731877</v>
      </c>
      <c r="CS12" s="609"/>
      <c r="CT12" s="609"/>
      <c r="CU12" s="609"/>
      <c r="CV12" s="609"/>
      <c r="CW12" s="609"/>
      <c r="CX12" s="609"/>
      <c r="CY12" s="610"/>
      <c r="CZ12" s="646">
        <v>21.3</v>
      </c>
      <c r="DA12" s="646"/>
      <c r="DB12" s="646"/>
      <c r="DC12" s="646"/>
      <c r="DD12" s="614">
        <v>10352</v>
      </c>
      <c r="DE12" s="609"/>
      <c r="DF12" s="609"/>
      <c r="DG12" s="609"/>
      <c r="DH12" s="609"/>
      <c r="DI12" s="609"/>
      <c r="DJ12" s="609"/>
      <c r="DK12" s="609"/>
      <c r="DL12" s="609"/>
      <c r="DM12" s="609"/>
      <c r="DN12" s="609"/>
      <c r="DO12" s="609"/>
      <c r="DP12" s="610"/>
      <c r="DQ12" s="614">
        <v>4701434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1812441</v>
      </c>
      <c r="BH13" s="609"/>
      <c r="BI13" s="609"/>
      <c r="BJ13" s="609"/>
      <c r="BK13" s="609"/>
      <c r="BL13" s="609"/>
      <c r="BM13" s="609"/>
      <c r="BN13" s="610"/>
      <c r="BO13" s="646">
        <v>49.6</v>
      </c>
      <c r="BP13" s="646"/>
      <c r="BQ13" s="646"/>
      <c r="BR13" s="646"/>
      <c r="BS13" s="647">
        <v>120581</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1837256</v>
      </c>
      <c r="CS13" s="609"/>
      <c r="CT13" s="609"/>
      <c r="CU13" s="609"/>
      <c r="CV13" s="609"/>
      <c r="CW13" s="609"/>
      <c r="CX13" s="609"/>
      <c r="CY13" s="610"/>
      <c r="CZ13" s="646">
        <v>8.3000000000000007</v>
      </c>
      <c r="DA13" s="646"/>
      <c r="DB13" s="646"/>
      <c r="DC13" s="646"/>
      <c r="DD13" s="614">
        <v>1450421</v>
      </c>
      <c r="DE13" s="609"/>
      <c r="DF13" s="609"/>
      <c r="DG13" s="609"/>
      <c r="DH13" s="609"/>
      <c r="DI13" s="609"/>
      <c r="DJ13" s="609"/>
      <c r="DK13" s="609"/>
      <c r="DL13" s="609"/>
      <c r="DM13" s="609"/>
      <c r="DN13" s="609"/>
      <c r="DO13" s="609"/>
      <c r="DP13" s="610"/>
      <c r="DQ13" s="614">
        <v>768263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925</v>
      </c>
      <c r="S14" s="609"/>
      <c r="T14" s="609"/>
      <c r="U14" s="609"/>
      <c r="V14" s="609"/>
      <c r="W14" s="609"/>
      <c r="X14" s="609"/>
      <c r="Y14" s="610"/>
      <c r="Z14" s="646">
        <v>0</v>
      </c>
      <c r="AA14" s="646"/>
      <c r="AB14" s="646"/>
      <c r="AC14" s="646"/>
      <c r="AD14" s="647">
        <v>925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120633</v>
      </c>
      <c r="BH14" s="609"/>
      <c r="BI14" s="609"/>
      <c r="BJ14" s="609"/>
      <c r="BK14" s="609"/>
      <c r="BL14" s="609"/>
      <c r="BM14" s="609"/>
      <c r="BN14" s="610"/>
      <c r="BO14" s="646">
        <v>3.3</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611499</v>
      </c>
      <c r="CS14" s="609"/>
      <c r="CT14" s="609"/>
      <c r="CU14" s="609"/>
      <c r="CV14" s="609"/>
      <c r="CW14" s="609"/>
      <c r="CX14" s="609"/>
      <c r="CY14" s="610"/>
      <c r="CZ14" s="646">
        <v>2.8</v>
      </c>
      <c r="DA14" s="646"/>
      <c r="DB14" s="646"/>
      <c r="DC14" s="646"/>
      <c r="DD14" s="614">
        <v>106696</v>
      </c>
      <c r="DE14" s="609"/>
      <c r="DF14" s="609"/>
      <c r="DG14" s="609"/>
      <c r="DH14" s="609"/>
      <c r="DI14" s="609"/>
      <c r="DJ14" s="609"/>
      <c r="DK14" s="609"/>
      <c r="DL14" s="609"/>
      <c r="DM14" s="609"/>
      <c r="DN14" s="609"/>
      <c r="DO14" s="609"/>
      <c r="DP14" s="610"/>
      <c r="DQ14" s="614">
        <v>512196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185925</v>
      </c>
      <c r="BH15" s="609"/>
      <c r="BI15" s="609"/>
      <c r="BJ15" s="609"/>
      <c r="BK15" s="609"/>
      <c r="BL15" s="609"/>
      <c r="BM15" s="609"/>
      <c r="BN15" s="610"/>
      <c r="BO15" s="646">
        <v>5.0999999999999996</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2168205</v>
      </c>
      <c r="CS15" s="609"/>
      <c r="CT15" s="609"/>
      <c r="CU15" s="609"/>
      <c r="CV15" s="609"/>
      <c r="CW15" s="609"/>
      <c r="CX15" s="609"/>
      <c r="CY15" s="610"/>
      <c r="CZ15" s="646">
        <v>9.8000000000000007</v>
      </c>
      <c r="DA15" s="646"/>
      <c r="DB15" s="646"/>
      <c r="DC15" s="646"/>
      <c r="DD15" s="614">
        <v>805925</v>
      </c>
      <c r="DE15" s="609"/>
      <c r="DF15" s="609"/>
      <c r="DG15" s="609"/>
      <c r="DH15" s="609"/>
      <c r="DI15" s="609"/>
      <c r="DJ15" s="609"/>
      <c r="DK15" s="609"/>
      <c r="DL15" s="609"/>
      <c r="DM15" s="609"/>
      <c r="DN15" s="609"/>
      <c r="DO15" s="609"/>
      <c r="DP15" s="610"/>
      <c r="DQ15" s="614">
        <v>1343759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10015</v>
      </c>
      <c r="S16" s="609"/>
      <c r="T16" s="609"/>
      <c r="U16" s="609"/>
      <c r="V16" s="609"/>
      <c r="W16" s="609"/>
      <c r="X16" s="609"/>
      <c r="Y16" s="610"/>
      <c r="Z16" s="646">
        <v>0</v>
      </c>
      <c r="AA16" s="646"/>
      <c r="AB16" s="646"/>
      <c r="AC16" s="646"/>
      <c r="AD16" s="647">
        <v>10015</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183346</v>
      </c>
      <c r="CS16" s="609"/>
      <c r="CT16" s="609"/>
      <c r="CU16" s="609"/>
      <c r="CV16" s="609"/>
      <c r="CW16" s="609"/>
      <c r="CX16" s="609"/>
      <c r="CY16" s="610"/>
      <c r="CZ16" s="646">
        <v>0.8</v>
      </c>
      <c r="DA16" s="646"/>
      <c r="DB16" s="646"/>
      <c r="DC16" s="646"/>
      <c r="DD16" s="614" t="s">
        <v>122</v>
      </c>
      <c r="DE16" s="609"/>
      <c r="DF16" s="609"/>
      <c r="DG16" s="609"/>
      <c r="DH16" s="609"/>
      <c r="DI16" s="609"/>
      <c r="DJ16" s="609"/>
      <c r="DK16" s="609"/>
      <c r="DL16" s="609"/>
      <c r="DM16" s="609"/>
      <c r="DN16" s="609"/>
      <c r="DO16" s="609"/>
      <c r="DP16" s="610"/>
      <c r="DQ16" s="614">
        <v>75158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39342</v>
      </c>
      <c r="S17" s="609"/>
      <c r="T17" s="609"/>
      <c r="U17" s="609"/>
      <c r="V17" s="609"/>
      <c r="W17" s="609"/>
      <c r="X17" s="609"/>
      <c r="Y17" s="610"/>
      <c r="Z17" s="646">
        <v>0.2</v>
      </c>
      <c r="AA17" s="646"/>
      <c r="AB17" s="646"/>
      <c r="AC17" s="646"/>
      <c r="AD17" s="647">
        <v>39342</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1032838</v>
      </c>
      <c r="CS17" s="609"/>
      <c r="CT17" s="609"/>
      <c r="CU17" s="609"/>
      <c r="CV17" s="609"/>
      <c r="CW17" s="609"/>
      <c r="CX17" s="609"/>
      <c r="CY17" s="610"/>
      <c r="CZ17" s="646">
        <v>4.7</v>
      </c>
      <c r="DA17" s="646"/>
      <c r="DB17" s="646"/>
      <c r="DC17" s="646"/>
      <c r="DD17" s="614" t="s">
        <v>122</v>
      </c>
      <c r="DE17" s="609"/>
      <c r="DF17" s="609"/>
      <c r="DG17" s="609"/>
      <c r="DH17" s="609"/>
      <c r="DI17" s="609"/>
      <c r="DJ17" s="609"/>
      <c r="DK17" s="609"/>
      <c r="DL17" s="609"/>
      <c r="DM17" s="609"/>
      <c r="DN17" s="609"/>
      <c r="DO17" s="609"/>
      <c r="DP17" s="610"/>
      <c r="DQ17" s="614">
        <v>1032838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18931</v>
      </c>
      <c r="S18" s="609"/>
      <c r="T18" s="609"/>
      <c r="U18" s="609"/>
      <c r="V18" s="609"/>
      <c r="W18" s="609"/>
      <c r="X18" s="609"/>
      <c r="Y18" s="610"/>
      <c r="Z18" s="646">
        <v>0.1</v>
      </c>
      <c r="AA18" s="646"/>
      <c r="AB18" s="646"/>
      <c r="AC18" s="646"/>
      <c r="AD18" s="647">
        <v>18931</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14318</v>
      </c>
      <c r="S19" s="609"/>
      <c r="T19" s="609"/>
      <c r="U19" s="609"/>
      <c r="V19" s="609"/>
      <c r="W19" s="609"/>
      <c r="X19" s="609"/>
      <c r="Y19" s="610"/>
      <c r="Z19" s="646">
        <v>0.1</v>
      </c>
      <c r="AA19" s="646"/>
      <c r="AB19" s="646"/>
      <c r="AC19" s="646"/>
      <c r="AD19" s="647">
        <v>14318</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855</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4613</v>
      </c>
      <c r="S20" s="609"/>
      <c r="T20" s="609"/>
      <c r="U20" s="609"/>
      <c r="V20" s="609"/>
      <c r="W20" s="609"/>
      <c r="X20" s="609"/>
      <c r="Y20" s="610"/>
      <c r="Z20" s="646">
        <v>0</v>
      </c>
      <c r="AA20" s="646"/>
      <c r="AB20" s="646"/>
      <c r="AC20" s="646"/>
      <c r="AD20" s="647">
        <v>4613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855</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22194157</v>
      </c>
      <c r="CS20" s="609"/>
      <c r="CT20" s="609"/>
      <c r="CU20" s="609"/>
      <c r="CV20" s="609"/>
      <c r="CW20" s="609"/>
      <c r="CX20" s="609"/>
      <c r="CY20" s="610"/>
      <c r="CZ20" s="646">
        <v>100</v>
      </c>
      <c r="DA20" s="646"/>
      <c r="DB20" s="646"/>
      <c r="DC20" s="646"/>
      <c r="DD20" s="614">
        <v>4281752</v>
      </c>
      <c r="DE20" s="609"/>
      <c r="DF20" s="609"/>
      <c r="DG20" s="609"/>
      <c r="DH20" s="609"/>
      <c r="DI20" s="609"/>
      <c r="DJ20" s="609"/>
      <c r="DK20" s="609"/>
      <c r="DL20" s="609"/>
      <c r="DM20" s="609"/>
      <c r="DN20" s="609"/>
      <c r="DO20" s="609"/>
      <c r="DP20" s="610"/>
      <c r="DQ20" s="614">
        <v>16771949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3690185</v>
      </c>
      <c r="S21" s="609"/>
      <c r="T21" s="609"/>
      <c r="U21" s="609"/>
      <c r="V21" s="609"/>
      <c r="W21" s="609"/>
      <c r="X21" s="609"/>
      <c r="Y21" s="610"/>
      <c r="Z21" s="646">
        <v>16.100000000000001</v>
      </c>
      <c r="AA21" s="646"/>
      <c r="AB21" s="646"/>
      <c r="AC21" s="646"/>
      <c r="AD21" s="647">
        <v>2977796</v>
      </c>
      <c r="AE21" s="647"/>
      <c r="AF21" s="647"/>
      <c r="AG21" s="647"/>
      <c r="AH21" s="647"/>
      <c r="AI21" s="647"/>
      <c r="AJ21" s="647"/>
      <c r="AK21" s="647"/>
      <c r="AL21" s="611">
        <v>39.4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855</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2977796</v>
      </c>
      <c r="S22" s="609"/>
      <c r="T22" s="609"/>
      <c r="U22" s="609"/>
      <c r="V22" s="609"/>
      <c r="W22" s="609"/>
      <c r="X22" s="609"/>
      <c r="Y22" s="610"/>
      <c r="Z22" s="646">
        <v>13</v>
      </c>
      <c r="AA22" s="646"/>
      <c r="AB22" s="646"/>
      <c r="AC22" s="646"/>
      <c r="AD22" s="647">
        <v>2977796</v>
      </c>
      <c r="AE22" s="647"/>
      <c r="AF22" s="647"/>
      <c r="AG22" s="647"/>
      <c r="AH22" s="647"/>
      <c r="AI22" s="647"/>
      <c r="AJ22" s="647"/>
      <c r="AK22" s="647"/>
      <c r="AL22" s="611">
        <v>39.4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712389</v>
      </c>
      <c r="S23" s="609"/>
      <c r="T23" s="609"/>
      <c r="U23" s="609"/>
      <c r="V23" s="609"/>
      <c r="W23" s="609"/>
      <c r="X23" s="609"/>
      <c r="Y23" s="610"/>
      <c r="Z23" s="646">
        <v>3.1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6506289</v>
      </c>
      <c r="CS24" s="664"/>
      <c r="CT24" s="664"/>
      <c r="CU24" s="664"/>
      <c r="CV24" s="664"/>
      <c r="CW24" s="664"/>
      <c r="CX24" s="664"/>
      <c r="CY24" s="689"/>
      <c r="CZ24" s="690">
        <v>29.3</v>
      </c>
      <c r="DA24" s="672"/>
      <c r="DB24" s="672"/>
      <c r="DC24" s="692"/>
      <c r="DD24" s="688">
        <v>4936659</v>
      </c>
      <c r="DE24" s="664"/>
      <c r="DF24" s="664"/>
      <c r="DG24" s="664"/>
      <c r="DH24" s="664"/>
      <c r="DI24" s="664"/>
      <c r="DJ24" s="664"/>
      <c r="DK24" s="689"/>
      <c r="DL24" s="688">
        <v>4409107</v>
      </c>
      <c r="DM24" s="664"/>
      <c r="DN24" s="664"/>
      <c r="DO24" s="664"/>
      <c r="DP24" s="664"/>
      <c r="DQ24" s="664"/>
      <c r="DR24" s="664"/>
      <c r="DS24" s="664"/>
      <c r="DT24" s="664"/>
      <c r="DU24" s="664"/>
      <c r="DV24" s="689"/>
      <c r="DW24" s="690">
        <v>57.9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8211614</v>
      </c>
      <c r="S25" s="609"/>
      <c r="T25" s="609"/>
      <c r="U25" s="609"/>
      <c r="V25" s="609"/>
      <c r="W25" s="609"/>
      <c r="X25" s="609"/>
      <c r="Y25" s="610"/>
      <c r="Z25" s="646">
        <v>35.9</v>
      </c>
      <c r="AA25" s="646"/>
      <c r="AB25" s="646"/>
      <c r="AC25" s="646"/>
      <c r="AD25" s="647">
        <v>7499225</v>
      </c>
      <c r="AE25" s="647"/>
      <c r="AF25" s="647"/>
      <c r="AG25" s="647"/>
      <c r="AH25" s="647"/>
      <c r="AI25" s="647"/>
      <c r="AJ25" s="647"/>
      <c r="AK25" s="647"/>
      <c r="AL25" s="611">
        <v>99.1</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2828313</v>
      </c>
      <c r="CS25" s="621"/>
      <c r="CT25" s="621"/>
      <c r="CU25" s="621"/>
      <c r="CV25" s="621"/>
      <c r="CW25" s="621"/>
      <c r="CX25" s="621"/>
      <c r="CY25" s="622"/>
      <c r="CZ25" s="611">
        <v>12.7</v>
      </c>
      <c r="DA25" s="623"/>
      <c r="DB25" s="623"/>
      <c r="DC25" s="624"/>
      <c r="DD25" s="614">
        <v>2651212</v>
      </c>
      <c r="DE25" s="621"/>
      <c r="DF25" s="621"/>
      <c r="DG25" s="621"/>
      <c r="DH25" s="621"/>
      <c r="DI25" s="621"/>
      <c r="DJ25" s="621"/>
      <c r="DK25" s="622"/>
      <c r="DL25" s="614">
        <v>2523770</v>
      </c>
      <c r="DM25" s="621"/>
      <c r="DN25" s="621"/>
      <c r="DO25" s="621"/>
      <c r="DP25" s="621"/>
      <c r="DQ25" s="621"/>
      <c r="DR25" s="621"/>
      <c r="DS25" s="621"/>
      <c r="DT25" s="621"/>
      <c r="DU25" s="621"/>
      <c r="DV25" s="622"/>
      <c r="DW25" s="611">
        <v>33.1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1345</v>
      </c>
      <c r="S26" s="609"/>
      <c r="T26" s="609"/>
      <c r="U26" s="609"/>
      <c r="V26" s="609"/>
      <c r="W26" s="609"/>
      <c r="X26" s="609"/>
      <c r="Y26" s="610"/>
      <c r="Z26" s="646">
        <v>0</v>
      </c>
      <c r="AA26" s="646"/>
      <c r="AB26" s="646"/>
      <c r="AC26" s="646"/>
      <c r="AD26" s="647">
        <v>1345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1645392</v>
      </c>
      <c r="CS26" s="609"/>
      <c r="CT26" s="609"/>
      <c r="CU26" s="609"/>
      <c r="CV26" s="609"/>
      <c r="CW26" s="609"/>
      <c r="CX26" s="609"/>
      <c r="CY26" s="610"/>
      <c r="CZ26" s="611">
        <v>7.4</v>
      </c>
      <c r="DA26" s="623"/>
      <c r="DB26" s="623"/>
      <c r="DC26" s="624"/>
      <c r="DD26" s="614">
        <v>1551638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116603</v>
      </c>
      <c r="S27" s="609"/>
      <c r="T27" s="609"/>
      <c r="U27" s="609"/>
      <c r="V27" s="609"/>
      <c r="W27" s="609"/>
      <c r="X27" s="609"/>
      <c r="Y27" s="610"/>
      <c r="Z27" s="646">
        <v>0.5</v>
      </c>
      <c r="AA27" s="646"/>
      <c r="AB27" s="646"/>
      <c r="AC27" s="646"/>
      <c r="AD27" s="647">
        <v>113</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3654909</v>
      </c>
      <c r="BH27" s="609"/>
      <c r="BI27" s="609"/>
      <c r="BJ27" s="609"/>
      <c r="BK27" s="609"/>
      <c r="BL27" s="609"/>
      <c r="BM27" s="609"/>
      <c r="BN27" s="610"/>
      <c r="BO27" s="646">
        <v>100</v>
      </c>
      <c r="BP27" s="646"/>
      <c r="BQ27" s="646"/>
      <c r="BR27" s="646"/>
      <c r="BS27" s="647">
        <v>211772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2645138</v>
      </c>
      <c r="CS27" s="621"/>
      <c r="CT27" s="621"/>
      <c r="CU27" s="621"/>
      <c r="CV27" s="621"/>
      <c r="CW27" s="621"/>
      <c r="CX27" s="621"/>
      <c r="CY27" s="622"/>
      <c r="CZ27" s="611">
        <v>11.9</v>
      </c>
      <c r="DA27" s="623"/>
      <c r="DB27" s="623"/>
      <c r="DC27" s="624"/>
      <c r="DD27" s="614">
        <v>1252609</v>
      </c>
      <c r="DE27" s="621"/>
      <c r="DF27" s="621"/>
      <c r="DG27" s="621"/>
      <c r="DH27" s="621"/>
      <c r="DI27" s="621"/>
      <c r="DJ27" s="621"/>
      <c r="DK27" s="622"/>
      <c r="DL27" s="614">
        <v>852499</v>
      </c>
      <c r="DM27" s="621"/>
      <c r="DN27" s="621"/>
      <c r="DO27" s="621"/>
      <c r="DP27" s="621"/>
      <c r="DQ27" s="621"/>
      <c r="DR27" s="621"/>
      <c r="DS27" s="621"/>
      <c r="DT27" s="621"/>
      <c r="DU27" s="621"/>
      <c r="DV27" s="622"/>
      <c r="DW27" s="611">
        <v>11.2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106754</v>
      </c>
      <c r="S28" s="609"/>
      <c r="T28" s="609"/>
      <c r="U28" s="609"/>
      <c r="V28" s="609"/>
      <c r="W28" s="609"/>
      <c r="X28" s="609"/>
      <c r="Y28" s="610"/>
      <c r="Z28" s="646">
        <v>0.5</v>
      </c>
      <c r="AA28" s="646"/>
      <c r="AB28" s="646"/>
      <c r="AC28" s="646"/>
      <c r="AD28" s="647">
        <v>12971</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1032838</v>
      </c>
      <c r="CS28" s="609"/>
      <c r="CT28" s="609"/>
      <c r="CU28" s="609"/>
      <c r="CV28" s="609"/>
      <c r="CW28" s="609"/>
      <c r="CX28" s="609"/>
      <c r="CY28" s="610"/>
      <c r="CZ28" s="611">
        <v>4.7</v>
      </c>
      <c r="DA28" s="623"/>
      <c r="DB28" s="623"/>
      <c r="DC28" s="624"/>
      <c r="DD28" s="614">
        <v>1032838</v>
      </c>
      <c r="DE28" s="609"/>
      <c r="DF28" s="609"/>
      <c r="DG28" s="609"/>
      <c r="DH28" s="609"/>
      <c r="DI28" s="609"/>
      <c r="DJ28" s="609"/>
      <c r="DK28" s="610"/>
      <c r="DL28" s="614">
        <v>1032838</v>
      </c>
      <c r="DM28" s="609"/>
      <c r="DN28" s="609"/>
      <c r="DO28" s="609"/>
      <c r="DP28" s="609"/>
      <c r="DQ28" s="609"/>
      <c r="DR28" s="609"/>
      <c r="DS28" s="609"/>
      <c r="DT28" s="609"/>
      <c r="DU28" s="609"/>
      <c r="DV28" s="610"/>
      <c r="DW28" s="611">
        <v>13.6</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17379</v>
      </c>
      <c r="S29" s="609"/>
      <c r="T29" s="609"/>
      <c r="U29" s="609"/>
      <c r="V29" s="609"/>
      <c r="W29" s="609"/>
      <c r="X29" s="609"/>
      <c r="Y29" s="610"/>
      <c r="Z29" s="646">
        <v>0.1</v>
      </c>
      <c r="AA29" s="646"/>
      <c r="AB29" s="646"/>
      <c r="AC29" s="646"/>
      <c r="AD29" s="647">
        <v>1591</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1032821</v>
      </c>
      <c r="CS29" s="621"/>
      <c r="CT29" s="621"/>
      <c r="CU29" s="621"/>
      <c r="CV29" s="621"/>
      <c r="CW29" s="621"/>
      <c r="CX29" s="621"/>
      <c r="CY29" s="622"/>
      <c r="CZ29" s="611">
        <v>4.7</v>
      </c>
      <c r="DA29" s="623"/>
      <c r="DB29" s="623"/>
      <c r="DC29" s="624"/>
      <c r="DD29" s="614">
        <v>1032821</v>
      </c>
      <c r="DE29" s="621"/>
      <c r="DF29" s="621"/>
      <c r="DG29" s="621"/>
      <c r="DH29" s="621"/>
      <c r="DI29" s="621"/>
      <c r="DJ29" s="621"/>
      <c r="DK29" s="622"/>
      <c r="DL29" s="614">
        <v>1032821</v>
      </c>
      <c r="DM29" s="621"/>
      <c r="DN29" s="621"/>
      <c r="DO29" s="621"/>
      <c r="DP29" s="621"/>
      <c r="DQ29" s="621"/>
      <c r="DR29" s="621"/>
      <c r="DS29" s="621"/>
      <c r="DT29" s="621"/>
      <c r="DU29" s="621"/>
      <c r="DV29" s="622"/>
      <c r="DW29" s="611">
        <v>13.6</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2818477</v>
      </c>
      <c r="S30" s="609"/>
      <c r="T30" s="609"/>
      <c r="U30" s="609"/>
      <c r="V30" s="609"/>
      <c r="W30" s="609"/>
      <c r="X30" s="609"/>
      <c r="Y30" s="610"/>
      <c r="Z30" s="646">
        <v>12.3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975591</v>
      </c>
      <c r="CS30" s="609"/>
      <c r="CT30" s="609"/>
      <c r="CU30" s="609"/>
      <c r="CV30" s="609"/>
      <c r="CW30" s="609"/>
      <c r="CX30" s="609"/>
      <c r="CY30" s="610"/>
      <c r="CZ30" s="611">
        <v>4.4000000000000004</v>
      </c>
      <c r="DA30" s="623"/>
      <c r="DB30" s="623"/>
      <c r="DC30" s="624"/>
      <c r="DD30" s="614">
        <v>975591</v>
      </c>
      <c r="DE30" s="609"/>
      <c r="DF30" s="609"/>
      <c r="DG30" s="609"/>
      <c r="DH30" s="609"/>
      <c r="DI30" s="609"/>
      <c r="DJ30" s="609"/>
      <c r="DK30" s="610"/>
      <c r="DL30" s="614">
        <v>975591</v>
      </c>
      <c r="DM30" s="609"/>
      <c r="DN30" s="609"/>
      <c r="DO30" s="609"/>
      <c r="DP30" s="609"/>
      <c r="DQ30" s="609"/>
      <c r="DR30" s="609"/>
      <c r="DS30" s="609"/>
      <c r="DT30" s="609"/>
      <c r="DU30" s="609"/>
      <c r="DV30" s="610"/>
      <c r="DW30" s="611">
        <v>12.8</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v>
      </c>
      <c r="BN31" s="671"/>
      <c r="BO31" s="671"/>
      <c r="BP31" s="671"/>
      <c r="BQ31" s="673"/>
      <c r="BR31" s="670">
        <v>99.3</v>
      </c>
      <c r="BS31" s="671"/>
      <c r="BT31" s="671"/>
      <c r="BU31" s="671"/>
      <c r="BV31" s="671"/>
      <c r="BW31" s="671"/>
      <c r="BX31" s="672">
        <v>98</v>
      </c>
      <c r="BY31" s="671"/>
      <c r="BZ31" s="671"/>
      <c r="CA31" s="671"/>
      <c r="CB31" s="673"/>
      <c r="CD31" s="629"/>
      <c r="CE31" s="630"/>
      <c r="CF31" s="605" t="s">
        <v>300</v>
      </c>
      <c r="CG31" s="606"/>
      <c r="CH31" s="606"/>
      <c r="CI31" s="606"/>
      <c r="CJ31" s="606"/>
      <c r="CK31" s="606"/>
      <c r="CL31" s="606"/>
      <c r="CM31" s="606"/>
      <c r="CN31" s="606"/>
      <c r="CO31" s="606"/>
      <c r="CP31" s="606"/>
      <c r="CQ31" s="607"/>
      <c r="CR31" s="608">
        <v>57230</v>
      </c>
      <c r="CS31" s="621"/>
      <c r="CT31" s="621"/>
      <c r="CU31" s="621"/>
      <c r="CV31" s="621"/>
      <c r="CW31" s="621"/>
      <c r="CX31" s="621"/>
      <c r="CY31" s="622"/>
      <c r="CZ31" s="611">
        <v>0.3</v>
      </c>
      <c r="DA31" s="623"/>
      <c r="DB31" s="623"/>
      <c r="DC31" s="624"/>
      <c r="DD31" s="614">
        <v>57230</v>
      </c>
      <c r="DE31" s="621"/>
      <c r="DF31" s="621"/>
      <c r="DG31" s="621"/>
      <c r="DH31" s="621"/>
      <c r="DI31" s="621"/>
      <c r="DJ31" s="621"/>
      <c r="DK31" s="622"/>
      <c r="DL31" s="614">
        <v>57230</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914800</v>
      </c>
      <c r="S32" s="609"/>
      <c r="T32" s="609"/>
      <c r="U32" s="609"/>
      <c r="V32" s="609"/>
      <c r="W32" s="609"/>
      <c r="X32" s="609"/>
      <c r="Y32" s="610"/>
      <c r="Z32" s="646">
        <v>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99.4</v>
      </c>
      <c r="BH32" s="621"/>
      <c r="BI32" s="621"/>
      <c r="BJ32" s="621"/>
      <c r="BK32" s="621"/>
      <c r="BL32" s="621"/>
      <c r="BM32" s="612">
        <v>98.2</v>
      </c>
      <c r="BN32" s="621"/>
      <c r="BO32" s="621"/>
      <c r="BP32" s="621"/>
      <c r="BQ32" s="644"/>
      <c r="BR32" s="674">
        <v>99.4</v>
      </c>
      <c r="BS32" s="621"/>
      <c r="BT32" s="621"/>
      <c r="BU32" s="621"/>
      <c r="BV32" s="621"/>
      <c r="BW32" s="621"/>
      <c r="BX32" s="612">
        <v>98.3</v>
      </c>
      <c r="BY32" s="621"/>
      <c r="BZ32" s="621"/>
      <c r="CA32" s="621"/>
      <c r="CB32" s="644"/>
      <c r="CD32" s="631"/>
      <c r="CE32" s="632"/>
      <c r="CF32" s="605" t="s">
        <v>304</v>
      </c>
      <c r="CG32" s="606"/>
      <c r="CH32" s="606"/>
      <c r="CI32" s="606"/>
      <c r="CJ32" s="606"/>
      <c r="CK32" s="606"/>
      <c r="CL32" s="606"/>
      <c r="CM32" s="606"/>
      <c r="CN32" s="606"/>
      <c r="CO32" s="606"/>
      <c r="CP32" s="606"/>
      <c r="CQ32" s="607"/>
      <c r="CR32" s="608">
        <v>17</v>
      </c>
      <c r="CS32" s="609"/>
      <c r="CT32" s="609"/>
      <c r="CU32" s="609"/>
      <c r="CV32" s="609"/>
      <c r="CW32" s="609"/>
      <c r="CX32" s="609"/>
      <c r="CY32" s="610"/>
      <c r="CZ32" s="611">
        <v>0</v>
      </c>
      <c r="DA32" s="623"/>
      <c r="DB32" s="623"/>
      <c r="DC32" s="624"/>
      <c r="DD32" s="614">
        <v>17</v>
      </c>
      <c r="DE32" s="609"/>
      <c r="DF32" s="609"/>
      <c r="DG32" s="609"/>
      <c r="DH32" s="609"/>
      <c r="DI32" s="609"/>
      <c r="DJ32" s="609"/>
      <c r="DK32" s="610"/>
      <c r="DL32" s="614">
        <v>17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12490</v>
      </c>
      <c r="S33" s="609"/>
      <c r="T33" s="609"/>
      <c r="U33" s="609"/>
      <c r="V33" s="609"/>
      <c r="W33" s="609"/>
      <c r="X33" s="609"/>
      <c r="Y33" s="610"/>
      <c r="Z33" s="646">
        <v>0.1</v>
      </c>
      <c r="AA33" s="646"/>
      <c r="AB33" s="646"/>
      <c r="AC33" s="646"/>
      <c r="AD33" s="647">
        <v>7178</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99.2</v>
      </c>
      <c r="BH33" s="593"/>
      <c r="BI33" s="593"/>
      <c r="BJ33" s="593"/>
      <c r="BK33" s="593"/>
      <c r="BL33" s="593"/>
      <c r="BM33" s="639">
        <v>97.6</v>
      </c>
      <c r="BN33" s="593"/>
      <c r="BO33" s="593"/>
      <c r="BP33" s="593"/>
      <c r="BQ33" s="656"/>
      <c r="BR33" s="669">
        <v>99.2</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11222770</v>
      </c>
      <c r="CS33" s="621"/>
      <c r="CT33" s="621"/>
      <c r="CU33" s="621"/>
      <c r="CV33" s="621"/>
      <c r="CW33" s="621"/>
      <c r="CX33" s="621"/>
      <c r="CY33" s="622"/>
      <c r="CZ33" s="611">
        <v>50.6</v>
      </c>
      <c r="DA33" s="623"/>
      <c r="DB33" s="623"/>
      <c r="DC33" s="624"/>
      <c r="DD33" s="614">
        <v>10202516</v>
      </c>
      <c r="DE33" s="621"/>
      <c r="DF33" s="621"/>
      <c r="DG33" s="621"/>
      <c r="DH33" s="621"/>
      <c r="DI33" s="621"/>
      <c r="DJ33" s="621"/>
      <c r="DK33" s="622"/>
      <c r="DL33" s="614">
        <v>3656678</v>
      </c>
      <c r="DM33" s="621"/>
      <c r="DN33" s="621"/>
      <c r="DO33" s="621"/>
      <c r="DP33" s="621"/>
      <c r="DQ33" s="621"/>
      <c r="DR33" s="621"/>
      <c r="DS33" s="621"/>
      <c r="DT33" s="621"/>
      <c r="DU33" s="621"/>
      <c r="DV33" s="622"/>
      <c r="DW33" s="611">
        <v>48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4291360</v>
      </c>
      <c r="S34" s="609"/>
      <c r="T34" s="609"/>
      <c r="U34" s="609"/>
      <c r="V34" s="609"/>
      <c r="W34" s="609"/>
      <c r="X34" s="609"/>
      <c r="Y34" s="610"/>
      <c r="Z34" s="646">
        <v>18.8</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2715671</v>
      </c>
      <c r="CS34" s="609"/>
      <c r="CT34" s="609"/>
      <c r="CU34" s="609"/>
      <c r="CV34" s="609"/>
      <c r="CW34" s="609"/>
      <c r="CX34" s="609"/>
      <c r="CY34" s="610"/>
      <c r="CZ34" s="611">
        <v>12.2</v>
      </c>
      <c r="DA34" s="623"/>
      <c r="DB34" s="623"/>
      <c r="DC34" s="624"/>
      <c r="DD34" s="614">
        <v>2288404</v>
      </c>
      <c r="DE34" s="609"/>
      <c r="DF34" s="609"/>
      <c r="DG34" s="609"/>
      <c r="DH34" s="609"/>
      <c r="DI34" s="609"/>
      <c r="DJ34" s="609"/>
      <c r="DK34" s="610"/>
      <c r="DL34" s="614">
        <v>1246406</v>
      </c>
      <c r="DM34" s="609"/>
      <c r="DN34" s="609"/>
      <c r="DO34" s="609"/>
      <c r="DP34" s="609"/>
      <c r="DQ34" s="609"/>
      <c r="DR34" s="609"/>
      <c r="DS34" s="609"/>
      <c r="DT34" s="609"/>
      <c r="DU34" s="609"/>
      <c r="DV34" s="610"/>
      <c r="DW34" s="611">
        <v>16.399999999999999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4441494</v>
      </c>
      <c r="S35" s="609"/>
      <c r="T35" s="609"/>
      <c r="U35" s="609"/>
      <c r="V35" s="609"/>
      <c r="W35" s="609"/>
      <c r="X35" s="609"/>
      <c r="Y35" s="610"/>
      <c r="Z35" s="646">
        <v>19.399999999999999</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102819</v>
      </c>
      <c r="CS35" s="621"/>
      <c r="CT35" s="621"/>
      <c r="CU35" s="621"/>
      <c r="CV35" s="621"/>
      <c r="CW35" s="621"/>
      <c r="CX35" s="621"/>
      <c r="CY35" s="622"/>
      <c r="CZ35" s="611">
        <v>0.5</v>
      </c>
      <c r="DA35" s="623"/>
      <c r="DB35" s="623"/>
      <c r="DC35" s="624"/>
      <c r="DD35" s="614">
        <v>88539</v>
      </c>
      <c r="DE35" s="621"/>
      <c r="DF35" s="621"/>
      <c r="DG35" s="621"/>
      <c r="DH35" s="621"/>
      <c r="DI35" s="621"/>
      <c r="DJ35" s="621"/>
      <c r="DK35" s="622"/>
      <c r="DL35" s="614">
        <v>88539</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366515</v>
      </c>
      <c r="S36" s="609"/>
      <c r="T36" s="609"/>
      <c r="U36" s="609"/>
      <c r="V36" s="609"/>
      <c r="W36" s="609"/>
      <c r="X36" s="609"/>
      <c r="Y36" s="610"/>
      <c r="Z36" s="646">
        <v>1.6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2295729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85521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4169138</v>
      </c>
      <c r="CS36" s="609"/>
      <c r="CT36" s="609"/>
      <c r="CU36" s="609"/>
      <c r="CV36" s="609"/>
      <c r="CW36" s="609"/>
      <c r="CX36" s="609"/>
      <c r="CY36" s="610"/>
      <c r="CZ36" s="611">
        <v>18.8</v>
      </c>
      <c r="DA36" s="623"/>
      <c r="DB36" s="623"/>
      <c r="DC36" s="624"/>
      <c r="DD36" s="614">
        <v>3889069</v>
      </c>
      <c r="DE36" s="609"/>
      <c r="DF36" s="609"/>
      <c r="DG36" s="609"/>
      <c r="DH36" s="609"/>
      <c r="DI36" s="609"/>
      <c r="DJ36" s="609"/>
      <c r="DK36" s="610"/>
      <c r="DL36" s="614">
        <v>1132952</v>
      </c>
      <c r="DM36" s="609"/>
      <c r="DN36" s="609"/>
      <c r="DO36" s="609"/>
      <c r="DP36" s="609"/>
      <c r="DQ36" s="609"/>
      <c r="DR36" s="609"/>
      <c r="DS36" s="609"/>
      <c r="DT36" s="609"/>
      <c r="DU36" s="609"/>
      <c r="DV36" s="610"/>
      <c r="DW36" s="611">
        <v>14.9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169200</v>
      </c>
      <c r="S37" s="609"/>
      <c r="T37" s="609"/>
      <c r="U37" s="609"/>
      <c r="V37" s="609"/>
      <c r="W37" s="609"/>
      <c r="X37" s="609"/>
      <c r="Y37" s="610"/>
      <c r="Z37" s="646">
        <v>0.7</v>
      </c>
      <c r="AA37" s="646"/>
      <c r="AB37" s="646"/>
      <c r="AC37" s="646"/>
      <c r="AD37" s="647">
        <v>45012</v>
      </c>
      <c r="AE37" s="647"/>
      <c r="AF37" s="647"/>
      <c r="AG37" s="647"/>
      <c r="AH37" s="647"/>
      <c r="AI37" s="647"/>
      <c r="AJ37" s="647"/>
      <c r="AK37" s="647"/>
      <c r="AL37" s="611">
        <v>0.6</v>
      </c>
      <c r="AM37" s="612"/>
      <c r="AN37" s="612"/>
      <c r="AO37" s="648"/>
      <c r="AQ37" s="641" t="s">
        <v>319</v>
      </c>
      <c r="AR37" s="642"/>
      <c r="AS37" s="642"/>
      <c r="AT37" s="642"/>
      <c r="AU37" s="642"/>
      <c r="AV37" s="642"/>
      <c r="AW37" s="642"/>
      <c r="AX37" s="642"/>
      <c r="AY37" s="643"/>
      <c r="AZ37" s="608">
        <v>802229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41815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714387</v>
      </c>
      <c r="CS37" s="621"/>
      <c r="CT37" s="621"/>
      <c r="CU37" s="621"/>
      <c r="CV37" s="621"/>
      <c r="CW37" s="621"/>
      <c r="CX37" s="621"/>
      <c r="CY37" s="622"/>
      <c r="CZ37" s="611">
        <v>3.2</v>
      </c>
      <c r="DA37" s="623"/>
      <c r="DB37" s="623"/>
      <c r="DC37" s="624"/>
      <c r="DD37" s="614">
        <v>614387</v>
      </c>
      <c r="DE37" s="621"/>
      <c r="DF37" s="621"/>
      <c r="DG37" s="621"/>
      <c r="DH37" s="621"/>
      <c r="DI37" s="621"/>
      <c r="DJ37" s="621"/>
      <c r="DK37" s="622"/>
      <c r="DL37" s="614">
        <v>409349</v>
      </c>
      <c r="DM37" s="621"/>
      <c r="DN37" s="621"/>
      <c r="DO37" s="621"/>
      <c r="DP37" s="621"/>
      <c r="DQ37" s="621"/>
      <c r="DR37" s="621"/>
      <c r="DS37" s="621"/>
      <c r="DT37" s="621"/>
      <c r="DU37" s="621"/>
      <c r="DV37" s="622"/>
      <c r="DW37" s="611">
        <v>5.4</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1385373</v>
      </c>
      <c r="S38" s="609"/>
      <c r="T38" s="609"/>
      <c r="U38" s="609"/>
      <c r="V38" s="609"/>
      <c r="W38" s="609"/>
      <c r="X38" s="609"/>
      <c r="Y38" s="610"/>
      <c r="Z38" s="646">
        <v>6.1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54550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4149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1460438</v>
      </c>
      <c r="CS38" s="609"/>
      <c r="CT38" s="609"/>
      <c r="CU38" s="609"/>
      <c r="CV38" s="609"/>
      <c r="CW38" s="609"/>
      <c r="CX38" s="609"/>
      <c r="CY38" s="610"/>
      <c r="CZ38" s="611">
        <v>6.6</v>
      </c>
      <c r="DA38" s="623"/>
      <c r="DB38" s="623"/>
      <c r="DC38" s="624"/>
      <c r="DD38" s="614">
        <v>1185138</v>
      </c>
      <c r="DE38" s="609"/>
      <c r="DF38" s="609"/>
      <c r="DG38" s="609"/>
      <c r="DH38" s="609"/>
      <c r="DI38" s="609"/>
      <c r="DJ38" s="609"/>
      <c r="DK38" s="610"/>
      <c r="DL38" s="614">
        <v>1091886</v>
      </c>
      <c r="DM38" s="609"/>
      <c r="DN38" s="609"/>
      <c r="DO38" s="609"/>
      <c r="DP38" s="609"/>
      <c r="DQ38" s="609"/>
      <c r="DR38" s="609"/>
      <c r="DS38" s="609"/>
      <c r="DT38" s="609"/>
      <c r="DU38" s="609"/>
      <c r="DV38" s="610"/>
      <c r="DW38" s="611">
        <v>14.3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33598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6953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2655424</v>
      </c>
      <c r="CS39" s="621"/>
      <c r="CT39" s="621"/>
      <c r="CU39" s="621"/>
      <c r="CV39" s="621"/>
      <c r="CW39" s="621"/>
      <c r="CX39" s="621"/>
      <c r="CY39" s="622"/>
      <c r="CZ39" s="611">
        <v>12</v>
      </c>
      <c r="DA39" s="623"/>
      <c r="DB39" s="623"/>
      <c r="DC39" s="624"/>
      <c r="DD39" s="614">
        <v>2652286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49873</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33062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119280</v>
      </c>
      <c r="CS40" s="609"/>
      <c r="CT40" s="609"/>
      <c r="CU40" s="609"/>
      <c r="CV40" s="609"/>
      <c r="CW40" s="609"/>
      <c r="CX40" s="609"/>
      <c r="CY40" s="610"/>
      <c r="CZ40" s="611">
        <v>0.5</v>
      </c>
      <c r="DA40" s="623"/>
      <c r="DB40" s="623"/>
      <c r="DC40" s="624"/>
      <c r="DD40" s="614">
        <v>99080</v>
      </c>
      <c r="DE40" s="609"/>
      <c r="DF40" s="609"/>
      <c r="DG40" s="609"/>
      <c r="DH40" s="609"/>
      <c r="DI40" s="609"/>
      <c r="DJ40" s="609"/>
      <c r="DK40" s="610"/>
      <c r="DL40" s="614">
        <v>96895</v>
      </c>
      <c r="DM40" s="609"/>
      <c r="DN40" s="609"/>
      <c r="DO40" s="609"/>
      <c r="DP40" s="609"/>
      <c r="DQ40" s="609"/>
      <c r="DR40" s="609"/>
      <c r="DS40" s="609"/>
      <c r="DT40" s="609"/>
      <c r="DU40" s="609"/>
      <c r="DV40" s="610"/>
      <c r="DW40" s="611">
        <v>1.3</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22853404</v>
      </c>
      <c r="S41" s="633"/>
      <c r="T41" s="633"/>
      <c r="U41" s="633"/>
      <c r="V41" s="633"/>
      <c r="W41" s="633"/>
      <c r="X41" s="633"/>
      <c r="Y41" s="636"/>
      <c r="Z41" s="637">
        <v>100</v>
      </c>
      <c r="AA41" s="637"/>
      <c r="AB41" s="637"/>
      <c r="AC41" s="637"/>
      <c r="AD41" s="638">
        <v>7567435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322897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1049393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372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4465098</v>
      </c>
      <c r="CS42" s="621"/>
      <c r="CT42" s="621"/>
      <c r="CU42" s="621"/>
      <c r="CV42" s="621"/>
      <c r="CW42" s="621"/>
      <c r="CX42" s="621"/>
      <c r="CY42" s="622"/>
      <c r="CZ42" s="611">
        <v>20.100000000000001</v>
      </c>
      <c r="DA42" s="623"/>
      <c r="DB42" s="623"/>
      <c r="DC42" s="624"/>
      <c r="DD42" s="614">
        <v>1632774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14436</v>
      </c>
      <c r="CS43" s="621"/>
      <c r="CT43" s="621"/>
      <c r="CU43" s="621"/>
      <c r="CV43" s="621"/>
      <c r="CW43" s="621"/>
      <c r="CX43" s="621"/>
      <c r="CY43" s="622"/>
      <c r="CZ43" s="611">
        <v>0.1</v>
      </c>
      <c r="DA43" s="623"/>
      <c r="DB43" s="623"/>
      <c r="DC43" s="624"/>
      <c r="DD43" s="614">
        <v>14436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4281752</v>
      </c>
      <c r="CS44" s="609"/>
      <c r="CT44" s="609"/>
      <c r="CU44" s="609"/>
      <c r="CV44" s="609"/>
      <c r="CW44" s="609"/>
      <c r="CX44" s="609"/>
      <c r="CY44" s="610"/>
      <c r="CZ44" s="611">
        <v>19.3</v>
      </c>
      <c r="DA44" s="612"/>
      <c r="DB44" s="612"/>
      <c r="DC44" s="613"/>
      <c r="DD44" s="614">
        <v>1557616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2064125</v>
      </c>
      <c r="CS45" s="621"/>
      <c r="CT45" s="621"/>
      <c r="CU45" s="621"/>
      <c r="CV45" s="621"/>
      <c r="CW45" s="621"/>
      <c r="CX45" s="621"/>
      <c r="CY45" s="622"/>
      <c r="CZ45" s="611">
        <v>9.3000000000000007</v>
      </c>
      <c r="DA45" s="623"/>
      <c r="DB45" s="623"/>
      <c r="DC45" s="624"/>
      <c r="DD45" s="614">
        <v>233428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2212663</v>
      </c>
      <c r="CS46" s="609"/>
      <c r="CT46" s="609"/>
      <c r="CU46" s="609"/>
      <c r="CV46" s="609"/>
      <c r="CW46" s="609"/>
      <c r="CX46" s="609"/>
      <c r="CY46" s="610"/>
      <c r="CZ46" s="611">
        <v>10</v>
      </c>
      <c r="DA46" s="612"/>
      <c r="DB46" s="612"/>
      <c r="DC46" s="613"/>
      <c r="DD46" s="614">
        <v>1319711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183346</v>
      </c>
      <c r="CS47" s="621"/>
      <c r="CT47" s="621"/>
      <c r="CU47" s="621"/>
      <c r="CV47" s="621"/>
      <c r="CW47" s="621"/>
      <c r="CX47" s="621"/>
      <c r="CY47" s="622"/>
      <c r="CZ47" s="611">
        <v>0.8</v>
      </c>
      <c r="DA47" s="623"/>
      <c r="DB47" s="623"/>
      <c r="DC47" s="624"/>
      <c r="DD47" s="614">
        <v>75158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22194157</v>
      </c>
      <c r="CS49" s="593"/>
      <c r="CT49" s="593"/>
      <c r="CU49" s="593"/>
      <c r="CV49" s="593"/>
      <c r="CW49" s="593"/>
      <c r="CX49" s="593"/>
      <c r="CY49" s="594"/>
      <c r="CZ49" s="595">
        <v>100</v>
      </c>
      <c r="DA49" s="596"/>
      <c r="DB49" s="596"/>
      <c r="DC49" s="597"/>
      <c r="DD49" s="598">
        <v>16771949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PTOxGZQPdPSPqbPhJYMYfEz5QvcIQnQlpmmBkU8ubZiZC5EMBk31ntsixxu4Aj/ln/+eYKbfC6IKHb8x7CI3A==" saltValue="JqLmhKxIp6E/NvjJolEZ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30" sqref="B30:P3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22859</v>
      </c>
      <c r="R7" s="1090"/>
      <c r="S7" s="1090"/>
      <c r="T7" s="1090"/>
      <c r="U7" s="1090"/>
      <c r="V7" s="1090">
        <v>22200</v>
      </c>
      <c r="W7" s="1090"/>
      <c r="X7" s="1090"/>
      <c r="Y7" s="1090"/>
      <c r="Z7" s="1090"/>
      <c r="AA7" s="1090">
        <v>659</v>
      </c>
      <c r="AB7" s="1090"/>
      <c r="AC7" s="1090"/>
      <c r="AD7" s="1090"/>
      <c r="AE7" s="1091"/>
      <c r="AF7" s="1092">
        <v>583</v>
      </c>
      <c r="AG7" s="1093"/>
      <c r="AH7" s="1093"/>
      <c r="AI7" s="1093"/>
      <c r="AJ7" s="1094"/>
      <c r="AK7" s="1095">
        <v>4441</v>
      </c>
      <c r="AL7" s="1096"/>
      <c r="AM7" s="1096"/>
      <c r="AN7" s="1096"/>
      <c r="AO7" s="1096"/>
      <c r="AP7" s="1096">
        <v>13872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22859</v>
      </c>
      <c r="R23" s="1048"/>
      <c r="S23" s="1048"/>
      <c r="T23" s="1048"/>
      <c r="U23" s="1048"/>
      <c r="V23" s="1048">
        <v>22200</v>
      </c>
      <c r="W23" s="1048"/>
      <c r="X23" s="1048"/>
      <c r="Y23" s="1048"/>
      <c r="Z23" s="1048"/>
      <c r="AA23" s="1048">
        <v>659</v>
      </c>
      <c r="AB23" s="1048"/>
      <c r="AC23" s="1048"/>
      <c r="AD23" s="1048"/>
      <c r="AE23" s="1055"/>
      <c r="AF23" s="1056">
        <v>583</v>
      </c>
      <c r="AG23" s="1048"/>
      <c r="AH23" s="1048"/>
      <c r="AI23" s="1048"/>
      <c r="AJ23" s="1057"/>
      <c r="AK23" s="1058"/>
      <c r="AL23" s="1059"/>
      <c r="AM23" s="1059"/>
      <c r="AN23" s="1059"/>
      <c r="AO23" s="1059"/>
      <c r="AP23" s="1048">
        <v>13872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3914</v>
      </c>
      <c r="R28" s="1038"/>
      <c r="S28" s="1038"/>
      <c r="T28" s="1038"/>
      <c r="U28" s="1038"/>
      <c r="V28" s="1038">
        <v>3829</v>
      </c>
      <c r="W28" s="1038"/>
      <c r="X28" s="1038"/>
      <c r="Y28" s="1038"/>
      <c r="Z28" s="1038"/>
      <c r="AA28" s="1038">
        <v>86</v>
      </c>
      <c r="AB28" s="1038"/>
      <c r="AC28" s="1038"/>
      <c r="AD28" s="1038"/>
      <c r="AE28" s="1039"/>
      <c r="AF28" s="1040">
        <v>86</v>
      </c>
      <c r="AG28" s="1038"/>
      <c r="AH28" s="1038"/>
      <c r="AI28" s="1038"/>
      <c r="AJ28" s="1041"/>
      <c r="AK28" s="1029">
        <v>463</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3601</v>
      </c>
      <c r="R29" s="1026"/>
      <c r="S29" s="1026"/>
      <c r="T29" s="1026"/>
      <c r="U29" s="1026"/>
      <c r="V29" s="1026">
        <v>3449</v>
      </c>
      <c r="W29" s="1026"/>
      <c r="X29" s="1026"/>
      <c r="Y29" s="1026"/>
      <c r="Z29" s="1026"/>
      <c r="AA29" s="1026">
        <v>152</v>
      </c>
      <c r="AB29" s="1026"/>
      <c r="AC29" s="1026"/>
      <c r="AD29" s="1026"/>
      <c r="AE29" s="1027"/>
      <c r="AF29" s="1022">
        <v>152</v>
      </c>
      <c r="AG29" s="1023"/>
      <c r="AH29" s="1023"/>
      <c r="AI29" s="1023"/>
      <c r="AJ29" s="1024"/>
      <c r="AK29" s="967">
        <v>530</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882</v>
      </c>
      <c r="R30" s="1026"/>
      <c r="S30" s="1026"/>
      <c r="T30" s="1026"/>
      <c r="U30" s="1026"/>
      <c r="V30" s="1026">
        <v>869</v>
      </c>
      <c r="W30" s="1026"/>
      <c r="X30" s="1026"/>
      <c r="Y30" s="1026"/>
      <c r="Z30" s="1026"/>
      <c r="AA30" s="1026">
        <v>13</v>
      </c>
      <c r="AB30" s="1026"/>
      <c r="AC30" s="1026"/>
      <c r="AD30" s="1026"/>
      <c r="AE30" s="1027"/>
      <c r="AF30" s="1022">
        <v>13</v>
      </c>
      <c r="AG30" s="1023"/>
      <c r="AH30" s="1023"/>
      <c r="AI30" s="1023"/>
      <c r="AJ30" s="1024"/>
      <c r="AK30" s="967">
        <v>517</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479</v>
      </c>
      <c r="R31" s="1026"/>
      <c r="S31" s="1026"/>
      <c r="T31" s="1026"/>
      <c r="U31" s="1026"/>
      <c r="V31" s="1026">
        <v>427</v>
      </c>
      <c r="W31" s="1026"/>
      <c r="X31" s="1026"/>
      <c r="Y31" s="1026"/>
      <c r="Z31" s="1026"/>
      <c r="AA31" s="1026">
        <v>52</v>
      </c>
      <c r="AB31" s="1026"/>
      <c r="AC31" s="1026"/>
      <c r="AD31" s="1026"/>
      <c r="AE31" s="1027"/>
      <c r="AF31" s="1022">
        <v>594</v>
      </c>
      <c r="AG31" s="1023"/>
      <c r="AH31" s="1023"/>
      <c r="AI31" s="1023"/>
      <c r="AJ31" s="1024"/>
      <c r="AK31" s="967">
        <v>33</v>
      </c>
      <c r="AL31" s="958"/>
      <c r="AM31" s="958"/>
      <c r="AN31" s="958"/>
      <c r="AO31" s="958"/>
      <c r="AP31" s="958">
        <v>1470</v>
      </c>
      <c r="AQ31" s="958"/>
      <c r="AR31" s="958"/>
      <c r="AS31" s="958"/>
      <c r="AT31" s="958"/>
      <c r="AU31" s="958" t="s">
        <v>550</v>
      </c>
      <c r="AV31" s="958"/>
      <c r="AW31" s="958"/>
      <c r="AX31" s="958"/>
      <c r="AY31" s="958"/>
      <c r="AZ31" s="1028" t="s">
        <v>550</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143</v>
      </c>
      <c r="C32" s="1018"/>
      <c r="D32" s="1018"/>
      <c r="E32" s="1018"/>
      <c r="F32" s="1018"/>
      <c r="G32" s="1018"/>
      <c r="H32" s="1018"/>
      <c r="I32" s="1018"/>
      <c r="J32" s="1018"/>
      <c r="K32" s="1018"/>
      <c r="L32" s="1018"/>
      <c r="M32" s="1018"/>
      <c r="N32" s="1018"/>
      <c r="O32" s="1018"/>
      <c r="P32" s="1019"/>
      <c r="Q32" s="1025">
        <v>535</v>
      </c>
      <c r="R32" s="1026"/>
      <c r="S32" s="1026"/>
      <c r="T32" s="1026"/>
      <c r="U32" s="1026"/>
      <c r="V32" s="1026">
        <v>595</v>
      </c>
      <c r="W32" s="1026"/>
      <c r="X32" s="1026"/>
      <c r="Y32" s="1026"/>
      <c r="Z32" s="1026"/>
      <c r="AA32" s="1026">
        <v>60</v>
      </c>
      <c r="AB32" s="1026"/>
      <c r="AC32" s="1026"/>
      <c r="AD32" s="1026"/>
      <c r="AE32" s="1027"/>
      <c r="AF32" s="1022">
        <v>-236</v>
      </c>
      <c r="AG32" s="1023"/>
      <c r="AH32" s="1023"/>
      <c r="AI32" s="1023"/>
      <c r="AJ32" s="1024"/>
      <c r="AK32" s="967">
        <v>802</v>
      </c>
      <c r="AL32" s="958"/>
      <c r="AM32" s="958"/>
      <c r="AN32" s="958"/>
      <c r="AO32" s="958"/>
      <c r="AP32" s="958">
        <v>640</v>
      </c>
      <c r="AQ32" s="958"/>
      <c r="AR32" s="958"/>
      <c r="AS32" s="958"/>
      <c r="AT32" s="958"/>
      <c r="AU32" s="958">
        <v>487</v>
      </c>
      <c r="AV32" s="958"/>
      <c r="AW32" s="958"/>
      <c r="AX32" s="958"/>
      <c r="AY32" s="958"/>
      <c r="AZ32" s="1028" t="s">
        <v>550</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393</v>
      </c>
      <c r="C33" s="1018"/>
      <c r="D33" s="1018"/>
      <c r="E33" s="1018"/>
      <c r="F33" s="1018"/>
      <c r="G33" s="1018"/>
      <c r="H33" s="1018"/>
      <c r="I33" s="1018"/>
      <c r="J33" s="1018"/>
      <c r="K33" s="1018"/>
      <c r="L33" s="1018"/>
      <c r="M33" s="1018"/>
      <c r="N33" s="1018"/>
      <c r="O33" s="1018"/>
      <c r="P33" s="1019"/>
      <c r="Q33" s="1025">
        <v>66</v>
      </c>
      <c r="R33" s="1026"/>
      <c r="S33" s="1026"/>
      <c r="T33" s="1026"/>
      <c r="U33" s="1026"/>
      <c r="V33" s="1026">
        <v>60</v>
      </c>
      <c r="W33" s="1026"/>
      <c r="X33" s="1026"/>
      <c r="Y33" s="1026"/>
      <c r="Z33" s="1026"/>
      <c r="AA33" s="1026">
        <v>-6</v>
      </c>
      <c r="AB33" s="1026"/>
      <c r="AC33" s="1026"/>
      <c r="AD33" s="1026"/>
      <c r="AE33" s="1027"/>
      <c r="AF33" s="1022">
        <v>6</v>
      </c>
      <c r="AG33" s="1023"/>
      <c r="AH33" s="1023"/>
      <c r="AI33" s="1023"/>
      <c r="AJ33" s="1024"/>
      <c r="AK33" s="967">
        <v>55</v>
      </c>
      <c r="AL33" s="958"/>
      <c r="AM33" s="958"/>
      <c r="AN33" s="958"/>
      <c r="AO33" s="958"/>
      <c r="AP33" s="958">
        <v>356</v>
      </c>
      <c r="AQ33" s="958"/>
      <c r="AR33" s="958"/>
      <c r="AS33" s="958"/>
      <c r="AT33" s="958"/>
      <c r="AU33" s="958">
        <v>356</v>
      </c>
      <c r="AV33" s="958"/>
      <c r="AW33" s="958"/>
      <c r="AX33" s="958"/>
      <c r="AY33" s="958"/>
      <c r="AZ33" s="1028" t="s">
        <v>550</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614</v>
      </c>
      <c r="AG63" s="946"/>
      <c r="AH63" s="946"/>
      <c r="AI63" s="946"/>
      <c r="AJ63" s="1009"/>
      <c r="AK63" s="1010"/>
      <c r="AL63" s="950"/>
      <c r="AM63" s="950"/>
      <c r="AN63" s="950"/>
      <c r="AO63" s="950"/>
      <c r="AP63" s="946">
        <v>2466</v>
      </c>
      <c r="AQ63" s="946"/>
      <c r="AR63" s="946"/>
      <c r="AS63" s="946"/>
      <c r="AT63" s="946"/>
      <c r="AU63" s="946">
        <v>843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552</v>
      </c>
      <c r="C68" s="973"/>
      <c r="D68" s="973"/>
      <c r="E68" s="973"/>
      <c r="F68" s="973"/>
      <c r="G68" s="973"/>
      <c r="H68" s="973"/>
      <c r="I68" s="973"/>
      <c r="J68" s="973"/>
      <c r="K68" s="973"/>
      <c r="L68" s="973"/>
      <c r="M68" s="973"/>
      <c r="N68" s="973"/>
      <c r="O68" s="973"/>
      <c r="P68" s="974"/>
      <c r="Q68" s="975">
        <v>2322</v>
      </c>
      <c r="R68" s="969"/>
      <c r="S68" s="969"/>
      <c r="T68" s="969"/>
      <c r="U68" s="969"/>
      <c r="V68" s="969">
        <v>2214</v>
      </c>
      <c r="W68" s="969"/>
      <c r="X68" s="969"/>
      <c r="Y68" s="969"/>
      <c r="Z68" s="969"/>
      <c r="AA68" s="969">
        <v>109</v>
      </c>
      <c r="AB68" s="969"/>
      <c r="AC68" s="969"/>
      <c r="AD68" s="969"/>
      <c r="AE68" s="969"/>
      <c r="AF68" s="969">
        <v>109</v>
      </c>
      <c r="AG68" s="969"/>
      <c r="AH68" s="969"/>
      <c r="AI68" s="969"/>
      <c r="AJ68" s="969"/>
      <c r="AK68" s="969">
        <v>60</v>
      </c>
      <c r="AL68" s="969"/>
      <c r="AM68" s="969"/>
      <c r="AN68" s="969"/>
      <c r="AO68" s="969"/>
      <c r="AP68" s="969">
        <v>4089</v>
      </c>
      <c r="AQ68" s="969"/>
      <c r="AR68" s="969"/>
      <c r="AS68" s="969"/>
      <c r="AT68" s="969"/>
      <c r="AU68" s="969">
        <v>1298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224</v>
      </c>
      <c r="R69" s="958"/>
      <c r="S69" s="958"/>
      <c r="T69" s="958"/>
      <c r="U69" s="958"/>
      <c r="V69" s="958">
        <v>167</v>
      </c>
      <c r="W69" s="958"/>
      <c r="X69" s="958"/>
      <c r="Y69" s="958"/>
      <c r="Z69" s="958"/>
      <c r="AA69" s="958">
        <v>41</v>
      </c>
      <c r="AB69" s="958"/>
      <c r="AC69" s="958"/>
      <c r="AD69" s="958"/>
      <c r="AE69" s="958"/>
      <c r="AF69" s="958">
        <v>41</v>
      </c>
      <c r="AG69" s="958"/>
      <c r="AH69" s="958"/>
      <c r="AI69" s="958"/>
      <c r="AJ69" s="958"/>
      <c r="AK69" s="958" t="s">
        <v>550</v>
      </c>
      <c r="AL69" s="958"/>
      <c r="AM69" s="958"/>
      <c r="AN69" s="958"/>
      <c r="AO69" s="958"/>
      <c r="AP69" s="958" t="s">
        <v>550</v>
      </c>
      <c r="AQ69" s="958"/>
      <c r="AR69" s="958"/>
      <c r="AS69" s="958"/>
      <c r="AT69" s="958"/>
      <c r="AU69" s="958" t="s">
        <v>550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553</v>
      </c>
      <c r="C70" s="962"/>
      <c r="D70" s="962"/>
      <c r="E70" s="962"/>
      <c r="F70" s="962"/>
      <c r="G70" s="962"/>
      <c r="H70" s="962"/>
      <c r="I70" s="962"/>
      <c r="J70" s="962"/>
      <c r="K70" s="962"/>
      <c r="L70" s="962"/>
      <c r="M70" s="962"/>
      <c r="N70" s="962"/>
      <c r="O70" s="962"/>
      <c r="P70" s="963"/>
      <c r="Q70" s="964">
        <v>444</v>
      </c>
      <c r="R70" s="958"/>
      <c r="S70" s="958"/>
      <c r="T70" s="958"/>
      <c r="U70" s="958"/>
      <c r="V70" s="958">
        <v>436</v>
      </c>
      <c r="W70" s="958"/>
      <c r="X70" s="958"/>
      <c r="Y70" s="958"/>
      <c r="Z70" s="958"/>
      <c r="AA70" s="958">
        <v>8</v>
      </c>
      <c r="AB70" s="958"/>
      <c r="AC70" s="958"/>
      <c r="AD70" s="958"/>
      <c r="AE70" s="958"/>
      <c r="AF70" s="958">
        <v>8</v>
      </c>
      <c r="AG70" s="958"/>
      <c r="AH70" s="958"/>
      <c r="AI70" s="958"/>
      <c r="AJ70" s="958"/>
      <c r="AK70" s="958">
        <v>50</v>
      </c>
      <c r="AL70" s="958"/>
      <c r="AM70" s="958"/>
      <c r="AN70" s="958"/>
      <c r="AO70" s="958"/>
      <c r="AP70" s="958" t="s">
        <v>550</v>
      </c>
      <c r="AQ70" s="958"/>
      <c r="AR70" s="958"/>
      <c r="AS70" s="958"/>
      <c r="AT70" s="958"/>
      <c r="AU70" s="958" t="s">
        <v>550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554</v>
      </c>
      <c r="C71" s="962"/>
      <c r="D71" s="962"/>
      <c r="E71" s="962"/>
      <c r="F71" s="962"/>
      <c r="G71" s="962"/>
      <c r="H71" s="962"/>
      <c r="I71" s="962"/>
      <c r="J71" s="962"/>
      <c r="K71" s="962"/>
      <c r="L71" s="962"/>
      <c r="M71" s="962"/>
      <c r="N71" s="962"/>
      <c r="O71" s="962"/>
      <c r="P71" s="963"/>
      <c r="Q71" s="964">
        <v>110</v>
      </c>
      <c r="R71" s="958"/>
      <c r="S71" s="958"/>
      <c r="T71" s="958"/>
      <c r="U71" s="958"/>
      <c r="V71" s="958">
        <v>102</v>
      </c>
      <c r="W71" s="958"/>
      <c r="X71" s="958"/>
      <c r="Y71" s="958"/>
      <c r="Z71" s="958"/>
      <c r="AA71" s="958">
        <v>8</v>
      </c>
      <c r="AB71" s="958"/>
      <c r="AC71" s="958"/>
      <c r="AD71" s="958"/>
      <c r="AE71" s="958"/>
      <c r="AF71" s="958">
        <v>8</v>
      </c>
      <c r="AG71" s="958"/>
      <c r="AH71" s="958"/>
      <c r="AI71" s="958"/>
      <c r="AJ71" s="958"/>
      <c r="AK71" s="958" t="s">
        <v>550</v>
      </c>
      <c r="AL71" s="958"/>
      <c r="AM71" s="958"/>
      <c r="AN71" s="958"/>
      <c r="AO71" s="958"/>
      <c r="AP71" s="958" t="s">
        <v>550</v>
      </c>
      <c r="AQ71" s="958"/>
      <c r="AR71" s="958"/>
      <c r="AS71" s="958"/>
      <c r="AT71" s="958"/>
      <c r="AU71" s="958" t="s">
        <v>550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555</v>
      </c>
      <c r="C72" s="962"/>
      <c r="D72" s="962"/>
      <c r="E72" s="962"/>
      <c r="F72" s="962"/>
      <c r="G72" s="962"/>
      <c r="H72" s="962"/>
      <c r="I72" s="962"/>
      <c r="J72" s="962"/>
      <c r="K72" s="962"/>
      <c r="L72" s="962"/>
      <c r="M72" s="962"/>
      <c r="N72" s="962"/>
      <c r="O72" s="962"/>
      <c r="P72" s="963"/>
      <c r="Q72" s="964">
        <v>158054</v>
      </c>
      <c r="R72" s="958"/>
      <c r="S72" s="958"/>
      <c r="T72" s="958"/>
      <c r="U72" s="958"/>
      <c r="V72" s="958">
        <v>156982</v>
      </c>
      <c r="W72" s="958"/>
      <c r="X72" s="958"/>
      <c r="Y72" s="958"/>
      <c r="Z72" s="958"/>
      <c r="AA72" s="958">
        <v>1071</v>
      </c>
      <c r="AB72" s="958"/>
      <c r="AC72" s="958"/>
      <c r="AD72" s="958"/>
      <c r="AE72" s="958"/>
      <c r="AF72" s="958">
        <v>1071</v>
      </c>
      <c r="AG72" s="958"/>
      <c r="AH72" s="958"/>
      <c r="AI72" s="958"/>
      <c r="AJ72" s="958"/>
      <c r="AK72" s="958" t="s">
        <v>550</v>
      </c>
      <c r="AL72" s="958"/>
      <c r="AM72" s="958"/>
      <c r="AN72" s="958"/>
      <c r="AO72" s="958"/>
      <c r="AP72" s="958" t="s">
        <v>550</v>
      </c>
      <c r="AQ72" s="958"/>
      <c r="AR72" s="958"/>
      <c r="AS72" s="958"/>
      <c r="AT72" s="958"/>
      <c r="AU72" s="958" t="s">
        <v>550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556</v>
      </c>
      <c r="C73" s="962"/>
      <c r="D73" s="962"/>
      <c r="E73" s="962"/>
      <c r="F73" s="962"/>
      <c r="G73" s="962"/>
      <c r="H73" s="962"/>
      <c r="I73" s="962"/>
      <c r="J73" s="962"/>
      <c r="K73" s="962"/>
      <c r="L73" s="962"/>
      <c r="M73" s="962"/>
      <c r="N73" s="962"/>
      <c r="O73" s="962"/>
      <c r="P73" s="963"/>
      <c r="Q73" s="964">
        <v>3843</v>
      </c>
      <c r="R73" s="958"/>
      <c r="S73" s="958"/>
      <c r="T73" s="958"/>
      <c r="U73" s="958"/>
      <c r="V73" s="958">
        <v>3646</v>
      </c>
      <c r="W73" s="958"/>
      <c r="X73" s="958"/>
      <c r="Y73" s="958"/>
      <c r="Z73" s="958"/>
      <c r="AA73" s="958">
        <v>197</v>
      </c>
      <c r="AB73" s="958"/>
      <c r="AC73" s="958"/>
      <c r="AD73" s="958"/>
      <c r="AE73" s="958"/>
      <c r="AF73" s="958">
        <v>197</v>
      </c>
      <c r="AG73" s="958"/>
      <c r="AH73" s="958"/>
      <c r="AI73" s="958"/>
      <c r="AJ73" s="958"/>
      <c r="AK73" s="958">
        <v>6</v>
      </c>
      <c r="AL73" s="958"/>
      <c r="AM73" s="958"/>
      <c r="AN73" s="958"/>
      <c r="AO73" s="958"/>
      <c r="AP73" s="958" t="s">
        <v>550</v>
      </c>
      <c r="AQ73" s="958"/>
      <c r="AR73" s="958"/>
      <c r="AS73" s="958"/>
      <c r="AT73" s="958"/>
      <c r="AU73" s="958" t="s">
        <v>550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557</v>
      </c>
      <c r="C74" s="962"/>
      <c r="D74" s="962"/>
      <c r="E74" s="962"/>
      <c r="F74" s="962"/>
      <c r="G74" s="962"/>
      <c r="H74" s="962"/>
      <c r="I74" s="962"/>
      <c r="J74" s="962"/>
      <c r="K74" s="962"/>
      <c r="L74" s="962"/>
      <c r="M74" s="962"/>
      <c r="N74" s="962"/>
      <c r="O74" s="962"/>
      <c r="P74" s="963"/>
      <c r="Q74" s="964">
        <v>116</v>
      </c>
      <c r="R74" s="958"/>
      <c r="S74" s="958"/>
      <c r="T74" s="958"/>
      <c r="U74" s="958"/>
      <c r="V74" s="958">
        <v>116</v>
      </c>
      <c r="W74" s="958"/>
      <c r="X74" s="958"/>
      <c r="Y74" s="958"/>
      <c r="Z74" s="958"/>
      <c r="AA74" s="958" t="s">
        <v>550</v>
      </c>
      <c r="AB74" s="958"/>
      <c r="AC74" s="958"/>
      <c r="AD74" s="958"/>
      <c r="AE74" s="958"/>
      <c r="AF74" s="958" t="s">
        <v>550</v>
      </c>
      <c r="AG74" s="958"/>
      <c r="AH74" s="958"/>
      <c r="AI74" s="958"/>
      <c r="AJ74" s="958"/>
      <c r="AK74" s="958" t="s">
        <v>550</v>
      </c>
      <c r="AL74" s="958"/>
      <c r="AM74" s="958"/>
      <c r="AN74" s="958"/>
      <c r="AO74" s="958"/>
      <c r="AP74" s="958" t="s">
        <v>550</v>
      </c>
      <c r="AQ74" s="958"/>
      <c r="AR74" s="958"/>
      <c r="AS74" s="958"/>
      <c r="AT74" s="958"/>
      <c r="AU74" s="958" t="s">
        <v>550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1434</v>
      </c>
      <c r="AG88" s="946"/>
      <c r="AH88" s="946"/>
      <c r="AI88" s="946"/>
      <c r="AJ88" s="946"/>
      <c r="AK88" s="950"/>
      <c r="AL88" s="950"/>
      <c r="AM88" s="950"/>
      <c r="AN88" s="950"/>
      <c r="AO88" s="950"/>
      <c r="AP88" s="946">
        <v>4089</v>
      </c>
      <c r="AQ88" s="946"/>
      <c r="AR88" s="946"/>
      <c r="AS88" s="946"/>
      <c r="AT88" s="946"/>
      <c r="AU88" s="946">
        <v>1298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1134414</v>
      </c>
      <c r="AB110" s="876"/>
      <c r="AC110" s="876"/>
      <c r="AD110" s="876"/>
      <c r="AE110" s="877"/>
      <c r="AF110" s="878">
        <v>1088463</v>
      </c>
      <c r="AG110" s="876"/>
      <c r="AH110" s="876"/>
      <c r="AI110" s="876"/>
      <c r="AJ110" s="877"/>
      <c r="AK110" s="878">
        <v>1032821</v>
      </c>
      <c r="AL110" s="876"/>
      <c r="AM110" s="876"/>
      <c r="AN110" s="876"/>
      <c r="AO110" s="877"/>
      <c r="AP110" s="879">
        <v>15.1</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10517725</v>
      </c>
      <c r="BR110" s="829"/>
      <c r="BS110" s="829"/>
      <c r="BT110" s="829"/>
      <c r="BU110" s="829"/>
      <c r="BV110" s="829">
        <v>13462241</v>
      </c>
      <c r="BW110" s="829"/>
      <c r="BX110" s="829"/>
      <c r="BY110" s="829"/>
      <c r="BZ110" s="829"/>
      <c r="CA110" s="829">
        <v>13872023</v>
      </c>
      <c r="CB110" s="829"/>
      <c r="CC110" s="829"/>
      <c r="CD110" s="829"/>
      <c r="CE110" s="829"/>
      <c r="CF110" s="853">
        <v>203.4</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693581</v>
      </c>
      <c r="BR112" s="804"/>
      <c r="BS112" s="804"/>
      <c r="BT112" s="804"/>
      <c r="BU112" s="804"/>
      <c r="BV112" s="804">
        <v>977866</v>
      </c>
      <c r="BW112" s="804"/>
      <c r="BX112" s="804"/>
      <c r="BY112" s="804"/>
      <c r="BZ112" s="804"/>
      <c r="CA112" s="804">
        <v>842975</v>
      </c>
      <c r="CB112" s="804"/>
      <c r="CC112" s="804"/>
      <c r="CD112" s="804"/>
      <c r="CE112" s="804"/>
      <c r="CF112" s="862">
        <v>12.4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199226</v>
      </c>
      <c r="AB113" s="906"/>
      <c r="AC113" s="906"/>
      <c r="AD113" s="906"/>
      <c r="AE113" s="907"/>
      <c r="AF113" s="908">
        <v>179699</v>
      </c>
      <c r="AG113" s="906"/>
      <c r="AH113" s="906"/>
      <c r="AI113" s="906"/>
      <c r="AJ113" s="907"/>
      <c r="AK113" s="908">
        <v>297866</v>
      </c>
      <c r="AL113" s="906"/>
      <c r="AM113" s="906"/>
      <c r="AN113" s="906"/>
      <c r="AO113" s="907"/>
      <c r="AP113" s="909">
        <v>4.4000000000000004</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631166</v>
      </c>
      <c r="BR113" s="804"/>
      <c r="BS113" s="804"/>
      <c r="BT113" s="804"/>
      <c r="BU113" s="804"/>
      <c r="BV113" s="804">
        <v>1024811</v>
      </c>
      <c r="BW113" s="804"/>
      <c r="BX113" s="804"/>
      <c r="BY113" s="804"/>
      <c r="BZ113" s="804"/>
      <c r="CA113" s="804">
        <v>1298342</v>
      </c>
      <c r="CB113" s="804"/>
      <c r="CC113" s="804"/>
      <c r="CD113" s="804"/>
      <c r="CE113" s="804"/>
      <c r="CF113" s="862">
        <v>19</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1414</v>
      </c>
      <c r="AB114" s="767"/>
      <c r="AC114" s="767"/>
      <c r="AD114" s="767"/>
      <c r="AE114" s="768"/>
      <c r="AF114" s="769">
        <v>1817</v>
      </c>
      <c r="AG114" s="767"/>
      <c r="AH114" s="767"/>
      <c r="AI114" s="767"/>
      <c r="AJ114" s="768"/>
      <c r="AK114" s="769">
        <v>23054</v>
      </c>
      <c r="AL114" s="767"/>
      <c r="AM114" s="767"/>
      <c r="AN114" s="767"/>
      <c r="AO114" s="768"/>
      <c r="AP114" s="811">
        <v>0.3</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2087659</v>
      </c>
      <c r="BR114" s="804"/>
      <c r="BS114" s="804"/>
      <c r="BT114" s="804"/>
      <c r="BU114" s="804"/>
      <c r="BV114" s="804">
        <v>2025599</v>
      </c>
      <c r="BW114" s="804"/>
      <c r="BX114" s="804"/>
      <c r="BY114" s="804"/>
      <c r="BZ114" s="804"/>
      <c r="CA114" s="804">
        <v>2082032</v>
      </c>
      <c r="CB114" s="804"/>
      <c r="CC114" s="804"/>
      <c r="CD114" s="804"/>
      <c r="CE114" s="804"/>
      <c r="CF114" s="862">
        <v>30.5</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1335054</v>
      </c>
      <c r="AB117" s="890"/>
      <c r="AC117" s="890"/>
      <c r="AD117" s="890"/>
      <c r="AE117" s="891"/>
      <c r="AF117" s="892">
        <v>1269979</v>
      </c>
      <c r="AG117" s="890"/>
      <c r="AH117" s="890"/>
      <c r="AI117" s="890"/>
      <c r="AJ117" s="891"/>
      <c r="AK117" s="892">
        <v>1353741</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13930131</v>
      </c>
      <c r="BR119" s="832"/>
      <c r="BS119" s="832"/>
      <c r="BT119" s="832"/>
      <c r="BU119" s="832"/>
      <c r="BV119" s="832">
        <v>17490517</v>
      </c>
      <c r="BW119" s="832"/>
      <c r="BX119" s="832"/>
      <c r="BY119" s="832"/>
      <c r="BZ119" s="832"/>
      <c r="CA119" s="832">
        <v>18095372</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10426468</v>
      </c>
      <c r="BR120" s="829"/>
      <c r="BS120" s="829"/>
      <c r="BT120" s="829"/>
      <c r="BU120" s="829"/>
      <c r="BV120" s="829">
        <v>11313305</v>
      </c>
      <c r="BW120" s="829"/>
      <c r="BX120" s="829"/>
      <c r="BY120" s="829"/>
      <c r="BZ120" s="829"/>
      <c r="CA120" s="829">
        <v>9900781</v>
      </c>
      <c r="CB120" s="829"/>
      <c r="CC120" s="829"/>
      <c r="CD120" s="829"/>
      <c r="CE120" s="829"/>
      <c r="CF120" s="853">
        <v>145.19999999999999</v>
      </c>
      <c r="CG120" s="854"/>
      <c r="CH120" s="854"/>
      <c r="CI120" s="854"/>
      <c r="CJ120" s="854"/>
      <c r="CK120" s="855" t="s">
        <v>445</v>
      </c>
      <c r="CL120" s="839"/>
      <c r="CM120" s="839"/>
      <c r="CN120" s="839"/>
      <c r="CO120" s="840"/>
      <c r="CP120" s="859" t="s">
        <v>143</v>
      </c>
      <c r="CQ120" s="860"/>
      <c r="CR120" s="860"/>
      <c r="CS120" s="860"/>
      <c r="CT120" s="860"/>
      <c r="CU120" s="860"/>
      <c r="CV120" s="860"/>
      <c r="CW120" s="860"/>
      <c r="CX120" s="860"/>
      <c r="CY120" s="860"/>
      <c r="CZ120" s="860"/>
      <c r="DA120" s="860"/>
      <c r="DB120" s="860"/>
      <c r="DC120" s="860"/>
      <c r="DD120" s="860"/>
      <c r="DE120" s="860"/>
      <c r="DF120" s="861"/>
      <c r="DG120" s="848">
        <v>286458</v>
      </c>
      <c r="DH120" s="829"/>
      <c r="DI120" s="829"/>
      <c r="DJ120" s="829"/>
      <c r="DK120" s="829"/>
      <c r="DL120" s="829">
        <v>595874</v>
      </c>
      <c r="DM120" s="829"/>
      <c r="DN120" s="829"/>
      <c r="DO120" s="829"/>
      <c r="DP120" s="829"/>
      <c r="DQ120" s="829">
        <v>487109</v>
      </c>
      <c r="DR120" s="829"/>
      <c r="DS120" s="829"/>
      <c r="DT120" s="829"/>
      <c r="DU120" s="829"/>
      <c r="DV120" s="830">
        <v>7.1</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407123</v>
      </c>
      <c r="DH121" s="804"/>
      <c r="DI121" s="804"/>
      <c r="DJ121" s="804"/>
      <c r="DK121" s="804"/>
      <c r="DL121" s="804">
        <v>381992</v>
      </c>
      <c r="DM121" s="804"/>
      <c r="DN121" s="804"/>
      <c r="DO121" s="804"/>
      <c r="DP121" s="804"/>
      <c r="DQ121" s="804">
        <v>355866</v>
      </c>
      <c r="DR121" s="804"/>
      <c r="DS121" s="804"/>
      <c r="DT121" s="804"/>
      <c r="DU121" s="804"/>
      <c r="DV121" s="781">
        <v>5.2</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9479294</v>
      </c>
      <c r="BR122" s="832"/>
      <c r="BS122" s="832"/>
      <c r="BT122" s="832"/>
      <c r="BU122" s="832"/>
      <c r="BV122" s="832">
        <v>9962775</v>
      </c>
      <c r="BW122" s="832"/>
      <c r="BX122" s="832"/>
      <c r="BY122" s="832"/>
      <c r="BZ122" s="832"/>
      <c r="CA122" s="832">
        <v>9956557</v>
      </c>
      <c r="CB122" s="832"/>
      <c r="CC122" s="832"/>
      <c r="CD122" s="832"/>
      <c r="CE122" s="832"/>
      <c r="CF122" s="833">
        <v>146</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19905762</v>
      </c>
      <c r="BR123" s="820"/>
      <c r="BS123" s="820"/>
      <c r="BT123" s="820"/>
      <c r="BU123" s="820"/>
      <c r="BV123" s="820">
        <v>21276080</v>
      </c>
      <c r="BW123" s="820"/>
      <c r="BX123" s="820"/>
      <c r="BY123" s="820"/>
      <c r="BZ123" s="820"/>
      <c r="CA123" s="820">
        <v>19857338</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13.87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7709256</v>
      </c>
      <c r="AB129" s="767"/>
      <c r="AC129" s="767"/>
      <c r="AD129" s="767"/>
      <c r="AE129" s="768"/>
      <c r="AF129" s="769">
        <v>7465986</v>
      </c>
      <c r="AG129" s="767"/>
      <c r="AH129" s="767"/>
      <c r="AI129" s="767"/>
      <c r="AJ129" s="768"/>
      <c r="AK129" s="769">
        <v>7560843</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18.87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811795</v>
      </c>
      <c r="AB130" s="767"/>
      <c r="AC130" s="767"/>
      <c r="AD130" s="767"/>
      <c r="AE130" s="768"/>
      <c r="AF130" s="769">
        <v>789838</v>
      </c>
      <c r="AG130" s="767"/>
      <c r="AH130" s="767"/>
      <c r="AI130" s="767"/>
      <c r="AJ130" s="768"/>
      <c r="AK130" s="769">
        <v>741262</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6897461</v>
      </c>
      <c r="AB131" s="751"/>
      <c r="AC131" s="751"/>
      <c r="AD131" s="751"/>
      <c r="AE131" s="752"/>
      <c r="AF131" s="753">
        <v>6676148</v>
      </c>
      <c r="AG131" s="751"/>
      <c r="AH131" s="751"/>
      <c r="AI131" s="751"/>
      <c r="AJ131" s="752"/>
      <c r="AK131" s="753">
        <v>6819581</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7.5862552900000004</v>
      </c>
      <c r="AB132" s="732"/>
      <c r="AC132" s="732"/>
      <c r="AD132" s="732"/>
      <c r="AE132" s="733"/>
      <c r="AF132" s="734">
        <v>7.1918866990000003</v>
      </c>
      <c r="AG132" s="732"/>
      <c r="AH132" s="732"/>
      <c r="AI132" s="732"/>
      <c r="AJ132" s="733"/>
      <c r="AK132" s="734">
        <v>8.9811822750000001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7.4</v>
      </c>
      <c r="AB133" s="711"/>
      <c r="AC133" s="711"/>
      <c r="AD133" s="711"/>
      <c r="AE133" s="712"/>
      <c r="AF133" s="710">
        <v>7.2</v>
      </c>
      <c r="AG133" s="711"/>
      <c r="AH133" s="711"/>
      <c r="AI133" s="711"/>
      <c r="AJ133" s="712"/>
      <c r="AK133" s="710">
        <v>7.9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VpA/SpmiOd2qqa30QsD1btHQUD9ZUOoCvSuyG5FLWDIRFNB+IYWeK91Jzh2lodxiucwWPvcp+eQsF+LaaaJmw==" saltValue="35te1fDGyfxU5ESvtG7N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70" zoomScale="80" zoomScaleNormal="85" zoomScaleSheetLayoutView="80" workbookViewId="0">
      <selection activeCell="BC53" sqref="BC5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i8HOzHpZptuprdJeK1xnXJeeAz6YixrawZRu/kRuwlyJThN7cPohmrIUC3gRGU5xnEDu0+uW+qWH6VQkMFwQ==" saltValue="3mtgLXuXEzYaMlRVB/K0r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tEfwk7sZXeuUzhyRMP+W1HzXoVBQfipuuf3XayxU2YHaMJAkNzb9dWJ2e2ttXBJ5DfoefVBSG2wW1fosRLYA==" saltValue="RvtRHNIO+dFbeBqekfjj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2828313</v>
      </c>
      <c r="AP9" s="274">
        <v>109961</v>
      </c>
      <c r="AQ9" s="275">
        <v>97843</v>
      </c>
      <c r="AR9" s="276">
        <v>12.4</v>
      </c>
    </row>
    <row r="10" spans="1:46" ht="13.5" customHeight="1" x14ac:dyDescent="0.15">
      <c r="A10" s="259"/>
      <c r="AK10" s="1117" t="s">
        <v>484</v>
      </c>
      <c r="AL10" s="1118"/>
      <c r="AM10" s="1118"/>
      <c r="AN10" s="1119"/>
      <c r="AO10" s="277">
        <v>61547</v>
      </c>
      <c r="AP10" s="277">
        <v>2393</v>
      </c>
      <c r="AQ10" s="278">
        <v>9606</v>
      </c>
      <c r="AR10" s="279">
        <v>-75.099999999999994</v>
      </c>
    </row>
    <row r="11" spans="1:46" ht="13.5" customHeight="1" x14ac:dyDescent="0.15">
      <c r="A11" s="259"/>
      <c r="AK11" s="1117" t="s">
        <v>485</v>
      </c>
      <c r="AL11" s="1118"/>
      <c r="AM11" s="1118"/>
      <c r="AN11" s="1119"/>
      <c r="AO11" s="277" t="s">
        <v>486</v>
      </c>
      <c r="AP11" s="277" t="s">
        <v>486</v>
      </c>
      <c r="AQ11" s="278">
        <v>1489</v>
      </c>
      <c r="AR11" s="279" t="s">
        <v>486</v>
      </c>
    </row>
    <row r="12" spans="1:46" ht="13.5" customHeight="1" x14ac:dyDescent="0.15">
      <c r="A12" s="259"/>
      <c r="AK12" s="1117" t="s">
        <v>487</v>
      </c>
      <c r="AL12" s="1118"/>
      <c r="AM12" s="1118"/>
      <c r="AN12" s="1119"/>
      <c r="AO12" s="277" t="s">
        <v>486</v>
      </c>
      <c r="AP12" s="277" t="s">
        <v>486</v>
      </c>
      <c r="AQ12" s="278">
        <v>32</v>
      </c>
      <c r="AR12" s="279" t="s">
        <v>486</v>
      </c>
    </row>
    <row r="13" spans="1:46" ht="13.5" customHeight="1" x14ac:dyDescent="0.15">
      <c r="A13" s="259"/>
      <c r="AK13" s="1117" t="s">
        <v>488</v>
      </c>
      <c r="AL13" s="1118"/>
      <c r="AM13" s="1118"/>
      <c r="AN13" s="1119"/>
      <c r="AO13" s="277">
        <v>134562</v>
      </c>
      <c r="AP13" s="277">
        <v>5232</v>
      </c>
      <c r="AQ13" s="278">
        <v>3914</v>
      </c>
      <c r="AR13" s="279">
        <v>33.700000000000003</v>
      </c>
    </row>
    <row r="14" spans="1:46" ht="13.5" customHeight="1" x14ac:dyDescent="0.15">
      <c r="A14" s="259"/>
      <c r="AK14" s="1117" t="s">
        <v>489</v>
      </c>
      <c r="AL14" s="1118"/>
      <c r="AM14" s="1118"/>
      <c r="AN14" s="1119"/>
      <c r="AO14" s="277">
        <v>14436</v>
      </c>
      <c r="AP14" s="277">
        <v>561</v>
      </c>
      <c r="AQ14" s="278">
        <v>2436</v>
      </c>
      <c r="AR14" s="279">
        <v>-77</v>
      </c>
    </row>
    <row r="15" spans="1:46" ht="13.5" customHeight="1" x14ac:dyDescent="0.15">
      <c r="A15" s="259"/>
      <c r="AK15" s="1120" t="s">
        <v>490</v>
      </c>
      <c r="AL15" s="1121"/>
      <c r="AM15" s="1121"/>
      <c r="AN15" s="1122"/>
      <c r="AO15" s="277">
        <v>-165932</v>
      </c>
      <c r="AP15" s="277">
        <v>-6451</v>
      </c>
      <c r="AQ15" s="278">
        <v>-5849</v>
      </c>
      <c r="AR15" s="279">
        <v>10.3</v>
      </c>
    </row>
    <row r="16" spans="1:46" x14ac:dyDescent="0.15">
      <c r="A16" s="259"/>
      <c r="AK16" s="1120" t="s">
        <v>177</v>
      </c>
      <c r="AL16" s="1121"/>
      <c r="AM16" s="1121"/>
      <c r="AN16" s="1122"/>
      <c r="AO16" s="277">
        <v>2872926</v>
      </c>
      <c r="AP16" s="277">
        <v>111696</v>
      </c>
      <c r="AQ16" s="278">
        <v>109470</v>
      </c>
      <c r="AR16" s="279">
        <v>2</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11.47</v>
      </c>
      <c r="AP21" s="290">
        <v>10.17</v>
      </c>
      <c r="AQ21" s="291">
        <v>1.3</v>
      </c>
      <c r="AS21" s="292"/>
      <c r="AT21" s="288"/>
    </row>
    <row r="22" spans="1:46" s="260" customFormat="1" x14ac:dyDescent="0.15">
      <c r="A22" s="288"/>
      <c r="AK22" s="1123" t="s">
        <v>496</v>
      </c>
      <c r="AL22" s="1124"/>
      <c r="AM22" s="1124"/>
      <c r="AN22" s="1125"/>
      <c r="AO22" s="293">
        <v>96.4</v>
      </c>
      <c r="AP22" s="294">
        <v>97.1</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1032821</v>
      </c>
      <c r="AP32" s="303">
        <v>40155</v>
      </c>
      <c r="AQ32" s="304">
        <v>69401</v>
      </c>
      <c r="AR32" s="305">
        <v>-42.1</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v>9</v>
      </c>
      <c r="AR34" s="305" t="s">
        <v>486</v>
      </c>
    </row>
    <row r="35" spans="1:46" ht="27" customHeight="1" x14ac:dyDescent="0.15">
      <c r="A35" s="259"/>
      <c r="AK35" s="1107" t="s">
        <v>503</v>
      </c>
      <c r="AL35" s="1108"/>
      <c r="AM35" s="1108"/>
      <c r="AN35" s="1109"/>
      <c r="AO35" s="303">
        <v>297866</v>
      </c>
      <c r="AP35" s="303">
        <v>11581</v>
      </c>
      <c r="AQ35" s="304">
        <v>18088</v>
      </c>
      <c r="AR35" s="305">
        <v>-36</v>
      </c>
    </row>
    <row r="36" spans="1:46" ht="27" customHeight="1" x14ac:dyDescent="0.15">
      <c r="A36" s="259"/>
      <c r="AK36" s="1107" t="s">
        <v>504</v>
      </c>
      <c r="AL36" s="1108"/>
      <c r="AM36" s="1108"/>
      <c r="AN36" s="1109"/>
      <c r="AO36" s="303">
        <v>23054</v>
      </c>
      <c r="AP36" s="303">
        <v>896</v>
      </c>
      <c r="AQ36" s="304">
        <v>3145</v>
      </c>
      <c r="AR36" s="305">
        <v>-71.5</v>
      </c>
    </row>
    <row r="37" spans="1:46" ht="13.5" customHeight="1" x14ac:dyDescent="0.15">
      <c r="A37" s="259"/>
      <c r="AK37" s="1107" t="s">
        <v>505</v>
      </c>
      <c r="AL37" s="1108"/>
      <c r="AM37" s="1108"/>
      <c r="AN37" s="1109"/>
      <c r="AO37" s="303" t="s">
        <v>486</v>
      </c>
      <c r="AP37" s="303" t="s">
        <v>486</v>
      </c>
      <c r="AQ37" s="304">
        <v>424</v>
      </c>
      <c r="AR37" s="305" t="s">
        <v>486</v>
      </c>
    </row>
    <row r="38" spans="1:46" ht="27" customHeight="1" x14ac:dyDescent="0.15">
      <c r="A38" s="259"/>
      <c r="AK38" s="1110" t="s">
        <v>506</v>
      </c>
      <c r="AL38" s="1111"/>
      <c r="AM38" s="1111"/>
      <c r="AN38" s="1112"/>
      <c r="AO38" s="306" t="s">
        <v>486</v>
      </c>
      <c r="AP38" s="306" t="s">
        <v>486</v>
      </c>
      <c r="AQ38" s="307">
        <v>3</v>
      </c>
      <c r="AR38" s="295" t="s">
        <v>486</v>
      </c>
      <c r="AS38" s="302"/>
    </row>
    <row r="39" spans="1:46" x14ac:dyDescent="0.15">
      <c r="A39" s="259"/>
      <c r="AK39" s="1110" t="s">
        <v>507</v>
      </c>
      <c r="AL39" s="1111"/>
      <c r="AM39" s="1111"/>
      <c r="AN39" s="1112"/>
      <c r="AO39" s="303" t="s">
        <v>486</v>
      </c>
      <c r="AP39" s="303" t="s">
        <v>486</v>
      </c>
      <c r="AQ39" s="304">
        <v>-2976</v>
      </c>
      <c r="AR39" s="305" t="s">
        <v>486</v>
      </c>
      <c r="AS39" s="302"/>
    </row>
    <row r="40" spans="1:46" ht="27" customHeight="1" x14ac:dyDescent="0.15">
      <c r="A40" s="259"/>
      <c r="AK40" s="1107" t="s">
        <v>508</v>
      </c>
      <c r="AL40" s="1108"/>
      <c r="AM40" s="1108"/>
      <c r="AN40" s="1109"/>
      <c r="AO40" s="303">
        <v>-741262</v>
      </c>
      <c r="AP40" s="303">
        <v>-28819</v>
      </c>
      <c r="AQ40" s="304">
        <v>-62148</v>
      </c>
      <c r="AR40" s="305">
        <v>-53.6</v>
      </c>
      <c r="AS40" s="302"/>
    </row>
    <row r="41" spans="1:46" x14ac:dyDescent="0.15">
      <c r="A41" s="259"/>
      <c r="AK41" s="1113" t="s">
        <v>287</v>
      </c>
      <c r="AL41" s="1114"/>
      <c r="AM41" s="1114"/>
      <c r="AN41" s="1115"/>
      <c r="AO41" s="303">
        <v>612479</v>
      </c>
      <c r="AP41" s="303">
        <v>23812</v>
      </c>
      <c r="AQ41" s="304">
        <v>25946</v>
      </c>
      <c r="AR41" s="305">
        <v>-8.1999999999999993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2469780</v>
      </c>
      <c r="AN51" s="325">
        <v>89046</v>
      </c>
      <c r="AO51" s="326">
        <v>424.7</v>
      </c>
      <c r="AP51" s="327">
        <v>132981</v>
      </c>
      <c r="AQ51" s="328">
        <v>58.7</v>
      </c>
      <c r="AR51" s="329">
        <v>366</v>
      </c>
    </row>
    <row r="52" spans="1:44" x14ac:dyDescent="0.15">
      <c r="A52" s="259"/>
      <c r="AK52" s="330"/>
      <c r="AL52" s="331" t="s">
        <v>518</v>
      </c>
      <c r="AM52" s="332">
        <v>1960769</v>
      </c>
      <c r="AN52" s="333">
        <v>70694</v>
      </c>
      <c r="AO52" s="334">
        <v>815.1</v>
      </c>
      <c r="AP52" s="335">
        <v>56973</v>
      </c>
      <c r="AQ52" s="336">
        <v>9.1999999999999993</v>
      </c>
      <c r="AR52" s="337">
        <v>805.9</v>
      </c>
    </row>
    <row r="53" spans="1:44" x14ac:dyDescent="0.15">
      <c r="A53" s="259"/>
      <c r="AK53" s="315" t="s">
        <v>519</v>
      </c>
      <c r="AL53" s="316"/>
      <c r="AM53" s="324">
        <v>1417300</v>
      </c>
      <c r="AN53" s="325">
        <v>52030</v>
      </c>
      <c r="AO53" s="326">
        <v>-41.6</v>
      </c>
      <c r="AP53" s="327">
        <v>128523</v>
      </c>
      <c r="AQ53" s="328">
        <v>-3.4</v>
      </c>
      <c r="AR53" s="329">
        <v>-38.200000000000003</v>
      </c>
    </row>
    <row r="54" spans="1:44" x14ac:dyDescent="0.15">
      <c r="A54" s="259"/>
      <c r="AK54" s="330"/>
      <c r="AL54" s="331" t="s">
        <v>518</v>
      </c>
      <c r="AM54" s="332">
        <v>552191</v>
      </c>
      <c r="AN54" s="333">
        <v>20271</v>
      </c>
      <c r="AO54" s="334">
        <v>-71.3</v>
      </c>
      <c r="AP54" s="335">
        <v>56792</v>
      </c>
      <c r="AQ54" s="336">
        <v>-0.3</v>
      </c>
      <c r="AR54" s="337">
        <v>-71</v>
      </c>
    </row>
    <row r="55" spans="1:44" x14ac:dyDescent="0.15">
      <c r="A55" s="259"/>
      <c r="AK55" s="315" t="s">
        <v>520</v>
      </c>
      <c r="AL55" s="316"/>
      <c r="AM55" s="324">
        <v>4200568</v>
      </c>
      <c r="AN55" s="325">
        <v>157248</v>
      </c>
      <c r="AO55" s="326">
        <v>202.2</v>
      </c>
      <c r="AP55" s="327">
        <v>92919</v>
      </c>
      <c r="AQ55" s="328">
        <v>-27.7</v>
      </c>
      <c r="AR55" s="329">
        <v>229.9</v>
      </c>
    </row>
    <row r="56" spans="1:44" x14ac:dyDescent="0.15">
      <c r="A56" s="259"/>
      <c r="AK56" s="330"/>
      <c r="AL56" s="331" t="s">
        <v>518</v>
      </c>
      <c r="AM56" s="332">
        <v>894733</v>
      </c>
      <c r="AN56" s="333">
        <v>33494</v>
      </c>
      <c r="AO56" s="334">
        <v>65.2</v>
      </c>
      <c r="AP56" s="335">
        <v>54128</v>
      </c>
      <c r="AQ56" s="336">
        <v>-4.7</v>
      </c>
      <c r="AR56" s="337">
        <v>69.900000000000006</v>
      </c>
    </row>
    <row r="57" spans="1:44" x14ac:dyDescent="0.15">
      <c r="A57" s="259"/>
      <c r="AK57" s="315" t="s">
        <v>521</v>
      </c>
      <c r="AL57" s="316"/>
      <c r="AM57" s="324">
        <v>7728008</v>
      </c>
      <c r="AN57" s="325">
        <v>294805</v>
      </c>
      <c r="AO57" s="326">
        <v>87.5</v>
      </c>
      <c r="AP57" s="327">
        <v>103663</v>
      </c>
      <c r="AQ57" s="328">
        <v>11.6</v>
      </c>
      <c r="AR57" s="329">
        <v>75.900000000000006</v>
      </c>
    </row>
    <row r="58" spans="1:44" x14ac:dyDescent="0.15">
      <c r="A58" s="259"/>
      <c r="AK58" s="330"/>
      <c r="AL58" s="331" t="s">
        <v>518</v>
      </c>
      <c r="AM58" s="332">
        <v>932067</v>
      </c>
      <c r="AN58" s="333">
        <v>35556</v>
      </c>
      <c r="AO58" s="334">
        <v>6.2</v>
      </c>
      <c r="AP58" s="335">
        <v>64346</v>
      </c>
      <c r="AQ58" s="336">
        <v>18.899999999999999</v>
      </c>
      <c r="AR58" s="337">
        <v>-12.7</v>
      </c>
    </row>
    <row r="59" spans="1:44" x14ac:dyDescent="0.15">
      <c r="A59" s="259"/>
      <c r="AK59" s="315" t="s">
        <v>522</v>
      </c>
      <c r="AL59" s="316"/>
      <c r="AM59" s="324">
        <v>4281752</v>
      </c>
      <c r="AN59" s="325">
        <v>166469</v>
      </c>
      <c r="AO59" s="326">
        <v>-43.5</v>
      </c>
      <c r="AP59" s="327">
        <v>92012</v>
      </c>
      <c r="AQ59" s="328">
        <v>-11.2</v>
      </c>
      <c r="AR59" s="329">
        <v>-32.299999999999997</v>
      </c>
    </row>
    <row r="60" spans="1:44" x14ac:dyDescent="0.15">
      <c r="A60" s="259"/>
      <c r="AK60" s="330"/>
      <c r="AL60" s="331" t="s">
        <v>518</v>
      </c>
      <c r="AM60" s="332">
        <v>2212663</v>
      </c>
      <c r="AN60" s="333">
        <v>86026</v>
      </c>
      <c r="AO60" s="334">
        <v>141.9</v>
      </c>
      <c r="AP60" s="335">
        <v>61382</v>
      </c>
      <c r="AQ60" s="336">
        <v>-4.5999999999999996</v>
      </c>
      <c r="AR60" s="337">
        <v>146.5</v>
      </c>
    </row>
    <row r="61" spans="1:44" x14ac:dyDescent="0.15">
      <c r="A61" s="259"/>
      <c r="AK61" s="315" t="s">
        <v>523</v>
      </c>
      <c r="AL61" s="338"/>
      <c r="AM61" s="324">
        <v>4019482</v>
      </c>
      <c r="AN61" s="325">
        <v>151920</v>
      </c>
      <c r="AO61" s="326">
        <v>125.9</v>
      </c>
      <c r="AP61" s="327">
        <v>110020</v>
      </c>
      <c r="AQ61" s="339">
        <v>5.6</v>
      </c>
      <c r="AR61" s="329">
        <v>120.3</v>
      </c>
    </row>
    <row r="62" spans="1:44" x14ac:dyDescent="0.15">
      <c r="A62" s="259"/>
      <c r="AK62" s="330"/>
      <c r="AL62" s="331" t="s">
        <v>518</v>
      </c>
      <c r="AM62" s="332">
        <v>1310485</v>
      </c>
      <c r="AN62" s="333">
        <v>49208</v>
      </c>
      <c r="AO62" s="334">
        <v>191.4</v>
      </c>
      <c r="AP62" s="335">
        <v>58724</v>
      </c>
      <c r="AQ62" s="336">
        <v>3.7</v>
      </c>
      <c r="AR62" s="337">
        <v>187.7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OdO6bmVXrIUgacXlYzkT9TEYzB6v3qVpgeRcK/Zpkn0dJ3EjY+dQJzKn0OvrOpPi+iyjVYZh4kt72RnAgCjGQ==" saltValue="NkrNATgTxrt4KiGNdREt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80" zoomScaleNormal="80" zoomScaleSheetLayoutView="55" workbookViewId="0">
      <selection activeCell="BJ40" sqref="BJ4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yyqlwnCafJApqmMRX3EONfttltb90EEfAGoxhAL7sb9340TNNisjfLTD4/nrYCmo8cDVZHs5f69f8na1zHZP8w==" saltValue="RW/wIHhAuT3fo/IoW3Pc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5" zoomScaleNormal="85" zoomScaleSheetLayoutView="55" workbookViewId="0">
      <selection activeCell="BI69" sqref="BI69:BI86"/>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2kRkYodzZxaYtbh+B4uZ4QNP834oxp5vsLgjqRgj6YlLUmBD1hGn1WLps5PNnmVDO7rZfxpvCKVNCot9Ouir5A==" saltValue="zL/4ZJf3kd1FVjzy0kaC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36.35</v>
      </c>
      <c r="G47" s="12">
        <v>30.36</v>
      </c>
      <c r="H47" s="12">
        <v>30.71</v>
      </c>
      <c r="I47" s="12">
        <v>34.79</v>
      </c>
      <c r="J47" s="13">
        <v>28.4</v>
      </c>
    </row>
    <row r="48" spans="2:10" ht="57.75" customHeight="1" x14ac:dyDescent="0.15">
      <c r="B48" s="14"/>
      <c r="C48" s="1128" t="s">
        <v>4</v>
      </c>
      <c r="D48" s="1128"/>
      <c r="E48" s="1129"/>
      <c r="F48" s="15">
        <v>7.64</v>
      </c>
      <c r="G48" s="16">
        <v>3.16</v>
      </c>
      <c r="H48" s="16">
        <v>5.93</v>
      </c>
      <c r="I48" s="16">
        <v>9.36</v>
      </c>
      <c r="J48" s="17">
        <v>7.71</v>
      </c>
    </row>
    <row r="49" spans="2:10" ht="57.75" customHeight="1" thickBot="1" x14ac:dyDescent="0.2">
      <c r="B49" s="18"/>
      <c r="C49" s="1130" t="s">
        <v>5</v>
      </c>
      <c r="D49" s="1130"/>
      <c r="E49" s="1131"/>
      <c r="F49" s="19" t="s">
        <v>530</v>
      </c>
      <c r="G49" s="20" t="s">
        <v>531</v>
      </c>
      <c r="H49" s="20">
        <v>2.89</v>
      </c>
      <c r="I49" s="20">
        <v>3.24</v>
      </c>
      <c r="J49" s="21" t="s">
        <v>532</v>
      </c>
    </row>
    <row r="50" spans="2:10" x14ac:dyDescent="0.15"/>
  </sheetData>
  <sheetProtection algorithmName="SHA-512" hashValue="XYJ9MRzqBOTFdX2fClq38hC209PuPcmgfisVJH8mSYmhL/s2LxIbYcR5BEQ5T5KvuXWXz4Lvz1KxwtBltxgV3g==" saltValue="hnoJVrMhrYywYQ9pHDAP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533</v>
      </c>
      <c r="D34" s="1136"/>
      <c r="E34" s="1137"/>
      <c r="F34" s="32" t="s">
        <v>534</v>
      </c>
      <c r="G34" s="33">
        <v>2.1800000000000002</v>
      </c>
      <c r="H34" s="33">
        <v>6.46</v>
      </c>
      <c r="I34" s="33" t="s">
        <v>535</v>
      </c>
      <c r="J34" s="34" t="s">
        <v>536</v>
      </c>
      <c r="K34" s="22"/>
      <c r="L34" s="22"/>
      <c r="M34" s="22"/>
      <c r="N34" s="22"/>
      <c r="O34" s="22"/>
      <c r="P34" s="22"/>
    </row>
    <row r="35" spans="1:16" ht="39" customHeight="1" x14ac:dyDescent="0.15">
      <c r="A35" s="22"/>
      <c r="B35" s="35"/>
      <c r="C35" s="1132" t="s">
        <v>537</v>
      </c>
      <c r="D35" s="1132"/>
      <c r="E35" s="1133"/>
      <c r="F35" s="36">
        <v>5.74</v>
      </c>
      <c r="G35" s="37">
        <v>6.25</v>
      </c>
      <c r="H35" s="37">
        <v>6.28</v>
      </c>
      <c r="I35" s="37">
        <v>7.45</v>
      </c>
      <c r="J35" s="38">
        <v>7.85</v>
      </c>
      <c r="K35" s="22"/>
      <c r="L35" s="22"/>
      <c r="M35" s="22"/>
      <c r="N35" s="22"/>
      <c r="O35" s="22"/>
      <c r="P35" s="22"/>
    </row>
    <row r="36" spans="1:16" ht="39" customHeight="1" x14ac:dyDescent="0.15">
      <c r="A36" s="22"/>
      <c r="B36" s="35"/>
      <c r="C36" s="1132" t="s">
        <v>538</v>
      </c>
      <c r="D36" s="1132"/>
      <c r="E36" s="1133"/>
      <c r="F36" s="36">
        <v>7.63</v>
      </c>
      <c r="G36" s="37">
        <v>3.16</v>
      </c>
      <c r="H36" s="37">
        <v>5.92</v>
      </c>
      <c r="I36" s="37">
        <v>9.36</v>
      </c>
      <c r="J36" s="38">
        <v>7.7</v>
      </c>
      <c r="K36" s="22"/>
      <c r="L36" s="22"/>
      <c r="M36" s="22"/>
      <c r="N36" s="22"/>
      <c r="O36" s="22"/>
      <c r="P36" s="22"/>
    </row>
    <row r="37" spans="1:16" ht="39" customHeight="1" x14ac:dyDescent="0.15">
      <c r="A37" s="22"/>
      <c r="B37" s="35"/>
      <c r="C37" s="1132" t="s">
        <v>539</v>
      </c>
      <c r="D37" s="1132"/>
      <c r="E37" s="1133"/>
      <c r="F37" s="36">
        <v>2.56</v>
      </c>
      <c r="G37" s="37">
        <v>2.3199999999999998</v>
      </c>
      <c r="H37" s="37">
        <v>2.64</v>
      </c>
      <c r="I37" s="37">
        <v>3.64</v>
      </c>
      <c r="J37" s="38">
        <v>2.0099999999999998</v>
      </c>
      <c r="K37" s="22"/>
      <c r="L37" s="22"/>
      <c r="M37" s="22"/>
      <c r="N37" s="22"/>
      <c r="O37" s="22"/>
      <c r="P37" s="22"/>
    </row>
    <row r="38" spans="1:16" ht="39" customHeight="1" x14ac:dyDescent="0.15">
      <c r="A38" s="22"/>
      <c r="B38" s="35"/>
      <c r="C38" s="1132" t="s">
        <v>540</v>
      </c>
      <c r="D38" s="1132"/>
      <c r="E38" s="1133"/>
      <c r="F38" s="36">
        <v>2.75</v>
      </c>
      <c r="G38" s="37">
        <v>2.5</v>
      </c>
      <c r="H38" s="37">
        <v>2.37</v>
      </c>
      <c r="I38" s="37">
        <v>1.06</v>
      </c>
      <c r="J38" s="38">
        <v>1.1299999999999999</v>
      </c>
      <c r="K38" s="22"/>
      <c r="L38" s="22"/>
      <c r="M38" s="22"/>
      <c r="N38" s="22"/>
      <c r="O38" s="22"/>
      <c r="P38" s="22"/>
    </row>
    <row r="39" spans="1:16" ht="39" customHeight="1" x14ac:dyDescent="0.15">
      <c r="A39" s="22"/>
      <c r="B39" s="35"/>
      <c r="C39" s="1132" t="s">
        <v>541</v>
      </c>
      <c r="D39" s="1132"/>
      <c r="E39" s="1133"/>
      <c r="F39" s="36">
        <v>0.15</v>
      </c>
      <c r="G39" s="37">
        <v>0.14000000000000001</v>
      </c>
      <c r="H39" s="37">
        <v>0.13</v>
      </c>
      <c r="I39" s="37">
        <v>0.16</v>
      </c>
      <c r="J39" s="38">
        <v>0.16</v>
      </c>
      <c r="K39" s="22"/>
      <c r="L39" s="22"/>
      <c r="M39" s="22"/>
      <c r="N39" s="22"/>
      <c r="O39" s="22"/>
      <c r="P39" s="22"/>
    </row>
    <row r="40" spans="1:16" ht="39" customHeight="1" x14ac:dyDescent="0.15">
      <c r="A40" s="22"/>
      <c r="B40" s="35"/>
      <c r="C40" s="1132" t="s">
        <v>542</v>
      </c>
      <c r="D40" s="1132"/>
      <c r="E40" s="1133"/>
      <c r="F40" s="36">
        <v>0</v>
      </c>
      <c r="G40" s="37">
        <v>0</v>
      </c>
      <c r="H40" s="37">
        <v>0</v>
      </c>
      <c r="I40" s="37">
        <v>0</v>
      </c>
      <c r="J40" s="38">
        <v>0.08</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543</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544</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XCdQWWFTKD2nk0j8pW0E5J8fbnKaDfR6TLSMLz8NIYBA3U6a7fHB8IJZVh/2wBt6uai/ASzafL4IbyhTajvmg==" saltValue="4jqbnNaMOmymZPFgAUaY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T56" sqref="T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1154</v>
      </c>
      <c r="L45" s="58">
        <v>1104</v>
      </c>
      <c r="M45" s="58">
        <v>1134</v>
      </c>
      <c r="N45" s="58">
        <v>1088</v>
      </c>
      <c r="O45" s="59">
        <v>1033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181</v>
      </c>
      <c r="L48" s="62">
        <v>188</v>
      </c>
      <c r="M48" s="62">
        <v>199</v>
      </c>
      <c r="N48" s="62">
        <v>180</v>
      </c>
      <c r="O48" s="63">
        <v>298</v>
      </c>
      <c r="P48" s="46"/>
      <c r="Q48" s="46"/>
      <c r="R48" s="46"/>
      <c r="S48" s="46"/>
      <c r="T48" s="46"/>
      <c r="U48" s="46"/>
    </row>
    <row r="49" spans="1:21" ht="30.75" customHeight="1" x14ac:dyDescent="0.15">
      <c r="A49" s="46"/>
      <c r="B49" s="1163"/>
      <c r="C49" s="1164"/>
      <c r="D49" s="60"/>
      <c r="E49" s="1140" t="s">
        <v>14</v>
      </c>
      <c r="F49" s="1140"/>
      <c r="G49" s="1140"/>
      <c r="H49" s="1140"/>
      <c r="I49" s="1140"/>
      <c r="J49" s="1141"/>
      <c r="K49" s="61">
        <v>1</v>
      </c>
      <c r="L49" s="62">
        <v>1</v>
      </c>
      <c r="M49" s="62">
        <v>1</v>
      </c>
      <c r="N49" s="62">
        <v>2</v>
      </c>
      <c r="O49" s="63">
        <v>23</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856</v>
      </c>
      <c r="L52" s="62">
        <v>827</v>
      </c>
      <c r="M52" s="62">
        <v>811</v>
      </c>
      <c r="N52" s="62">
        <v>790</v>
      </c>
      <c r="O52" s="63">
        <v>741</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480</v>
      </c>
      <c r="L53" s="67">
        <v>466</v>
      </c>
      <c r="M53" s="67">
        <v>523</v>
      </c>
      <c r="N53" s="67">
        <v>480</v>
      </c>
      <c r="O53" s="68">
        <v>613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0ptmvCqxCRer0+QSDN7gnwxJdme1YEWPvdhvU9LuX78vR/uBjYC99hCHasEC1C3fQOMBoA94gUqlbxrLdEU4g==" saltValue="y/4l/L81CkwWwX9Z6rg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M43" sqref="B1:M5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10136</v>
      </c>
      <c r="J41" s="343">
        <v>9934</v>
      </c>
      <c r="K41" s="343">
        <v>10518</v>
      </c>
      <c r="L41" s="343">
        <v>13462</v>
      </c>
      <c r="M41" s="344">
        <v>13872</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1004</v>
      </c>
      <c r="J43" s="346">
        <v>848</v>
      </c>
      <c r="K43" s="346">
        <v>694</v>
      </c>
      <c r="L43" s="346">
        <v>978</v>
      </c>
      <c r="M43" s="347">
        <v>843</v>
      </c>
    </row>
    <row r="44" spans="2:13" ht="27.75" customHeight="1" x14ac:dyDescent="0.15">
      <c r="B44" s="1171"/>
      <c r="C44" s="1172"/>
      <c r="D44" s="104"/>
      <c r="E44" s="1175" t="s">
        <v>34</v>
      </c>
      <c r="F44" s="1175"/>
      <c r="G44" s="1175"/>
      <c r="H44" s="1176"/>
      <c r="I44" s="345">
        <v>60</v>
      </c>
      <c r="J44" s="346">
        <v>392</v>
      </c>
      <c r="K44" s="346">
        <v>631</v>
      </c>
      <c r="L44" s="346">
        <v>1025</v>
      </c>
      <c r="M44" s="347">
        <v>1298</v>
      </c>
    </row>
    <row r="45" spans="2:13" ht="27.75" customHeight="1" x14ac:dyDescent="0.15">
      <c r="B45" s="1171"/>
      <c r="C45" s="1172"/>
      <c r="D45" s="104"/>
      <c r="E45" s="1175" t="s">
        <v>35</v>
      </c>
      <c r="F45" s="1175"/>
      <c r="G45" s="1175"/>
      <c r="H45" s="1176"/>
      <c r="I45" s="345">
        <v>2203</v>
      </c>
      <c r="J45" s="346">
        <v>2132</v>
      </c>
      <c r="K45" s="346">
        <v>2088</v>
      </c>
      <c r="L45" s="346">
        <v>2026</v>
      </c>
      <c r="M45" s="347">
        <v>2082</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7463</v>
      </c>
      <c r="J50" s="346">
        <v>8794</v>
      </c>
      <c r="K50" s="346">
        <v>10426</v>
      </c>
      <c r="L50" s="346">
        <v>11313</v>
      </c>
      <c r="M50" s="347">
        <v>9901</v>
      </c>
    </row>
    <row r="51" spans="2:13" ht="27.75" customHeight="1" x14ac:dyDescent="0.15">
      <c r="B51" s="1171"/>
      <c r="C51" s="1172"/>
      <c r="D51" s="104"/>
      <c r="E51" s="1175" t="s">
        <v>42</v>
      </c>
      <c r="F51" s="1175"/>
      <c r="G51" s="1175"/>
      <c r="H51" s="1176"/>
      <c r="I51" s="345" t="s">
        <v>486</v>
      </c>
      <c r="J51" s="346" t="s">
        <v>486</v>
      </c>
      <c r="K51" s="346" t="s">
        <v>486</v>
      </c>
      <c r="L51" s="346" t="s">
        <v>486</v>
      </c>
      <c r="M51" s="347" t="s">
        <v>486</v>
      </c>
    </row>
    <row r="52" spans="2:13" ht="27.75" customHeight="1" x14ac:dyDescent="0.15">
      <c r="B52" s="1173"/>
      <c r="C52" s="1174"/>
      <c r="D52" s="104"/>
      <c r="E52" s="1175" t="s">
        <v>43</v>
      </c>
      <c r="F52" s="1175"/>
      <c r="G52" s="1175"/>
      <c r="H52" s="1176"/>
      <c r="I52" s="345">
        <v>8756</v>
      </c>
      <c r="J52" s="346">
        <v>8817</v>
      </c>
      <c r="K52" s="346">
        <v>9479</v>
      </c>
      <c r="L52" s="346">
        <v>9963</v>
      </c>
      <c r="M52" s="347">
        <v>9957</v>
      </c>
    </row>
    <row r="53" spans="2:13" ht="27.75" customHeight="1" thickBot="1" x14ac:dyDescent="0.2">
      <c r="B53" s="1177" t="s">
        <v>19</v>
      </c>
      <c r="C53" s="1178"/>
      <c r="D53" s="108"/>
      <c r="E53" s="1179" t="s">
        <v>44</v>
      </c>
      <c r="F53" s="1179"/>
      <c r="G53" s="1179"/>
      <c r="H53" s="1180"/>
      <c r="I53" s="348">
        <v>-2817</v>
      </c>
      <c r="J53" s="349">
        <v>-4305</v>
      </c>
      <c r="K53" s="349">
        <v>-5976</v>
      </c>
      <c r="L53" s="349">
        <v>-3786</v>
      </c>
      <c r="M53" s="350">
        <v>-1762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qy60cO40H3tywQM3rOKigszu/YWkt2NzmXTgJ54qiOYmkrQJHwndhnvSKLIImFIbciemuNI8SjCxrMzPsXsgYw==" saltValue="yUhxMApTdnoKBMLxtzxf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15" zoomScale="70" zoomScaleNormal="70" zoomScaleSheetLayoutView="100" workbookViewId="0">
      <selection activeCell="A56" sqref="A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2368</v>
      </c>
      <c r="G55" s="120">
        <v>2597</v>
      </c>
      <c r="H55" s="121">
        <v>2147</v>
      </c>
    </row>
    <row r="56" spans="2:8" ht="52.5" customHeight="1" x14ac:dyDescent="0.15">
      <c r="B56" s="122"/>
      <c r="C56" s="1198" t="s">
        <v>47</v>
      </c>
      <c r="D56" s="1198"/>
      <c r="E56" s="1199"/>
      <c r="F56" s="123">
        <v>1430</v>
      </c>
      <c r="G56" s="123">
        <v>1533</v>
      </c>
      <c r="H56" s="124">
        <v>1670</v>
      </c>
    </row>
    <row r="57" spans="2:8" ht="53.25" customHeight="1" x14ac:dyDescent="0.15">
      <c r="B57" s="122"/>
      <c r="C57" s="1200" t="s">
        <v>48</v>
      </c>
      <c r="D57" s="1200"/>
      <c r="E57" s="1201"/>
      <c r="F57" s="125">
        <v>5634</v>
      </c>
      <c r="G57" s="125">
        <v>6225</v>
      </c>
      <c r="H57" s="126">
        <v>5123</v>
      </c>
    </row>
    <row r="58" spans="2:8" ht="45.75" customHeight="1" x14ac:dyDescent="0.15">
      <c r="B58" s="127"/>
      <c r="C58" s="1188" t="s">
        <v>558</v>
      </c>
      <c r="D58" s="1189"/>
      <c r="E58" s="1190"/>
      <c r="F58" s="128">
        <v>4004</v>
      </c>
      <c r="G58" s="128">
        <v>4331</v>
      </c>
      <c r="H58" s="129">
        <v>3372</v>
      </c>
    </row>
    <row r="59" spans="2:8" ht="45.75" customHeight="1" x14ac:dyDescent="0.15">
      <c r="B59" s="127"/>
      <c r="C59" s="1188" t="s">
        <v>559</v>
      </c>
      <c r="D59" s="1189"/>
      <c r="E59" s="1190"/>
      <c r="F59" s="128">
        <v>1364</v>
      </c>
      <c r="G59" s="128">
        <v>1629</v>
      </c>
      <c r="H59" s="129">
        <v>1492</v>
      </c>
    </row>
    <row r="60" spans="2:8" ht="45.75" customHeight="1" x14ac:dyDescent="0.15">
      <c r="B60" s="127"/>
      <c r="C60" s="1188" t="s">
        <v>560</v>
      </c>
      <c r="D60" s="1189"/>
      <c r="E60" s="1190"/>
      <c r="F60" s="128">
        <v>166</v>
      </c>
      <c r="G60" s="128">
        <v>166</v>
      </c>
      <c r="H60" s="129">
        <v>166</v>
      </c>
    </row>
    <row r="61" spans="2:8" ht="45.75" customHeight="1" x14ac:dyDescent="0.15">
      <c r="B61" s="127"/>
      <c r="C61" s="1188" t="s">
        <v>561</v>
      </c>
      <c r="D61" s="1189"/>
      <c r="E61" s="1190"/>
      <c r="F61" s="128">
        <v>58</v>
      </c>
      <c r="G61" s="128">
        <v>55</v>
      </c>
      <c r="H61" s="129">
        <v>52</v>
      </c>
    </row>
    <row r="62" spans="2:8" ht="45.75" customHeight="1" thickBot="1" x14ac:dyDescent="0.2">
      <c r="B62" s="130"/>
      <c r="C62" s="1191" t="s">
        <v>562</v>
      </c>
      <c r="D62" s="1192"/>
      <c r="E62" s="1193"/>
      <c r="F62" s="131">
        <v>12</v>
      </c>
      <c r="G62" s="131">
        <v>10</v>
      </c>
      <c r="H62" s="132">
        <v>10</v>
      </c>
    </row>
    <row r="63" spans="2:8" ht="52.5" customHeight="1" thickBot="1" x14ac:dyDescent="0.2">
      <c r="B63" s="133"/>
      <c r="C63" s="1194" t="s">
        <v>49</v>
      </c>
      <c r="D63" s="1194"/>
      <c r="E63" s="1195"/>
      <c r="F63" s="134">
        <v>9432</v>
      </c>
      <c r="G63" s="134">
        <v>10355</v>
      </c>
      <c r="H63" s="135">
        <v>8941</v>
      </c>
    </row>
    <row r="64" spans="2:8" x14ac:dyDescent="0.15"/>
  </sheetData>
  <sheetProtection algorithmName="SHA-512" hashValue="PCvkAP20T7dMQdvXbowisvopJurzo6FhQFrOy4itq6mqYW6gq0vsqGU4oahRKt50tXS1Arq0TQBxyXr/goR1fw==" saltValue="Ekc8VIFiZ52pwdVIJlc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89046</v>
      </c>
      <c r="E3" s="154"/>
      <c r="F3" s="155">
        <v>132981</v>
      </c>
      <c r="G3" s="156"/>
      <c r="H3" s="157"/>
    </row>
    <row r="4" spans="1:8" x14ac:dyDescent="0.15">
      <c r="A4" s="158"/>
      <c r="B4" s="159"/>
      <c r="C4" s="160"/>
      <c r="D4" s="161">
        <v>70694</v>
      </c>
      <c r="E4" s="162"/>
      <c r="F4" s="163">
        <v>56973</v>
      </c>
      <c r="G4" s="164"/>
      <c r="H4" s="165"/>
    </row>
    <row r="5" spans="1:8" x14ac:dyDescent="0.15">
      <c r="A5" s="146" t="s">
        <v>519</v>
      </c>
      <c r="B5" s="151"/>
      <c r="C5" s="152"/>
      <c r="D5" s="153">
        <v>52030</v>
      </c>
      <c r="E5" s="154"/>
      <c r="F5" s="155">
        <v>128523</v>
      </c>
      <c r="G5" s="156"/>
      <c r="H5" s="157"/>
    </row>
    <row r="6" spans="1:8" x14ac:dyDescent="0.15">
      <c r="A6" s="158"/>
      <c r="B6" s="159"/>
      <c r="C6" s="160"/>
      <c r="D6" s="161">
        <v>20271</v>
      </c>
      <c r="E6" s="162"/>
      <c r="F6" s="163">
        <v>56792</v>
      </c>
      <c r="G6" s="164"/>
      <c r="H6" s="165"/>
    </row>
    <row r="7" spans="1:8" x14ac:dyDescent="0.15">
      <c r="A7" s="146" t="s">
        <v>520</v>
      </c>
      <c r="B7" s="151"/>
      <c r="C7" s="152"/>
      <c r="D7" s="153">
        <v>157248</v>
      </c>
      <c r="E7" s="154"/>
      <c r="F7" s="155">
        <v>92919</v>
      </c>
      <c r="G7" s="156"/>
      <c r="H7" s="157"/>
    </row>
    <row r="8" spans="1:8" x14ac:dyDescent="0.15">
      <c r="A8" s="158"/>
      <c r="B8" s="159"/>
      <c r="C8" s="160"/>
      <c r="D8" s="161">
        <v>33494</v>
      </c>
      <c r="E8" s="162"/>
      <c r="F8" s="163">
        <v>54128</v>
      </c>
      <c r="G8" s="164"/>
      <c r="H8" s="165"/>
    </row>
    <row r="9" spans="1:8" x14ac:dyDescent="0.15">
      <c r="A9" s="146" t="s">
        <v>521</v>
      </c>
      <c r="B9" s="151"/>
      <c r="C9" s="152"/>
      <c r="D9" s="153">
        <v>294805</v>
      </c>
      <c r="E9" s="154"/>
      <c r="F9" s="155">
        <v>103663</v>
      </c>
      <c r="G9" s="156"/>
      <c r="H9" s="157"/>
    </row>
    <row r="10" spans="1:8" x14ac:dyDescent="0.15">
      <c r="A10" s="158"/>
      <c r="B10" s="159"/>
      <c r="C10" s="160"/>
      <c r="D10" s="161">
        <v>35556</v>
      </c>
      <c r="E10" s="162"/>
      <c r="F10" s="163">
        <v>64346</v>
      </c>
      <c r="G10" s="164"/>
      <c r="H10" s="165"/>
    </row>
    <row r="11" spans="1:8" x14ac:dyDescent="0.15">
      <c r="A11" s="146" t="s">
        <v>522</v>
      </c>
      <c r="B11" s="151"/>
      <c r="C11" s="152"/>
      <c r="D11" s="153">
        <v>166469</v>
      </c>
      <c r="E11" s="154"/>
      <c r="F11" s="155">
        <v>92012</v>
      </c>
      <c r="G11" s="156"/>
      <c r="H11" s="157"/>
    </row>
    <row r="12" spans="1:8" x14ac:dyDescent="0.15">
      <c r="A12" s="158"/>
      <c r="B12" s="159"/>
      <c r="C12" s="166"/>
      <c r="D12" s="161">
        <v>86026</v>
      </c>
      <c r="E12" s="162"/>
      <c r="F12" s="163">
        <v>61382</v>
      </c>
      <c r="G12" s="164"/>
      <c r="H12" s="165"/>
    </row>
    <row r="13" spans="1:8" x14ac:dyDescent="0.15">
      <c r="A13" s="146"/>
      <c r="B13" s="151"/>
      <c r="C13" s="152"/>
      <c r="D13" s="153">
        <v>151920</v>
      </c>
      <c r="E13" s="154"/>
      <c r="F13" s="155">
        <v>110020</v>
      </c>
      <c r="G13" s="167"/>
      <c r="H13" s="157"/>
    </row>
    <row r="14" spans="1:8" x14ac:dyDescent="0.15">
      <c r="A14" s="158"/>
      <c r="B14" s="159"/>
      <c r="C14" s="160"/>
      <c r="D14" s="161">
        <v>49208</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7.64</v>
      </c>
      <c r="C19" s="168">
        <f>ROUND(VALUE(SUBSTITUTE(実質収支比率等に係る経年分析!G$48,"▲","-")),2)</f>
        <v>3.16</v>
      </c>
      <c r="D19" s="168">
        <f>ROUND(VALUE(SUBSTITUTE(実質収支比率等に係る経年分析!H$48,"▲","-")),2)</f>
        <v>5.93</v>
      </c>
      <c r="E19" s="168">
        <f>ROUND(VALUE(SUBSTITUTE(実質収支比率等に係る経年分析!I$48,"▲","-")),2)</f>
        <v>9.36</v>
      </c>
      <c r="F19" s="168">
        <f>ROUND(VALUE(SUBSTITUTE(実質収支比率等に係る経年分析!J$48,"▲","-")),2)</f>
        <v>7.71</v>
      </c>
    </row>
    <row r="20" spans="1:11" x14ac:dyDescent="0.15">
      <c r="A20" s="168" t="s">
        <v>53</v>
      </c>
      <c r="B20" s="168">
        <f>ROUND(VALUE(SUBSTITUTE(実質収支比率等に係る経年分析!F$47,"▲","-")),2)</f>
        <v>36.35</v>
      </c>
      <c r="C20" s="168">
        <f>ROUND(VALUE(SUBSTITUTE(実質収支比率等に係る経年分析!G$47,"▲","-")),2)</f>
        <v>30.36</v>
      </c>
      <c r="D20" s="168">
        <f>ROUND(VALUE(SUBSTITUTE(実質収支比率等に係る経年分析!H$47,"▲","-")),2)</f>
        <v>30.71</v>
      </c>
      <c r="E20" s="168">
        <f>ROUND(VALUE(SUBSTITUTE(実質収支比率等に係る経年分析!I$47,"▲","-")),2)</f>
        <v>34.79</v>
      </c>
      <c r="F20" s="168">
        <f>ROUND(VALUE(SUBSTITUTE(実質収支比率等に係る経年分析!J$47,"▲","-")),2)</f>
        <v>28.4</v>
      </c>
    </row>
    <row r="21" spans="1:11" x14ac:dyDescent="0.15">
      <c r="A21" s="168" t="s">
        <v>54</v>
      </c>
      <c r="B21" s="168">
        <f>IF(ISNUMBER(VALUE(SUBSTITUTE(実質収支比率等に係る経年分析!F$49,"▲","-"))),ROUND(VALUE(SUBSTITUTE(実質収支比率等に係る経年分析!F$49,"▲","-")),2),NA())</f>
        <v>-6.26</v>
      </c>
      <c r="C21" s="168">
        <f>IF(ISNUMBER(VALUE(SUBSTITUTE(実質収支比率等に係る経年分析!G$49,"▲","-"))),ROUND(VALUE(SUBSTITUTE(実質収支比率等に係る経年分析!G$49,"▲","-")),2),NA())</f>
        <v>-12.23</v>
      </c>
      <c r="D21" s="168">
        <f>IF(ISNUMBER(VALUE(SUBSTITUTE(実質収支比率等に係る経年分析!H$49,"▲","-"))),ROUND(VALUE(SUBSTITUTE(実質収支比率等に係る経年分析!H$49,"▲","-")),2),NA())</f>
        <v>2.89</v>
      </c>
      <c r="E21" s="168">
        <f>IF(ISNUMBER(VALUE(SUBSTITUTE(実質収支比率等に係る経年分析!I$49,"▲","-"))),ROUND(VALUE(SUBSTITUTE(実質収支比率等に係る経年分析!I$49,"▲","-")),2),NA())</f>
        <v>3.24</v>
      </c>
      <c r="F21" s="168">
        <f>IF(ISNUMBER(VALUE(SUBSTITUTE(実質収支比率等に係る経年分析!J$49,"▲","-"))),ROUND(VALUE(SUBSTITUTE(実質収支比率等に係る経年分析!J$49,"▲","-")),2),NA())</f>
        <v>-12.12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漁業集落排水事業特別会計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2.75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1.1299999999999999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2.3199999999999998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2.0099999999999998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7.63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7.7</v>
      </c>
    </row>
    <row r="35" spans="1:16" x14ac:dyDescent="0.15">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6.28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7.85</v>
      </c>
    </row>
    <row r="36" spans="1:16" x14ac:dyDescent="0.15">
      <c r="A36" s="169" t="str">
        <f>IF(連結実質赤字比率に係る赤字・黒字の構成分析!C$34="",NA(),連結実質赤字比率に係る赤字・黒字の構成分析!C$34)</f>
        <v>病院事業会計</v>
      </c>
      <c r="B36" s="169">
        <f>IF(ROUND(VALUE(SUBSTITUTE(連結実質赤字比率に係る赤字・黒字の構成分析!F$34,"▲", "-")), 2) &lt; 0, ABS(ROUND(VALUE(SUBSTITUTE(連結実質赤字比率に係る赤字・黒字の構成分析!F$34,"▲", "-")), 2)), NA())</f>
        <v>1.84</v>
      </c>
      <c r="C36" s="169" t="e">
        <f>IF(ROUND(VALUE(SUBSTITUTE(連結実質赤字比率に係る赤字・黒字の構成分析!F$34,"▲", "-")), 2) &gt;= 0, ABS(ROUND(VALUE(SUBSTITUTE(連結実質赤字比率に係る赤字・黒字の構成分析!F$34,"▲", "-")), 2)), NA())</f>
        <v>#N/A</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2.1800000000000002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6.46</v>
      </c>
      <c r="H36" s="169">
        <f>IF(ROUND(VALUE(SUBSTITUTE(連結実質赤字比率に係る赤字・黒字の構成分析!I$34,"▲", "-")), 2) &lt; 0, ABS(ROUND(VALUE(SUBSTITUTE(連結実質赤字比率に係る赤字・黒字の構成分析!I$34,"▲", "-")), 2)), NA())</f>
        <v>3.29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3.12</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856</v>
      </c>
      <c r="E42" s="170"/>
      <c r="F42" s="170"/>
      <c r="G42" s="170">
        <f>'実質公債費比率（分子）の構造'!L$52</f>
        <v>827</v>
      </c>
      <c r="H42" s="170"/>
      <c r="I42" s="170"/>
      <c r="J42" s="170">
        <f>'実質公債費比率（分子）の構造'!M$52</f>
        <v>811</v>
      </c>
      <c r="K42" s="170"/>
      <c r="L42" s="170"/>
      <c r="M42" s="170">
        <f>'実質公債費比率（分子）の構造'!N$52</f>
        <v>790</v>
      </c>
      <c r="N42" s="170"/>
      <c r="O42" s="170"/>
      <c r="P42" s="170">
        <f>'実質公債費比率（分子）の構造'!O$52</f>
        <v>741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2</v>
      </c>
      <c r="L45" s="170"/>
      <c r="M45" s="170"/>
      <c r="N45" s="170">
        <f>'実質公債費比率（分子）の構造'!O$49</f>
        <v>23</v>
      </c>
      <c r="O45" s="170"/>
      <c r="P45" s="170"/>
    </row>
    <row r="46" spans="1:16" x14ac:dyDescent="0.15">
      <c r="A46" s="170" t="s">
        <v>64</v>
      </c>
      <c r="B46" s="170">
        <f>'実質公債費比率（分子）の構造'!K$48</f>
        <v>181</v>
      </c>
      <c r="C46" s="170"/>
      <c r="D46" s="170"/>
      <c r="E46" s="170">
        <f>'実質公債費比率（分子）の構造'!L$48</f>
        <v>188</v>
      </c>
      <c r="F46" s="170"/>
      <c r="G46" s="170"/>
      <c r="H46" s="170">
        <f>'実質公債費比率（分子）の構造'!M$48</f>
        <v>199</v>
      </c>
      <c r="I46" s="170"/>
      <c r="J46" s="170"/>
      <c r="K46" s="170">
        <f>'実質公債費比率（分子）の構造'!N$48</f>
        <v>180</v>
      </c>
      <c r="L46" s="170"/>
      <c r="M46" s="170"/>
      <c r="N46" s="170">
        <f>'実質公債費比率（分子）の構造'!O$48</f>
        <v>298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1154</v>
      </c>
      <c r="C49" s="170"/>
      <c r="D49" s="170"/>
      <c r="E49" s="170">
        <f>'実質公債費比率（分子）の構造'!L$45</f>
        <v>1104</v>
      </c>
      <c r="F49" s="170"/>
      <c r="G49" s="170"/>
      <c r="H49" s="170">
        <f>'実質公債費比率（分子）の構造'!M$45</f>
        <v>1134</v>
      </c>
      <c r="I49" s="170"/>
      <c r="J49" s="170"/>
      <c r="K49" s="170">
        <f>'実質公債費比率（分子）の構造'!N$45</f>
        <v>1088</v>
      </c>
      <c r="L49" s="170"/>
      <c r="M49" s="170"/>
      <c r="N49" s="170">
        <f>'実質公債費比率（分子）の構造'!O$45</f>
        <v>1033</v>
      </c>
      <c r="O49" s="170"/>
      <c r="P49" s="170"/>
    </row>
    <row r="50" spans="1:16" x14ac:dyDescent="0.15">
      <c r="A50" s="170" t="s">
        <v>67</v>
      </c>
      <c r="B50" s="170" t="e">
        <f>NA()</f>
        <v>#N/A</v>
      </c>
      <c r="C50" s="170">
        <f>IF(ISNUMBER('実質公債費比率（分子）の構造'!K$53),'実質公債費比率（分子）の構造'!K$53,NA())</f>
        <v>480</v>
      </c>
      <c r="D50" s="170" t="e">
        <f>NA()</f>
        <v>#N/A</v>
      </c>
      <c r="E50" s="170" t="e">
        <f>NA()</f>
        <v>#N/A</v>
      </c>
      <c r="F50" s="170">
        <f>IF(ISNUMBER('実質公債費比率（分子）の構造'!L$53),'実質公債費比率（分子）の構造'!L$53,NA())</f>
        <v>466</v>
      </c>
      <c r="G50" s="170" t="e">
        <f>NA()</f>
        <v>#N/A</v>
      </c>
      <c r="H50" s="170" t="e">
        <f>NA()</f>
        <v>#N/A</v>
      </c>
      <c r="I50" s="170">
        <f>IF(ISNUMBER('実質公債費比率（分子）の構造'!M$53),'実質公債費比率（分子）の構造'!M$53,NA())</f>
        <v>523</v>
      </c>
      <c r="J50" s="170" t="e">
        <f>NA()</f>
        <v>#N/A</v>
      </c>
      <c r="K50" s="170" t="e">
        <f>NA()</f>
        <v>#N/A</v>
      </c>
      <c r="L50" s="170">
        <f>IF(ISNUMBER('実質公債費比率（分子）の構造'!N$53),'実質公債費比率（分子）の構造'!N$53,NA())</f>
        <v>480</v>
      </c>
      <c r="M50" s="170" t="e">
        <f>NA()</f>
        <v>#N/A</v>
      </c>
      <c r="N50" s="170" t="e">
        <f>NA()</f>
        <v>#N/A</v>
      </c>
      <c r="O50" s="170">
        <f>IF(ISNUMBER('実質公債費比率（分子）の構造'!O$53),'実質公債費比率（分子）の構造'!O$53,NA())</f>
        <v>613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8756</v>
      </c>
      <c r="E56" s="169"/>
      <c r="F56" s="169"/>
      <c r="G56" s="169">
        <f>'将来負担比率（分子）の構造'!J$52</f>
        <v>8817</v>
      </c>
      <c r="H56" s="169"/>
      <c r="I56" s="169"/>
      <c r="J56" s="169">
        <f>'将来負担比率（分子）の構造'!K$52</f>
        <v>9479</v>
      </c>
      <c r="K56" s="169"/>
      <c r="L56" s="169"/>
      <c r="M56" s="169">
        <f>'将来負担比率（分子）の構造'!L$52</f>
        <v>9963</v>
      </c>
      <c r="N56" s="169"/>
      <c r="O56" s="169"/>
      <c r="P56" s="169">
        <f>'将来負担比率（分子）の構造'!M$52</f>
        <v>9957</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7463</v>
      </c>
      <c r="E58" s="169"/>
      <c r="F58" s="169"/>
      <c r="G58" s="169">
        <f>'将来負担比率（分子）の構造'!J$50</f>
        <v>8794</v>
      </c>
      <c r="H58" s="169"/>
      <c r="I58" s="169"/>
      <c r="J58" s="169">
        <f>'将来負担比率（分子）の構造'!K$50</f>
        <v>10426</v>
      </c>
      <c r="K58" s="169"/>
      <c r="L58" s="169"/>
      <c r="M58" s="169">
        <f>'将来負担比率（分子）の構造'!L$50</f>
        <v>11313</v>
      </c>
      <c r="N58" s="169"/>
      <c r="O58" s="169"/>
      <c r="P58" s="169">
        <f>'将来負担比率（分子）の構造'!M$50</f>
        <v>9901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2203</v>
      </c>
      <c r="C62" s="169"/>
      <c r="D62" s="169"/>
      <c r="E62" s="169">
        <f>'将来負担比率（分子）の構造'!J$45</f>
        <v>2132</v>
      </c>
      <c r="F62" s="169"/>
      <c r="G62" s="169"/>
      <c r="H62" s="169">
        <f>'将来負担比率（分子）の構造'!K$45</f>
        <v>2088</v>
      </c>
      <c r="I62" s="169"/>
      <c r="J62" s="169"/>
      <c r="K62" s="169">
        <f>'将来負担比率（分子）の構造'!L$45</f>
        <v>2026</v>
      </c>
      <c r="L62" s="169"/>
      <c r="M62" s="169"/>
      <c r="N62" s="169">
        <f>'将来負担比率（分子）の構造'!M$45</f>
        <v>2082</v>
      </c>
      <c r="O62" s="169"/>
      <c r="P62" s="169"/>
    </row>
    <row r="63" spans="1:16" x14ac:dyDescent="0.15">
      <c r="A63" s="169" t="s">
        <v>34</v>
      </c>
      <c r="B63" s="169">
        <f>'将来負担比率（分子）の構造'!I$44</f>
        <v>60</v>
      </c>
      <c r="C63" s="169"/>
      <c r="D63" s="169"/>
      <c r="E63" s="169">
        <f>'将来負担比率（分子）の構造'!J$44</f>
        <v>392</v>
      </c>
      <c r="F63" s="169"/>
      <c r="G63" s="169"/>
      <c r="H63" s="169">
        <f>'将来負担比率（分子）の構造'!K$44</f>
        <v>631</v>
      </c>
      <c r="I63" s="169"/>
      <c r="J63" s="169"/>
      <c r="K63" s="169">
        <f>'将来負担比率（分子）の構造'!L$44</f>
        <v>1025</v>
      </c>
      <c r="L63" s="169"/>
      <c r="M63" s="169"/>
      <c r="N63" s="169">
        <f>'将来負担比率（分子）の構造'!M$44</f>
        <v>1298</v>
      </c>
      <c r="O63" s="169"/>
      <c r="P63" s="169"/>
    </row>
    <row r="64" spans="1:16" x14ac:dyDescent="0.15">
      <c r="A64" s="169" t="s">
        <v>33</v>
      </c>
      <c r="B64" s="169">
        <f>'将来負担比率（分子）の構造'!I$43</f>
        <v>1004</v>
      </c>
      <c r="C64" s="169"/>
      <c r="D64" s="169"/>
      <c r="E64" s="169">
        <f>'将来負担比率（分子）の構造'!J$43</f>
        <v>848</v>
      </c>
      <c r="F64" s="169"/>
      <c r="G64" s="169"/>
      <c r="H64" s="169">
        <f>'将来負担比率（分子）の構造'!K$43</f>
        <v>694</v>
      </c>
      <c r="I64" s="169"/>
      <c r="J64" s="169"/>
      <c r="K64" s="169">
        <f>'将来負担比率（分子）の構造'!L$43</f>
        <v>978</v>
      </c>
      <c r="L64" s="169"/>
      <c r="M64" s="169"/>
      <c r="N64" s="169">
        <f>'将来負担比率（分子）の構造'!M$43</f>
        <v>843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10136</v>
      </c>
      <c r="C66" s="169"/>
      <c r="D66" s="169"/>
      <c r="E66" s="169">
        <f>'将来負担比率（分子）の構造'!J$41</f>
        <v>9934</v>
      </c>
      <c r="F66" s="169"/>
      <c r="G66" s="169"/>
      <c r="H66" s="169">
        <f>'将来負担比率（分子）の構造'!K$41</f>
        <v>10518</v>
      </c>
      <c r="I66" s="169"/>
      <c r="J66" s="169"/>
      <c r="K66" s="169">
        <f>'将来負担比率（分子）の構造'!L$41</f>
        <v>13462</v>
      </c>
      <c r="L66" s="169"/>
      <c r="M66" s="169"/>
      <c r="N66" s="169">
        <f>'将来負担比率（分子）の構造'!M$41</f>
        <v>13872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2368</v>
      </c>
      <c r="C72" s="173">
        <f>基金残高に係る経年分析!G55</f>
        <v>2597</v>
      </c>
      <c r="D72" s="173">
        <f>基金残高に係る経年分析!H55</f>
        <v>2147</v>
      </c>
    </row>
    <row r="73" spans="1:16" x14ac:dyDescent="0.15">
      <c r="A73" s="172" t="s">
        <v>74</v>
      </c>
      <c r="B73" s="173">
        <f>基金残高に係る経年分析!F56</f>
        <v>1430</v>
      </c>
      <c r="C73" s="173">
        <f>基金残高に係る経年分析!G56</f>
        <v>1533</v>
      </c>
      <c r="D73" s="173">
        <f>基金残高に係る経年分析!H56</f>
        <v>1670</v>
      </c>
    </row>
    <row r="74" spans="1:16" x14ac:dyDescent="0.15">
      <c r="A74" s="172" t="s">
        <v>75</v>
      </c>
      <c r="B74" s="173">
        <f>基金残高に係る経年分析!F57</f>
        <v>5634</v>
      </c>
      <c r="C74" s="173">
        <f>基金残高に係る経年分析!G57</f>
        <v>6225</v>
      </c>
      <c r="D74" s="173">
        <f>基金残高に係る経年分析!H57</f>
        <v>5123</v>
      </c>
    </row>
  </sheetData>
  <sheetProtection algorithmName="SHA-512" hashValue="6COQMVHzUJjLqgINXGJ5UHFbrXS7Ci1DqFPbEdRj2qTZpCpYaryT5AQDc7sakMYPa/10aYezvAVCqc/FuC9dAA==" saltValue="fYyKD72yVFHV3Kvp6FL/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R06012</cp:lastModifiedBy>
  <cp:lastPrinted>2025-03-14T03:57:26Z</cp:lastPrinted>
  <dcterms:created xsi:type="dcterms:W3CDTF">2025-02-19T03:52:48Z</dcterms:created>
  <dcterms:modified xsi:type="dcterms:W3CDTF">2025-03-18T01:25:11Z</dcterms:modified>
  <cp:category/>
</cp:coreProperties>
</file>