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出納室\財政用（整理中）\【他の財政関係】\【調査報告関係】\【財政状況資料集】\R5(令和４年度決算)財政状況資料集\第2回目提出\"/>
    </mc:Choice>
  </mc:AlternateContent>
  <bookViews>
    <workbookView xWindow="0" yWindow="0" windowWidth="28800" windowHeight="14010" firstSheet="12" activeTab="15"/>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U63" i="12"/>
  <c r="AP63" i="12"/>
  <c r="AA69" i="12"/>
  <c r="AA70" i="12"/>
  <c r="AA71" i="12"/>
  <c r="AA72" i="12"/>
  <c r="AA73" i="12"/>
  <c r="AA68" i="12"/>
  <c r="AA34" i="12" l="1"/>
  <c r="AA36" i="12"/>
  <c r="AA37" i="12"/>
  <c r="AA31" i="12"/>
  <c r="AA32" i="12"/>
  <c r="AA33" i="12"/>
  <c r="AA29" i="12"/>
  <c r="AA30" i="12"/>
  <c r="AA28" i="12"/>
  <c r="AP23" i="12"/>
  <c r="V23" i="12"/>
  <c r="AA23" i="12"/>
  <c r="Q23" i="12"/>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AM37" i="10"/>
  <c r="C37" i="10"/>
  <c r="CO36" i="10"/>
  <c r="AM36" i="10"/>
  <c r="C36" i="10"/>
  <c r="AM34" i="10" s="1"/>
  <c r="CO35" i="10"/>
  <c r="AM35" i="10"/>
  <c r="C35" i="10"/>
  <c r="CO34" i="10"/>
  <c r="BW34" i="10"/>
  <c r="BW35" i="10" s="1"/>
  <c r="BW36" i="10" s="1"/>
  <c r="BW37" i="10" s="1"/>
  <c r="BW38" i="10" s="1"/>
  <c r="BW39" i="10" s="1"/>
  <c r="BW40" i="10" s="1"/>
  <c r="BW41" i="10" s="1"/>
  <c r="U34" i="10"/>
  <c r="U35" i="10" s="1"/>
  <c r="U36" i="10" s="1"/>
  <c r="U37" i="10" s="1"/>
  <c r="U38"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<sst xmlns="http://schemas.openxmlformats.org/spreadsheetml/2006/main" count="1154" uniqueCount="614">
  <si>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</si>
  <si>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</si>
  <si>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</si>
  <si>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</si>
  <si>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</si>
  <si>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</si>
  <si>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</si>
  <si>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</si>
  <si>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</si>
  <si>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</si>
  <si>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</si>
  <si>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</si>
  <si>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</si>
  <si>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</si>
  <si>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</si>
  <si>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</si>
  <si>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</si>
  <si>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</si>
  <si>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</si>
  <si>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</si>
  <si>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</si>
  <si>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</si>
  <si>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</si>
  <si>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</si>
  <si>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</si>
  <si>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</si>
  <si>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</si>
  <si>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</si>
  <si>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</si>
  <si>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</si>
  <si>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</si>
  <si>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</si>
  <si>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</si>
  <si>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</si>
  <si>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</si>
  <si>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</si>
  <si>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</si>
  <si>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</si>
  <si>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</si>
  <si>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</si>
  <si>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</si>
  <si>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</si>
  <si>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</si>
  <si>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</si>
  <si>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</si>
  <si>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</si>
  <si>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</si>
  <si>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</si>
  <si>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</si>
  <si>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</si>
  <si>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</si>
  <si>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</si>
  <si>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</si>
  <si>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</si>
  <si>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</si>
  <si>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</si>
  <si>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</si>
  <si>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</si>
  <si>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</si>
  <si>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</si>
  <si>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</si>
  <si>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</si>
  <si>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</si>
  <si>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</si>
  <si>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</si>
  <si>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</si>
  <si>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</si>
  <si>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</si>
  <si>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</si>
  <si>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</si>
  <si>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</si>
  <si>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</si>
  <si>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</si>
  <si>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</si>
  <si>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</si>
  <si>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</si>
  <si>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</si>
  <si>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</si>
  <si>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</si>
  <si>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</si>
  <si>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</si>
  <si>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</si>
  <si>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</si>
  <si>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</si>
  <si>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</si>
  <si>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</si>
  <si>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</si>
  <si>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</si>
  <si>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</si>
  <si>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</si>
  <si>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</si>
  <si>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</si>
  <si>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</si>
  <si>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</si>
  <si>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</si>
  <si>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</si>
  <si>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</si>
  <si>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</si>
  <si>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</si>
  <si>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</si>
  <si>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</si>
  <si>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</si>
  <si>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</si>
  <si>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</si>
  <si>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</si>
  <si>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</si>
  <si>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</si>
  <si>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</si>
  <si>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</si>
  <si>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</si>
  <si>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</si>
  <si>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</si>
  <si>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</si>
  <si>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</si>
  <si>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</si>
  <si>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</si>
  <si>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</si>
  <si>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</si>
  <si>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</si>
  <si>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</si>
  <si>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</si>
  <si>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</si>
  <si>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</si>
  <si>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</si>
  <si>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</si>
  <si>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</si>
  <si>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</si>
  <si>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</si>
  <si>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</si>
  <si>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</si>
  <si>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</si>
  <si>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</si>
  <si>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</si>
  <si>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</si>
  <si>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</si>
  <si>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</si>
  <si>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</si>
  <si>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</si>
  <si>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</si>
  <si>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</si>
  <si>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</si>
  <si>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</si>
  <si>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</si>
  <si>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</si>
  <si>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</si>
  <si>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</si>
  <si>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</si>
  <si>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</si>
  <si>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</si>
  <si>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</si>
  <si>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</si>
  <si>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</si>
  <si>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</si>
  <si>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</si>
  <si>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</si>
  <si>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</si>
  <si>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</si>
  <si>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</si>
  <si>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</si>
  <si>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</si>
  <si>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</si>
  <si>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</si>
  <si>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</si>
  <si>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</si>
  <si>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</si>
  <si>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</si>
  <si>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</si>
  <si>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</si>
  <si>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</si>
  <si>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</si>
  <si>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</si>
  <si>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</si>
  <si>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</si>
  <si>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</si>
  <si>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</si>
  <si>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</si>
  <si>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</si>
  <si>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</si>
  <si>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</si>
  <si>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</si>
  <si>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</si>
  <si>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</si>
  <si>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</si>
  <si>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</si>
  <si>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</si>
  <si>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</si>
  <si>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</si>
  <si>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</si>
  <si>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</si>
  <si>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</si>
  <si>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</si>
  <si>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</si>
  <si>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</si>
  <si>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</si>
  <si>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</si>
  <si>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</si>
  <si>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</si>
  <si>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</si>
  <si>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</si>
  <si>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</si>
  <si>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</si>
  <si>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</si>
  <si>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</si>
  <si>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</si>
  <si>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</si>
  <si>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</si>
  <si>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</si>
  <si>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</si>
  <si>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</si>
  <si>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</si>
  <si>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</si>
  <si>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</si>
  <si>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</si>
  <si>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</si>
  <si>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</si>
  <si>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</si>
  <si>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</si>
  <si>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</si>
  <si>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</si>
  <si>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</si>
  <si>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</si>
  <si>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</si>
  <si>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和歌山県高野町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</si>
  <si>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</si>
  <si>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</si>
  <si>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</si>
  <si>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</si>
  <si>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</si>
  <si>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</si>
  <si>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</si>
  <si>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</si>
  <si>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</si>
  <si>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</si>
  <si>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</si>
  <si>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</si>
  <si>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</si>
  <si>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</si>
  <si>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</si>
  <si>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</si>
  <si>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</si>
  <si>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</si>
  <si>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</si>
  <si>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</si>
  <si>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</si>
  <si>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</si>
  <si>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</si>
  <si>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</si>
  <si>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</si>
  <si>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</si>
  <si>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</si>
  <si>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</si>
  <si>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</si>
  <si>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</si>
  <si>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</si>
  <si>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</si>
  <si>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</si>
  <si>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</si>
  <si>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</si>
  <si>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</si>
  <si>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</si>
  <si>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</si>
  <si>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</si>
  <si>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</si>
  <si>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</si>
  <si>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</si>
  <si>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</si>
  <si>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</si>
  <si>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</si>
  <si>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</si>
  <si>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</si>
  <si>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</si>
  <si>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</si>
  <si>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</si>
  <si>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</si>
  <si>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</si>
  <si>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</si>
  <si>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</si>
  <si>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</si>
  <si>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</si>
  <si>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</si>
  <si>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</si>
  <si>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</si>
  <si>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</si>
  <si>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</si>
  <si>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</si>
  <si>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</si>
  <si>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</si>
  <si>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</si>
  <si>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</si>
  <si>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</si>
  <si>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</si>
  <si>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</si>
  <si>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</si>
  <si>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</si>
  <si>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</si>
  <si>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</si>
  <si>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</si>
  <si>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</si>
  <si>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</si>
  <si>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</si>
  <si>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</si>
  <si>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</si>
  <si>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</si>
  <si>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</si>
  <si>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</si>
  <si>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</si>
  <si>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</si>
  <si>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</si>
  <si>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</si>
  <si>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</si>
  <si>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</si>
  <si>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</si>
  <si>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</si>
  <si>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</si>
  <si>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</si>
  <si>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</si>
  <si>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</si>
  <si>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</si>
  <si>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</si>
  <si>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</si>
  <si>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</si>
  <si>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</si>
  <si>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</si>
  <si>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</si>
  <si>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</si>
  <si>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</si>
  <si>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</si>
  <si>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</si>
  <si>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</si>
  <si>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</si>
  <si>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</si>
  <si>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</si>
  <si>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</si>
  <si>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</si>
  <si>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</si>
  <si>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</si>
  <si>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</si>
  <si>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</si>
  <si>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</si>
  <si>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</si>
  <si>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</si>
  <si>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</si>
  <si>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</si>
  <si>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</si>
  <si>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</si>
  <si>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</si>
  <si>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</si>
  <si>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</si>
  <si>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</si>
  <si>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</si>
  <si>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</si>
  <si>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</si>
  <si>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</si>
  <si>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</si>
  <si>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</si>
  <si>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</si>
  <si>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</si>
  <si>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</si>
  <si>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</si>
  <si>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</si>
  <si>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</si>
  <si>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</si>
  <si>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</si>
  <si>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</si>
  <si>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</si>
  <si>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</si>
  <si>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</si>
  <si>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</si>
  <si>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</si>
  <si>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</si>
  <si>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</si>
  <si>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</si>
  <si>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</si>
  <si>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</si>
  <si>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和歌山県高野町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</si>
  <si>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</si>
  <si>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</si>
  <si>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</si>
  <si>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</si>
  <si>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</si>
  <si>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</si>
  <si>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</si>
  <si>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</si>
  <si>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</si>
  <si>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</si>
  <si>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</si>
  <si>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</si>
  <si>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</si>
  <si>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</si>
  <si>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</si>
  <si>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</si>
  <si>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</si>
  <si>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</si>
  <si>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</si>
  <si>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</si>
  <si>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</si>
  <si>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</si>
  <si>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</si>
  <si>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</si>
  <si>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</si>
  <si>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</si>
  <si>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</si>
  <si>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</si>
  <si>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</si>
  <si>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</si>
  <si>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</si>
  <si>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</si>
  <si>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</si>
  <si>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</si>
  <si>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</si>
  <si>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</si>
  <si>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</si>
  <si>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</si>
  <si>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高野町簡易水道事業会計</t>
    <phoneticPr fontId="5"/>
  </si>
  <si>
    <t>法適用企業</t>
    <phoneticPr fontId="5"/>
  </si>
  <si>
    <t>高野町簡易水道特別会計</t>
    <phoneticPr fontId="5"/>
  </si>
  <si>
    <t>法非適用企業</t>
    <phoneticPr fontId="5"/>
  </si>
  <si>
    <t>高野町下水道特別会計</t>
    <phoneticPr fontId="5"/>
  </si>
  <si>
    <t>法非適用企業</t>
    <phoneticPr fontId="5"/>
  </si>
  <si>
    <t>高野町生活排水処理事業特別会計</t>
    <phoneticPr fontId="5"/>
  </si>
  <si>
    <t>高野町農業集落排水事業特別会計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</si>
  <si>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</si>
  <si>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</si>
  <si>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</si>
  <si>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</si>
  <si>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</si>
  <si>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</si>
  <si>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</si>
  <si>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</si>
  <si>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</si>
  <si>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</si>
  <si>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</si>
  <si>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</si>
  <si>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</si>
  <si>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</si>
  <si>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</si>
  <si>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</si>
  <si>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</si>
  <si>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</si>
  <si>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</si>
  <si>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</si>
  <si>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</si>
  <si>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</si>
  <si>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</si>
  <si>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</si>
  <si>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</si>
  <si>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</si>
  <si>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</si>
  <si>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</si>
  <si>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</si>
  <si>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</si>
  <si>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</si>
  <si>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</si>
  <si>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</si>
  <si>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</si>
  <si>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</si>
  <si>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</si>
  <si>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</si>
  <si>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</si>
  <si>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</si>
  <si>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</si>
  <si>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</si>
  <si>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</si>
  <si>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</si>
  <si>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</si>
  <si>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</si>
  <si>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</si>
  <si>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</si>
  <si>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</si>
  <si>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</si>
  <si>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</si>
  <si>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</si>
  <si>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</si>
  <si>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</si>
  <si>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</si>
  <si>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</si>
  <si>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</si>
  <si>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</si>
  <si>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</si>
  <si>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</si>
  <si>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高野町下水道特別会計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</si>
  <si>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</si>
  <si>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</si>
  <si>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高野町簡易水道特別会計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</si>
  <si>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</si>
  <si>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高野町国民健康保険高野山総合診療所特別会計</t>
    <phoneticPr fontId="5"/>
  </si>
  <si>
    <t>(Ｆ)</t>
    <phoneticPr fontId="5"/>
  </si>
  <si>
    <t>高野町簡易水道事業会計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</si>
  <si>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</si>
  <si>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</si>
  <si>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</si>
  <si>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</si>
  <si>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</si>
  <si>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</si>
  <si>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</si>
  <si>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</si>
  <si>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</si>
  <si>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</si>
  <si>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</si>
  <si>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</si>
  <si>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</si>
  <si>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</si>
  <si>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</si>
  <si>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</si>
  <si>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</si>
  <si>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</si>
  <si>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</si>
  <si>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</si>
  <si>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</si>
  <si>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</si>
  <si>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</si>
  <si>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</si>
  <si>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</si>
  <si>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</si>
  <si>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</si>
  <si>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</si>
  <si>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</si>
  <si>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</si>
  <si>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</si>
  <si>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</si>
  <si>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</si>
  <si>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</si>
  <si>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</si>
  <si>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</si>
  <si>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</si>
  <si>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</si>
  <si>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</si>
  <si>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</si>
  <si>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</si>
  <si>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</si>
  <si>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</si>
  <si>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</si>
  <si>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</si>
  <si>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</si>
  <si>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</si>
  <si>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</si>
  <si>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</si>
  <si>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</si>
  <si>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</si>
  <si>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</si>
  <si>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</si>
  <si>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</si>
  <si>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</si>
  <si>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</si>
  <si>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</si>
  <si>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</si>
  <si>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</si>
  <si>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</si>
  <si>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</si>
  <si>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</si>
  <si>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</si>
  <si>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</si>
  <si>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</si>
  <si>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</si>
  <si>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</si>
  <si>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</si>
  <si>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</si>
  <si>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</si>
  <si>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</si>
  <si>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</si>
  <si>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</si>
  <si>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</si>
  <si>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</si>
  <si>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</si>
  <si>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</si>
  <si>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</si>
  <si>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</si>
  <si>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</si>
  <si>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</si>
  <si>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</si>
  <si>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</si>
  <si>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17.98</t>
  </si>
  <si>
    <t>▲ 0.13</t>
  </si>
  <si>
    <t>一般会計</t>
  </si>
  <si>
    <t>高野町簡易水道事業会計</t>
  </si>
  <si>
    <t>高野町国民健康保険高野山総合診療所特別会計</t>
  </si>
  <si>
    <t>高野町国民健康保険特別会計</t>
  </si>
  <si>
    <t>高野町下水道特別会計</t>
  </si>
  <si>
    <t>高野町介護保険特別会計</t>
  </si>
  <si>
    <t>高野町簡易水道特別会計</t>
  </si>
  <si>
    <t>高野町国民健康保険富貴診療所特別会計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</si>
  <si>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</si>
  <si>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</si>
  <si>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</si>
  <si>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</si>
  <si>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</si>
  <si>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</si>
  <si>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</si>
  <si>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</si>
  <si>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森林環境譲与税基金</t>
    <rPh sb="0" eb="9">
      <t>シンリンカンキョウジョウヨゼイキキン</t>
    </rPh>
    <phoneticPr fontId="2"/>
  </si>
  <si>
    <t>ふるさと基金</t>
    <rPh sb="4" eb="6">
      <t>キキン</t>
    </rPh>
    <phoneticPr fontId="5"/>
  </si>
  <si>
    <t>公共施設等整備基金</t>
    <rPh sb="0" eb="5">
      <t>コウキョウシセツトウ</t>
    </rPh>
    <rPh sb="5" eb="9">
      <t>セイビキキン</t>
    </rPh>
    <phoneticPr fontId="2"/>
  </si>
  <si>
    <t>街並景観及び自然景観</t>
    <rPh sb="0" eb="1">
      <t>マチ</t>
    </rPh>
    <rPh sb="1" eb="2">
      <t>ナ</t>
    </rPh>
    <rPh sb="2" eb="4">
      <t>ケイカン</t>
    </rPh>
    <rPh sb="4" eb="5">
      <t>オヨ</t>
    </rPh>
    <rPh sb="6" eb="10">
      <t>シゼンケイカン</t>
    </rPh>
    <phoneticPr fontId="2"/>
  </si>
  <si>
    <t>地域福祉基金</t>
    <rPh sb="0" eb="2">
      <t>チイキ</t>
    </rPh>
    <rPh sb="2" eb="4">
      <t>フクシ</t>
    </rPh>
    <rPh sb="4" eb="6">
      <t>キキン</t>
    </rPh>
    <phoneticPr fontId="2"/>
  </si>
  <si>
    <t>和歌山県市町村総合事務組合</t>
    <rPh sb="0" eb="4">
      <t>ワカヤマケン</t>
    </rPh>
    <rPh sb="4" eb="7">
      <t>シチョウソン</t>
    </rPh>
    <rPh sb="7" eb="13">
      <t>ソウゴウジムクミアイ</t>
    </rPh>
    <phoneticPr fontId="2"/>
  </si>
  <si>
    <t>和歌山県地方税回収機構</t>
    <rPh sb="0" eb="4">
      <t>ワカヤマケン</t>
    </rPh>
    <rPh sb="4" eb="11">
      <t>チホウゼイカイシュウキコウ</t>
    </rPh>
    <phoneticPr fontId="2"/>
  </si>
  <si>
    <t>橋本周辺広域市町村圏組合</t>
    <rPh sb="0" eb="4">
      <t>ハシモトシュウヘン</t>
    </rPh>
    <rPh sb="4" eb="6">
      <t>コウイキ</t>
    </rPh>
    <rPh sb="6" eb="9">
      <t>シチョウソン</t>
    </rPh>
    <rPh sb="9" eb="10">
      <t>ケン</t>
    </rPh>
    <rPh sb="10" eb="12">
      <t>クミアイ</t>
    </rPh>
    <phoneticPr fontId="2"/>
  </si>
  <si>
    <t>伊都郡町村及び橋本市老人福祉施設事務組合（国城寮）</t>
    <rPh sb="0" eb="3">
      <t>イトグン</t>
    </rPh>
    <rPh sb="3" eb="5">
      <t>チョウソン</t>
    </rPh>
    <rPh sb="5" eb="6">
      <t>オヨ</t>
    </rPh>
    <rPh sb="7" eb="10">
      <t>ハシモトシ</t>
    </rPh>
    <rPh sb="10" eb="14">
      <t>ロウジンフクシ</t>
    </rPh>
    <rPh sb="14" eb="20">
      <t>シセツジムクミアイ</t>
    </rPh>
    <rPh sb="21" eb="24">
      <t>クニギリョウ</t>
    </rPh>
    <phoneticPr fontId="2"/>
  </si>
  <si>
    <t>伊都郡町村及び橋本市児童福祉施設事務組合（わかくさ）</t>
  </si>
  <si>
    <t>和歌山県後期高齢者医療広域連合</t>
    <rPh sb="0" eb="9">
      <t>ワカヤマケンコウキコウレイシャ</t>
    </rPh>
    <rPh sb="9" eb="15">
      <t>イリョウコウイキレンゴウ</t>
    </rPh>
    <phoneticPr fontId="2"/>
  </si>
  <si>
    <t>和歌山県後期高齢者医療広域連合（特別会計）</t>
    <rPh sb="0" eb="9">
      <t>ワカヤマケンコウキコウレイシャ</t>
    </rPh>
    <rPh sb="9" eb="15">
      <t>イリョウコウイキレンゴウ</t>
    </rPh>
    <rPh sb="16" eb="20">
      <t>トクベツカイケイ</t>
    </rPh>
    <phoneticPr fontId="2"/>
  </si>
  <si>
    <t>-</t>
    <phoneticPr fontId="2"/>
  </si>
  <si>
    <t>伊都郡町村及び橋本市老人福祉施設事務組合（公営企業会計）</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</si>
  <si>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</si>
  <si>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</si>
  <si>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</si>
  <si>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</si>
  <si>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</si>
  <si>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</si>
  <si>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</si>
  <si>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</si>
  <si>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</si>
  <si>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将来負担比率はマイナスとなっており、有形固定資産減価償却率は類似団体平均と比較して高くなっている。
　今後は、老朽化する公共施設について、公共施設個別計画をもとに、改修や除却等、財政上可能な範囲で順次実施していき、有形固定資産減価償却率の減少に努める。</t>
    <rPh sb="1" eb="3">
      <t>ショウライ</t>
    </rPh>
    <rPh sb="3" eb="7">
      <t>フタンヒリツ</t>
    </rPh>
    <rPh sb="19" eb="21">
      <t>ユウケイ</t>
    </rPh>
    <rPh sb="21" eb="23">
      <t>コテイ</t>
    </rPh>
    <rPh sb="23" eb="25">
      <t>シサン</t>
    </rPh>
    <rPh sb="25" eb="27">
      <t>ゲンカ</t>
    </rPh>
    <rPh sb="27" eb="30">
      <t>ショウキャクリツ</t>
    </rPh>
    <rPh sb="31" eb="33">
      <t>ルイジ</t>
    </rPh>
    <rPh sb="33" eb="35">
      <t>ダンタイ</t>
    </rPh>
    <rPh sb="35" eb="37">
      <t>ヘイキン</t>
    </rPh>
    <rPh sb="38" eb="40">
      <t>ヒカク</t>
    </rPh>
    <rPh sb="42" eb="43">
      <t>タカ</t>
    </rPh>
    <rPh sb="52" eb="54">
      <t>コンゴ</t>
    </rPh>
    <rPh sb="56" eb="59">
      <t>ロウキュウカ</t>
    </rPh>
    <rPh sb="61" eb="63">
      <t>コウキョウ</t>
    </rPh>
    <rPh sb="63" eb="65">
      <t>シセツ</t>
    </rPh>
    <rPh sb="70" eb="72">
      <t>コウキョウ</t>
    </rPh>
    <rPh sb="72" eb="74">
      <t>シセツ</t>
    </rPh>
    <rPh sb="74" eb="76">
      <t>コベツ</t>
    </rPh>
    <rPh sb="76" eb="78">
      <t>ケイカク</t>
    </rPh>
    <rPh sb="83" eb="85">
      <t>カイシュウ</t>
    </rPh>
    <rPh sb="86" eb="88">
      <t>ジョキャク</t>
    </rPh>
    <rPh sb="88" eb="89">
      <t>ナド</t>
    </rPh>
    <rPh sb="90" eb="92">
      <t>ザイセイ</t>
    </rPh>
    <rPh sb="92" eb="93">
      <t>ジョウ</t>
    </rPh>
    <rPh sb="93" eb="95">
      <t>カノウ</t>
    </rPh>
    <rPh sb="96" eb="98">
      <t>ハンイ</t>
    </rPh>
    <rPh sb="99" eb="101">
      <t>ジュンジ</t>
    </rPh>
    <rPh sb="101" eb="103">
      <t>ジッシ</t>
    </rPh>
    <rPh sb="108" eb="112">
      <t>ユウケイコテイ</t>
    </rPh>
    <rPh sb="112" eb="114">
      <t>シサン</t>
    </rPh>
    <rPh sb="114" eb="116">
      <t>ゲンカ</t>
    </rPh>
    <rPh sb="116" eb="119">
      <t>ショウキャクリツ</t>
    </rPh>
    <rPh sb="120" eb="122">
      <t>ゲンショウ</t>
    </rPh>
    <rPh sb="123" eb="124">
      <t>ツト</t>
    </rPh>
    <phoneticPr fontId="2"/>
  </si>
  <si>
    <t>　将来負担比率はマイナスとなっおり、実質公債費率も減少傾向になっているが、現在大型事業である学びの交流拠点整備事業を実施していることから、今後は増加傾向になる見込み。
　実質公債費率は類似団体内平均値と比較すると低くなっているが、今後もできる限り起債の新規発行を伴う新規事業を抑制し、この水準を維持するよう努める。</t>
    <rPh sb="37" eb="39">
      <t>ゲンザイ</t>
    </rPh>
    <rPh sb="39" eb="41">
      <t>オオガタ</t>
    </rPh>
    <rPh sb="41" eb="43">
      <t>ジギョウ</t>
    </rPh>
    <rPh sb="46" eb="47">
      <t>マナ</t>
    </rPh>
    <rPh sb="49" eb="57">
      <t>コウリュウキョテンセイビジギョウ</t>
    </rPh>
    <rPh sb="58" eb="60">
      <t>ジッシ</t>
    </rPh>
    <rPh sb="69" eb="71">
      <t>コンゴ</t>
    </rPh>
    <rPh sb="72" eb="74">
      <t>ゾウカ</t>
    </rPh>
    <rPh sb="74" eb="76">
      <t>ケイコウ</t>
    </rPh>
    <rPh sb="79" eb="81">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</si>
</sst>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87D4-449B-A52A-5CEC8C8952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92585</c:v>
                </c:pt>
                <c:pt idx="1">
                  <c:v>141578</c:v>
                </c:pt>
                <c:pt idx="2">
                  <c:v>141871</c:v>
                </c:pt>
                <c:pt idx="3">
                  <c:v>431029</c:v>
                </c:pt>
                <c:pt idx="4">
                  <c:v>680794</c:v>
                </c:pt>
              </c:numCache>
            </c:numRef>
          </c:val>
          <c:smooth val="0"/>
          <c:extLst>
            <c:ext xmlns:c16="http://schemas.microsoft.com/office/drawing/2014/chart" uri="{C3380CC4-5D6E-409C-BE32-E72D297353CC}">
              <c16:uniqueId val="{00000001-87D4-449B-A52A-5CEC8C8952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2.77</c:v>
                </c:pt>
                <c:pt idx="1">
                  <c:v>4.7699999999999996</c:v>
                </c:pt>
                <c:pt idx="2">
                  <c:v>5.99</c:v>
                </c:pt>
                <c:pt idx="3">
                  <c:v>5.36</c:v>
                </c:pt>
                <c:pt idx="4">
                  <c:v>8.26</c:v>
                </c:pt>
              </c:numCache>
            </c:numRef>
          </c:val>
          <c:extLst>
            <c:ext xmlns:c16="http://schemas.microsoft.com/office/drawing/2014/chart" uri="{C3380CC4-5D6E-409C-BE32-E72D297353CC}">
              <c16:uniqueId val="{00000000-97CD-45B3-B2B4-B54A981804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44.51</c:v>
                </c:pt>
                <c:pt idx="1">
                  <c:v>42.5</c:v>
                </c:pt>
                <c:pt idx="2">
                  <c:v>45.7</c:v>
                </c:pt>
                <c:pt idx="3">
                  <c:v>60.07</c:v>
                </c:pt>
                <c:pt idx="4">
                  <c:v>61.22</c:v>
                </c:pt>
              </c:numCache>
            </c:numRef>
          </c:val>
          <c:extLst>
            <c:ext xmlns:c16="http://schemas.microsoft.com/office/drawing/2014/chart" uri="{C3380CC4-5D6E-409C-BE32-E72D297353CC}">
              <c16:uniqueId val="{00000001-97CD-45B3-B2B4-B54A981804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-17.98</c:v>
                </c:pt>
                <c:pt idx="1">
                  <c:v>-0.13</c:v>
                </c:pt>
                <c:pt idx="2">
                  <c:v>7.27</c:v>
                </c:pt>
                <c:pt idx="3">
                  <c:v>19.04</c:v>
                </c:pt>
                <c:pt idx="4">
                  <c:v>2.6</c:v>
                </c:pt>
              </c:numCache>
            </c:numRef>
          </c:val>
          <c:smooth val="0"/>
          <c:extLst>
            <c:ext xmlns:c16="http://schemas.microsoft.com/office/drawing/2014/chart" uri="{C3380CC4-5D6E-409C-BE32-E72D297353CC}">
              <c16:uniqueId val="{00000002-97CD-45B3-B2B4-B54A981804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5.35</c:v>
                </c:pt>
                <c:pt idx="2">
                  <c:v>#N/A</c:v>
                </c:pt>
                <c:pt idx="3">
                  <c:v>5.8</c:v>
                </c:pt>
                <c:pt idx="4">
                  <c:v>#N/A</c:v>
                </c:pt>
                <c:pt idx="5">
                  <c:v>5.77</c:v>
                </c:pt>
                <c:pt idx="6">
                  <c:v>#N/A</c:v>
                </c:pt>
                <c:pt idx="7">
                  <c:v>5.29</c:v>
                </c:pt>
                <c:pt idx="8">
                  <c:v>#N/A</c:v>
                </c:pt>
                <c:pt idx="9">
                  <c:v>0.68</c:v>
                </c:pt>
              </c:numCache>
            </c:numRef>
          </c:val>
          <c:extLst>
            <c:ext xmlns:c16="http://schemas.microsoft.com/office/drawing/2014/chart" uri="{C3380CC4-5D6E-409C-BE32-E72D297353CC}">
              <c16:uniqueId val="{00000000-CBCA-4A55-8C4A-3C6A35D611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CA-4A55-8C4A-3C6A35D6119B}"/>
            </c:ext>
          </c:extLst>
        </c:ser>
        <c:ser>
          <c:idx val="2"/>
          <c:order val="2"/>
          <c:tx>
            <c:strRef>
              <c:f>データシート!$A$29</c:f>
              <c:strCache>
                <c:ptCount val="1"/>
                <c:pt idx="0">
                  <c:v>高野町国民健康保険富貴診療所特別会計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0.47</c:v>
                </c:pt>
                <c:pt idx="2">
                  <c:v>#N/A</c:v>
                </c:pt>
                <c:pt idx="3">
                  <c:v>0.21</c:v>
                </c:pt>
                <c:pt idx="4">
                  <c:v>#N/A</c:v>
                </c:pt>
                <c:pt idx="5">
                  <c:v>0.2</c:v>
                </c:pt>
                <c:pt idx="6">
                  <c:v>#N/A</c:v>
                </c:pt>
                <c:pt idx="7">
                  <c:v>0.34</c:v>
                </c:pt>
                <c:pt idx="8">
                  <c:v>#N/A</c:v>
                </c:pt>
                <c:pt idx="9">
                  <c:v>0.42</c:v>
                </c:pt>
              </c:numCache>
            </c:numRef>
          </c:val>
          <c:extLst>
            <c:ext xmlns:c16="http://schemas.microsoft.com/office/drawing/2014/chart" uri="{C3380CC4-5D6E-409C-BE32-E72D297353CC}">
              <c16:uniqueId val="{00000002-CBCA-4A55-8C4A-3C6A35D6119B}"/>
            </c:ext>
          </c:extLst>
        </c:ser>
        <c:ser>
          <c:idx val="3"/>
          <c:order val="3"/>
          <c:tx>
            <c:strRef>
              <c:f>データシート!$A$30</c:f>
              <c:strCache>
                <c:ptCount val="1"/>
                <c:pt idx="0">
                  <c:v>高野町簡易水道特別会計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c:v>
                </c:pt>
                <c:pt idx="2">
                  <c:v>#N/A</c:v>
                </c:pt>
                <c:pt idx="3">
                  <c:v>0.43</c:v>
                </c:pt>
                <c:pt idx="4">
                  <c:v>#N/A</c:v>
                </c:pt>
                <c:pt idx="5">
                  <c:v>0.56999999999999995</c:v>
                </c:pt>
                <c:pt idx="6">
                  <c:v>#N/A</c:v>
                </c:pt>
                <c:pt idx="7">
                  <c:v>0.6</c:v>
                </c:pt>
                <c:pt idx="8">
                  <c:v>#N/A</c:v>
                </c:pt>
                <c:pt idx="9">
                  <c:v>0.64</c:v>
                </c:pt>
              </c:numCache>
            </c:numRef>
          </c:val>
          <c:extLst>
            <c:ext xmlns:c16="http://schemas.microsoft.com/office/drawing/2014/chart" uri="{C3380CC4-5D6E-409C-BE32-E72D297353CC}">
              <c16:uniqueId val="{00000003-CBCA-4A55-8C4A-3C6A35D6119B}"/>
            </c:ext>
          </c:extLst>
        </c:ser>
        <c:ser>
          <c:idx val="4"/>
          <c:order val="4"/>
          <c:tx>
            <c:strRef>
              <c:f>データシート!$A$31</c:f>
              <c:strCache>
                <c:ptCount val="1"/>
                <c:pt idx="0">
                  <c:v>高野町介護保険特別会計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2.27</c:v>
                </c:pt>
                <c:pt idx="2">
                  <c:v>#N/A</c:v>
                </c:pt>
                <c:pt idx="3">
                  <c:v>2.82</c:v>
                </c:pt>
                <c:pt idx="4">
                  <c:v>#N/A</c:v>
                </c:pt>
                <c:pt idx="5">
                  <c:v>3.53</c:v>
                </c:pt>
                <c:pt idx="6">
                  <c:v>#N/A</c:v>
                </c:pt>
                <c:pt idx="7">
                  <c:v>3.54</c:v>
                </c:pt>
                <c:pt idx="8">
                  <c:v>#N/A</c:v>
                </c:pt>
                <c:pt idx="9">
                  <c:v>1.3</c:v>
                </c:pt>
              </c:numCache>
            </c:numRef>
          </c:val>
          <c:extLst>
            <c:ext xmlns:c16="http://schemas.microsoft.com/office/drawing/2014/chart" uri="{C3380CC4-5D6E-409C-BE32-E72D297353CC}">
              <c16:uniqueId val="{00000004-CBCA-4A55-8C4A-3C6A35D6119B}"/>
            </c:ext>
          </c:extLst>
        </c:ser>
        <c:ser>
          <c:idx val="5"/>
          <c:order val="5"/>
          <c:tx>
            <c:strRef>
              <c:f>データシート!$A$32</c:f>
              <c:strCache>
                <c:ptCount val="1"/>
                <c:pt idx="0">
                  <c:v>高野町下水道特別会計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0.34</c:v>
                </c:pt>
                <c:pt idx="2">
                  <c:v>#N/A</c:v>
                </c:pt>
                <c:pt idx="3">
                  <c:v>0.5</c:v>
                </c:pt>
                <c:pt idx="4">
                  <c:v>#N/A</c:v>
                </c:pt>
                <c:pt idx="5">
                  <c:v>0.51</c:v>
                </c:pt>
                <c:pt idx="6">
                  <c:v>#N/A</c:v>
                </c:pt>
                <c:pt idx="7">
                  <c:v>0.69</c:v>
                </c:pt>
                <c:pt idx="8">
                  <c:v>#N/A</c:v>
                </c:pt>
                <c:pt idx="9">
                  <c:v>1.45</c:v>
                </c:pt>
              </c:numCache>
            </c:numRef>
          </c:val>
          <c:extLst>
            <c:ext xmlns:c16="http://schemas.microsoft.com/office/drawing/2014/chart" uri="{C3380CC4-5D6E-409C-BE32-E72D297353CC}">
              <c16:uniqueId val="{00000005-CBCA-4A55-8C4A-3C6A35D6119B}"/>
            </c:ext>
          </c:extLst>
        </c:ser>
        <c:ser>
          <c:idx val="6"/>
          <c:order val="6"/>
          <c:tx>
            <c:strRef>
              <c:f>データシート!$A$33</c:f>
              <c:strCache>
                <c:ptCount val="1"/>
                <c:pt idx="0">
                  <c:v>高野町国民健康保険特別会計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4.4400000000000004</c:v>
                </c:pt>
                <c:pt idx="2">
                  <c:v>#N/A</c:v>
                </c:pt>
                <c:pt idx="3">
                  <c:v>4.2699999999999996</c:v>
                </c:pt>
                <c:pt idx="4">
                  <c:v>#N/A</c:v>
                </c:pt>
                <c:pt idx="5">
                  <c:v>3.51</c:v>
                </c:pt>
                <c:pt idx="6">
                  <c:v>#N/A</c:v>
                </c:pt>
                <c:pt idx="7">
                  <c:v>1.98</c:v>
                </c:pt>
                <c:pt idx="8">
                  <c:v>#N/A</c:v>
                </c:pt>
                <c:pt idx="9">
                  <c:v>2.09</c:v>
                </c:pt>
              </c:numCache>
            </c:numRef>
          </c:val>
          <c:extLst>
            <c:ext xmlns:c16="http://schemas.microsoft.com/office/drawing/2014/chart" uri="{C3380CC4-5D6E-409C-BE32-E72D297353CC}">
              <c16:uniqueId val="{00000006-CBCA-4A55-8C4A-3C6A35D6119B}"/>
            </c:ext>
          </c:extLst>
        </c:ser>
        <c:ser>
          <c:idx val="7"/>
          <c:order val="7"/>
          <c:tx>
            <c:strRef>
              <c:f>データシート!$A$34</c:f>
              <c:strCache>
                <c:ptCount val="1"/>
                <c:pt idx="0">
                  <c:v>高野町国民健康保険高野山総合診療所特別会計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1.52</c:v>
                </c:pt>
                <c:pt idx="2">
                  <c:v>#N/A</c:v>
                </c:pt>
                <c:pt idx="3">
                  <c:v>1.62</c:v>
                </c:pt>
                <c:pt idx="4">
                  <c:v>#N/A</c:v>
                </c:pt>
                <c:pt idx="5">
                  <c:v>1.24</c:v>
                </c:pt>
                <c:pt idx="6">
                  <c:v>#N/A</c:v>
                </c:pt>
                <c:pt idx="7">
                  <c:v>2.16</c:v>
                </c:pt>
                <c:pt idx="8">
                  <c:v>#N/A</c:v>
                </c:pt>
                <c:pt idx="9">
                  <c:v>3.18</c:v>
                </c:pt>
              </c:numCache>
            </c:numRef>
          </c:val>
          <c:extLst>
            <c:ext xmlns:c16="http://schemas.microsoft.com/office/drawing/2014/chart" uri="{C3380CC4-5D6E-409C-BE32-E72D297353CC}">
              <c16:uniqueId val="{00000007-CBCA-4A55-8C4A-3C6A35D6119B}"/>
            </c:ext>
          </c:extLst>
        </c:ser>
        <c:ser>
          <c:idx val="8"/>
          <c:order val="8"/>
          <c:tx>
            <c:strRef>
              <c:f>データシート!$A$35</c:f>
              <c:strCache>
                <c:ptCount val="1"/>
                <c:pt idx="0">
                  <c:v>高野町簡易水道事業会計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5.31</c:v>
                </c:pt>
              </c:numCache>
            </c:numRef>
          </c:val>
          <c:extLst>
            <c:ext xmlns:c16="http://schemas.microsoft.com/office/drawing/2014/chart" uri="{C3380CC4-5D6E-409C-BE32-E72D297353CC}">
              <c16:uniqueId val="{00000008-CBCA-4A55-8C4A-3C6A35D611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2.76</c:v>
                </c:pt>
                <c:pt idx="2">
                  <c:v>#N/A</c:v>
                </c:pt>
                <c:pt idx="3">
                  <c:v>4.7699999999999996</c:v>
                </c:pt>
                <c:pt idx="4">
                  <c:v>#N/A</c:v>
                </c:pt>
                <c:pt idx="5">
                  <c:v>5.99</c:v>
                </c:pt>
                <c:pt idx="6">
                  <c:v>#N/A</c:v>
                </c:pt>
                <c:pt idx="7">
                  <c:v>5.35</c:v>
                </c:pt>
                <c:pt idx="8">
                  <c:v>#N/A</c:v>
                </c:pt>
                <c:pt idx="9">
                  <c:v>8.25</c:v>
                </c:pt>
              </c:numCache>
            </c:numRef>
          </c:val>
          <c:extLst>
            <c:ext xmlns:c16="http://schemas.microsoft.com/office/drawing/2014/chart" uri="{C3380CC4-5D6E-409C-BE32-E72D297353CC}">
              <c16:uniqueId val="{00000009-CBCA-4A55-8C4A-3C6A35D611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337</c:v>
                </c:pt>
                <c:pt idx="5">
                  <c:v>355</c:v>
                </c:pt>
                <c:pt idx="8">
                  <c:v>363</c:v>
                </c:pt>
                <c:pt idx="11">
                  <c:v>389</c:v>
                </c:pt>
                <c:pt idx="14">
                  <c:v>423</c:v>
                </c:pt>
              </c:numCache>
            </c:numRef>
          </c:val>
          <c:extLst>
            <c:ext xmlns:c16="http://schemas.microsoft.com/office/drawing/2014/chart" uri="{C3380CC4-5D6E-409C-BE32-E72D297353CC}">
              <c16:uniqueId val="{00000000-231D-4AA1-9481-AA3A2CD0B0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1D-4AA1-9481-AA3A2CD0B0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31D-4AA1-9481-AA3A2CD0B0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22</c:v>
                </c:pt>
                <c:pt idx="6">
                  <c:v>18</c:v>
                </c:pt>
                <c:pt idx="9">
                  <c:v>21</c:v>
                </c:pt>
                <c:pt idx="12">
                  <c:v>19</c:v>
                </c:pt>
              </c:numCache>
            </c:numRef>
          </c:val>
          <c:extLst>
            <c:ext xmlns:c16="http://schemas.microsoft.com/office/drawing/2014/chart" uri="{C3380CC4-5D6E-409C-BE32-E72D297353CC}">
              <c16:uniqueId val="{00000003-231D-4AA1-9481-AA3A2CD0B0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69</c:v>
                </c:pt>
                <c:pt idx="3">
                  <c:v>77</c:v>
                </c:pt>
                <c:pt idx="6">
                  <c:v>88</c:v>
                </c:pt>
                <c:pt idx="9">
                  <c:v>90</c:v>
                </c:pt>
                <c:pt idx="12">
                  <c:v>94</c:v>
                </c:pt>
              </c:numCache>
            </c:numRef>
          </c:val>
          <c:extLst>
            <c:ext xmlns:c16="http://schemas.microsoft.com/office/drawing/2014/chart" uri="{C3380CC4-5D6E-409C-BE32-E72D297353CC}">
              <c16:uniqueId val="{00000004-231D-4AA1-9481-AA3A2CD0B0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1D-4AA1-9481-AA3A2CD0B0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1D-4AA1-9481-AA3A2CD0B0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334</c:v>
                </c:pt>
                <c:pt idx="3">
                  <c:v>339</c:v>
                </c:pt>
                <c:pt idx="6">
                  <c:v>335</c:v>
                </c:pt>
                <c:pt idx="9">
                  <c:v>349</c:v>
                </c:pt>
                <c:pt idx="12">
                  <c:v>383</c:v>
                </c:pt>
              </c:numCache>
            </c:numRef>
          </c:val>
          <c:extLst>
            <c:ext xmlns:c16="http://schemas.microsoft.com/office/drawing/2014/chart" uri="{C3380CC4-5D6E-409C-BE32-E72D297353CC}">
              <c16:uniqueId val="{00000007-231D-4AA1-9481-AA3A2CD0B0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88</c:v>
                </c:pt>
                <c:pt idx="2">
                  <c:v>#N/A</c:v>
                </c:pt>
                <c:pt idx="3">
                  <c:v>#N/A</c:v>
                </c:pt>
                <c:pt idx="4">
                  <c:v>83</c:v>
                </c:pt>
                <c:pt idx="5">
                  <c:v>#N/A</c:v>
                </c:pt>
                <c:pt idx="6">
                  <c:v>#N/A</c:v>
                </c:pt>
                <c:pt idx="7">
                  <c:v>78</c:v>
                </c:pt>
                <c:pt idx="8">
                  <c:v>#N/A</c:v>
                </c:pt>
                <c:pt idx="9">
                  <c:v>#N/A</c:v>
                </c:pt>
                <c:pt idx="10">
                  <c:v>71</c:v>
                </c:pt>
                <c:pt idx="11">
                  <c:v>#N/A</c:v>
                </c:pt>
                <c:pt idx="12">
                  <c:v>#N/A</c:v>
                </c:pt>
                <c:pt idx="13">
                  <c:v>73</c:v>
                </c:pt>
                <c:pt idx="14">
                  <c:v>#N/A</c:v>
                </c:pt>
              </c:numCache>
            </c:numRef>
          </c:val>
          <c:smooth val="0"/>
          <c:extLst>
            <c:ext xmlns:c16="http://schemas.microsoft.com/office/drawing/2014/chart" uri="{C3380CC4-5D6E-409C-BE32-E72D297353CC}">
              <c16:uniqueId val="{00000008-231D-4AA1-9481-AA3A2CD0B0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3470</c:v>
                </c:pt>
                <c:pt idx="5">
                  <c:v>3497</c:v>
                </c:pt>
                <c:pt idx="8">
                  <c:v>3421</c:v>
                </c:pt>
                <c:pt idx="11">
                  <c:v>3759</c:v>
                </c:pt>
                <c:pt idx="14">
                  <c:v>3569</c:v>
                </c:pt>
              </c:numCache>
            </c:numRef>
          </c:val>
          <c:extLst>
            <c:ext xmlns:c16="http://schemas.microsoft.com/office/drawing/2014/chart" uri="{C3380CC4-5D6E-409C-BE32-E72D297353CC}">
              <c16:uniqueId val="{00000000-809D-45D1-93DF-89089539CA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408</c:v>
                </c:pt>
                <c:pt idx="5">
                  <c:v>427</c:v>
                </c:pt>
                <c:pt idx="8">
                  <c:v>475</c:v>
                </c:pt>
                <c:pt idx="11">
                  <c:v>487</c:v>
                </c:pt>
                <c:pt idx="14">
                  <c:v>533</c:v>
                </c:pt>
              </c:numCache>
            </c:numRef>
          </c:val>
          <c:extLst>
            <c:ext xmlns:c16="http://schemas.microsoft.com/office/drawing/2014/chart" uri="{C3380CC4-5D6E-409C-BE32-E72D297353CC}">
              <c16:uniqueId val="{00000001-809D-45D1-93DF-89089539CA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8714</c:v>
                </c:pt>
                <c:pt idx="5">
                  <c:v>8466</c:v>
                </c:pt>
                <c:pt idx="8">
                  <c:v>8147</c:v>
                </c:pt>
                <c:pt idx="11">
                  <c:v>8138</c:v>
                </c:pt>
                <c:pt idx="14">
                  <c:v>8214</c:v>
                </c:pt>
              </c:numCache>
            </c:numRef>
          </c:val>
          <c:extLst>
            <c:ext xmlns:c16="http://schemas.microsoft.com/office/drawing/2014/chart" uri="{C3380CC4-5D6E-409C-BE32-E72D297353CC}">
              <c16:uniqueId val="{00000002-809D-45D1-93DF-89089539CA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9D-45D1-93DF-89089539CA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9D-45D1-93DF-89089539CA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9D-45D1-93DF-89089539CA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509</c:v>
                </c:pt>
                <c:pt idx="3">
                  <c:v>498</c:v>
                </c:pt>
                <c:pt idx="6">
                  <c:v>639</c:v>
                </c:pt>
                <c:pt idx="9">
                  <c:v>544</c:v>
                </c:pt>
                <c:pt idx="12">
                  <c:v>510</c:v>
                </c:pt>
              </c:numCache>
            </c:numRef>
          </c:val>
          <c:extLst>
            <c:ext xmlns:c16="http://schemas.microsoft.com/office/drawing/2014/chart" uri="{C3380CC4-5D6E-409C-BE32-E72D297353CC}">
              <c16:uniqueId val="{00000006-809D-45D1-93DF-89089539CA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143</c:v>
                </c:pt>
                <c:pt idx="3">
                  <c:v>114</c:v>
                </c:pt>
                <c:pt idx="6">
                  <c:v>86</c:v>
                </c:pt>
                <c:pt idx="9">
                  <c:v>58</c:v>
                </c:pt>
                <c:pt idx="12">
                  <c:v>31</c:v>
                </c:pt>
              </c:numCache>
            </c:numRef>
          </c:val>
          <c:extLst>
            <c:ext xmlns:c16="http://schemas.microsoft.com/office/drawing/2014/chart" uri="{C3380CC4-5D6E-409C-BE32-E72D297353CC}">
              <c16:uniqueId val="{00000007-809D-45D1-93DF-89089539CA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803</c:v>
                </c:pt>
                <c:pt idx="3">
                  <c:v>801</c:v>
                </c:pt>
                <c:pt idx="6">
                  <c:v>879</c:v>
                </c:pt>
                <c:pt idx="9">
                  <c:v>977</c:v>
                </c:pt>
                <c:pt idx="12">
                  <c:v>968</c:v>
                </c:pt>
              </c:numCache>
            </c:numRef>
          </c:val>
          <c:extLst>
            <c:ext xmlns:c16="http://schemas.microsoft.com/office/drawing/2014/chart" uri="{C3380CC4-5D6E-409C-BE32-E72D297353CC}">
              <c16:uniqueId val="{00000008-809D-45D1-93DF-89089539CA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9D-45D1-93DF-89089539CA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3442</c:v>
                </c:pt>
                <c:pt idx="3">
                  <c:v>3398</c:v>
                </c:pt>
                <c:pt idx="6">
                  <c:v>3319</c:v>
                </c:pt>
                <c:pt idx="9">
                  <c:v>3840</c:v>
                </c:pt>
                <c:pt idx="12">
                  <c:v>4954</c:v>
                </c:pt>
              </c:numCache>
            </c:numRef>
          </c:val>
          <c:extLst>
            <c:ext xmlns:c16="http://schemas.microsoft.com/office/drawing/2014/chart" uri="{C3380CC4-5D6E-409C-BE32-E72D297353CC}">
              <c16:uniqueId val="{0000000A-809D-45D1-93DF-89089539CA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9D-45D1-93DF-89089539CA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972</c:v>
                </c:pt>
                <c:pt idx="1">
                  <c:v>1424</c:v>
                </c:pt>
                <c:pt idx="2">
                  <c:v>1420</c:v>
                </c:pt>
              </c:numCache>
            </c:numRef>
          </c:val>
          <c:extLst>
            <c:ext xmlns:c16="http://schemas.microsoft.com/office/drawing/2014/chart" uri="{C3380CC4-5D6E-409C-BE32-E72D297353CC}">
              <c16:uniqueId val="{00000000-C9BF-436A-AFDA-8381B04EB1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41</c:v>
                </c:pt>
                <c:pt idx="1">
                  <c:v>62</c:v>
                </c:pt>
                <c:pt idx="2">
                  <c:v>92</c:v>
                </c:pt>
              </c:numCache>
            </c:numRef>
          </c:val>
          <c:extLst>
            <c:ext xmlns:c16="http://schemas.microsoft.com/office/drawing/2014/chart" uri="{C3380CC4-5D6E-409C-BE32-E72D297353CC}">
              <c16:uniqueId val="{00000001-C9BF-436A-AFDA-8381B04EB1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6994</c:v>
                </c:pt>
                <c:pt idx="1">
                  <c:v>6512</c:v>
                </c:pt>
                <c:pt idx="2">
                  <c:v>6517</c:v>
                </c:pt>
              </c:numCache>
            </c:numRef>
          </c:val>
          <c:extLst>
            <c:ext xmlns:c16="http://schemas.microsoft.com/office/drawing/2014/chart" uri="{C3380CC4-5D6E-409C-BE32-E72D297353CC}">
              <c16:uniqueId val="{00000002-C9BF-436A-AFDA-8381B04EB1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{434B7410-8E21-494E-B7B2-F82FFB7B21ED}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AFE-44A5-AEC0-58D629324C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{19FEB986-D34D-4B42-BCBC-BC8375953E39}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FE-44A5-AEC0-58D629324C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{F5EE0119-6570-4526-8C38-F1559FE2BBBD}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FE-44A5-AEC0-58D629324C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{3EB30779-7154-4B98-8EBD-5C731B54ED37}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FE-44A5-AEC0-58D629324C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{E0B8E78A-87C3-4688-9754-85C6752AE5CA}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FE-44A5-AEC0-58D629324CC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{FAFD8EC7-D466-4253-9A36-E967C3DA0567}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AFE-44A5-AEC0-58D629324CC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{B643EC76-0D06-402B-8379-826A514F2400}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AFE-44A5-AEC0-58D629324CC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{218BACEB-7B14-4FD3-92B7-E12AA61B0BA1}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AFE-44A5-AEC0-58D629324CC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{5C405653-5FC1-4676-B284-FF087C2AAFE4}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AFE-44A5-AEC0-58D629324C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68.5</c:v>
                </c:pt>
                <c:pt idx="16">
                  <c:v>70</c:v>
                </c:pt>
                <c:pt idx="24">
                  <c:v>71.7</c:v>
                </c:pt>
                <c:pt idx="32">
                  <c:v>71.8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AFE-44A5-AEC0-58D629324C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{F0550916-B1CF-4D68-8326-9ED406959388}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AFE-44A5-AEC0-58D629324C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{C2CFABA9-A2B4-40A6-890A-E9F21A8D5313}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FE-44A5-AEC0-58D629324C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{34C495BF-423B-4B17-9E10-9CA1731F61D5}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FE-44A5-AEC0-58D629324C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{022899D4-C3D1-4708-94A6-210EFC61555F}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FE-44A5-AEC0-58D629324C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{1933437D-C313-4AEC-A728-4DFC830C01D5}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FE-44A5-AEC0-58D629324CC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{CF735DA7-DA74-4A9B-9D82-BE266287B1DE}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AFE-44A5-AEC0-58D629324CC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{F39BC0C0-6146-41D2-B473-E72600C7DC53}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AFE-44A5-AEC0-58D629324CC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{DC59E974-83BA-4A62-B1BC-E5167067DEAC}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AFE-44A5-AEC0-58D629324CC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{87235BA9-B5AD-4787-B9AA-F47DE3004E5D}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AFE-44A5-AEC0-58D629324C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AFE-44A5-AEC0-58D629324CC6}"/>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{AD9A2409-056E-4C3C-80BC-92C919ADDD76}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93A-4454-B4CC-DF828E2CD6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{DECA7883-5905-4E7C-96D2-1AD2849F9C12}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3A-4454-B4CC-DF828E2CD6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{7A0FEA46-53B9-473E-83CE-776204C861E6}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3A-4454-B4CC-DF828E2CD6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{B45C59AD-E422-4386-AC8B-92CE61F50DE4}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3A-4454-B4CC-DF828E2CD6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{D7D1CF47-8291-4081-A4F4-B1B129FF3F07}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3A-4454-B4CC-DF828E2CD66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{7DE49CC9-D9DD-416B-8549-BF21CECB3BD5}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93A-4454-B4CC-DF828E2CD66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{408EB54C-5E32-4FD9-9828-29FCC43654BB}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93A-4454-B4CC-DF828E2CD66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{F0A31840-DD2B-46BD-A031-CCCF0B657CBD}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93A-4454-B4CC-DF828E2CD66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{14D32001-03C8-4804-AAA1-325A1E4D4460}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93A-4454-B4CC-DF828E2CD6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5.5</c:v>
                </c:pt>
                <c:pt idx="16">
                  <c:v>4.8</c:v>
                </c:pt>
                <c:pt idx="24">
                  <c:v>4.2</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93A-4454-B4CC-DF828E2CD6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{EB8B0CA8-CB6F-4887-9E40-79F7022EB1DA}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93A-4454-B4CC-DF828E2CD6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{A8DD48ED-C117-4C9E-B4AA-956EE9D31F43}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3A-4454-B4CC-DF828E2CD6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{7C08D9F7-806C-48F3-BA5A-F9A6C0C0B3CB}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3A-4454-B4CC-DF828E2CD6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{1BDFC005-E8A5-4427-A5FB-BF5E4CC6E54B}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3A-4454-B4CC-DF828E2CD6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{DED79713-66F3-4DAF-B167-385D9587D67D}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3A-4454-B4CC-DF828E2CD66F}"/>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{16F874A5-50A4-4EC2-8A9C-C4AA09C1CFFA}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93A-4454-B4CC-DF828E2CD66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{FF91B21F-74D5-4DDB-AA99-4FD6A4217A38}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93A-4454-B4CC-DF828E2CD66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{A434C4ED-5762-41FB-A5EE-AC23923FB28F}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93A-4454-B4CC-DF828E2CD66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{9C4610E8-9C87-4450-8D4A-3A43C457DB44}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93A-4454-B4CC-DF828E2CD6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93A-4454-B4CC-DF828E2CD66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24AF620-04F2-45EF-9D84-0CC9398FB38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BCAD488-558D-4806-8167-94AE93C302B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7F80867-B3FA-4712-9C91-CECB21C86BE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6A98ED8-70AC-41FC-9BBB-4C403E8E768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AE8CB46-7E2B-4106-A11B-5F8D13A60DA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D1ADF0A-6ED7-4095-82C5-89ADA942553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AAEA7A3-5F8A-4942-B083-007AE368801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BE97606-CC05-4B07-A8F1-1AF8BA05760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3BFC89E-E343-4C32-9C48-CF89860B5C1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E895AB4-778D-48EF-B9BA-6D2E566AAC3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
2,680
137.03
5,740,564
5,523,590
191,457
2,319,251
4,953,719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3CF712A-8C92-4D7B-BDDB-2192DFA33ED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AFEB41C-241C-4818-AF62-3081BAD984A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F541EC1-E207-40A1-AC8F-369F0A8156B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5A8A0CC-8A4A-4776-8EC8-842A015FBCB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BAB8027-392E-4DF0-BD93-B275780949A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248C586-FF95-4FC9-8CB1-0DBE2DEBFEC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2158976-91C6-4A6C-8BC2-F7C13CC920B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7BD60CE-94AC-4479-B515-3C28FDAB5D4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6F207FA-A853-4F68-A6F4-31477CFED5E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F4C2950-17F1-4513-9720-CDC731A0CBE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B25F4DB-193F-45B1-9764-9ADB72C2AB0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94AE538-36AD-45C2-A47E-91F58D35D23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10661A7-3A42-4144-A0CC-D9CCA0B4421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45FC375-5C4F-44C9-BAE1-B6A4D4D15C4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AEBA9BA-BC27-4F56-AF1B-A9AEEDE20E5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64F8A17-172F-4523-80DA-4319052F05A5}"/>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7F5ECBE-C0FF-4221-ACCC-54688559DEB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1F1A275-A608-4946-BD73-A7EDBAE84A8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4F7FD91-BD2F-41D4-BE00-C51EF126F24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B971592-A21E-4993-A0B6-56E161A1306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CE07294-A8FD-46A3-827B-339E844F745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9440F08-2733-440D-9EE4-E452FAF1C22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B360650-6CFD-49B6-BABB-E2EBDB87906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87DE0E3-7296-404A-AC7A-783CB65B229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E8057F2-ECCD-48C3-9645-8D3745C1347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5C25D73-9273-45F4-97D0-B6A9B50DB44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F48AD5E-57D9-4D84-B9C0-0A2EA96AF87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620AF82-C84E-41DA-9B7A-BDC5CF35A4C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5F2EAC8-37A6-448B-8394-77A66644012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B5E6791-515F-4152-9FC6-44848F1A1FB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C8E52F3-4977-44CF-A0B5-10623D654AC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5BD6294-C1EB-4207-8360-80B6EE8D6DF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9EABBD4-863E-4A8A-8CED-21129EC3574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D2A3978-B55F-43BA-AC79-33CADA4757B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9D62C6D-61EB-4885-B92A-4477B2CC505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89B4958-B08B-4464-9E5B-1E8A5178BCF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934BE64-BFFB-4445-9590-7FE7D7CB673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となっており類似団体平均の</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、全国平均の</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、和歌山県平均の</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と比較して低い水準となっている。今後は主産業である観光関連サービス業を中心に産業全体の振興を進めることで税収の増を図っていく。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4218054-2AEF-4306-A3A0-719561BA32C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6830ED62-0B10-4710-A597-2614D86FCD8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91B17C22-FB83-4485-B7E7-A479307721F7}"/>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E3A97271-125E-4781-904A-2290BAA717AC}"/>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8893DE9E-FD89-46E3-8665-4B6DDF69ED0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F49948A1-E4F0-448A-9DB8-3340E7B2514B}"/>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BFDB5E4E-756A-4DD6-956E-1129EBA1245E}"/>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A52AB88C-AF0B-4017-9862-CFF1E12052E1}"/>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E464E0EA-047F-44AF-AA55-47763AA357E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19924998-A4D5-4BB1-AF15-86A55FB52D96}"/>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A3CB0014-DDE8-4E72-8E7F-DAF0B7A3807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BCC46362-27FA-4CF7-B3FD-E0DBDC3E205F}"/>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D4CC37A9-7BAE-4B08-809D-E9B7E715616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3CB8BB62-4204-4016-9C14-6247BCBDC2A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2F08248-65EF-4F06-8C15-5F13B4F5E2C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4CEDE155-38D1-4C6A-8083-FEA0131BE9C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B07CFF0D-1DF7-4C35-9564-1B8FA26CA736}"/>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2C757513-8EF9-4564-953B-D4313C57EF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5B26CBA1-352A-4044-ABEF-0F04035D11B9}"/>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FDE74887-683F-46C7-AEDE-07039DF2A01B}"/>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BB0FD138-A29C-4CB0-83A0-1CAEA4BDDBB6}"/>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2E7F4FCD-C7A9-489A-9253-0C9867BE56E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F2C67FCA-F993-4B7B-BC55-805D734D8C8A}"/>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CC397A4-306C-4927-9D43-A958E3DC44BF}"/>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6FDD430-EC9C-4184-86B8-E0114B2C4413}"/>
            </a:ext>
          </a:extLst>
        </xdr:cNvPr>
        <xdr:cNvCxnSpPr/>
      </xdr:nvCxnSpPr>
      <xdr:spPr>
        <a:xfrm>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2280A7FB-A5D4-4B6D-868C-C824F0E71244}"/>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C52A121F-2BC4-4CF5-BFBF-4229EC64009A}"/>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D95B1DDD-A757-4351-8428-83F7275533C8}"/>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FA7427FF-BCC6-4E51-A2CA-677B11D44E96}"/>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126B924E-1AC6-4B53-8D7A-ED1F7AF7F394}"/>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FADD7758-2020-41CB-B928-C980A2D9810B}"/>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A1F6CFE8-91E6-4856-8F15-A1B1300BB5F2}"/>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92F6B663-AC23-45DF-83F6-393047D1D0E4}"/>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B0EE6CBB-675F-4EBD-983C-28863939CAD9}"/>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722C51E2-1205-484C-B76D-B23042174324}"/>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92303BF-307B-42A6-A196-BC06E8EE225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65E9A09-E458-4BBB-B1D7-63A0ED819E9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A712A7A-5072-4BD5-8DB9-1566271EA3D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DBD9A6C-3FAE-48FF-A343-F73D7458196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C1BA7FE-6C5D-47E9-9E80-2835E7A5F32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45240B50-996A-46AF-BA96-6A1FBE272F85}"/>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165903</xdr:rowOff>
    </xdr:from>
    <xdr:ext cx="762000" cy="259045"/>
    <xdr:sp macro="" textlink="">
      <xdr:nvSpPr>
        <xdr:cNvPr id="90" name="財政力該当値テキスト">
          <a:extLst>
            <a:ext uri="{FF2B5EF4-FFF2-40B4-BE49-F238E27FC236}">
              <a16:creationId xmlns:a16="http://schemas.microsoft.com/office/drawing/2014/main" id="{350F157D-78BF-4D0C-A09C-202AE44818B2}"/>
            </a:ext>
          </a:extLst>
        </xdr:cNvPr>
        <xdr:cNvSpPr txBox="1"/>
      </xdr:nvSpPr>
      <xdr:spPr>
        <a:xfrm>
          <a:off x="5041900" y="75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401050E6-F68C-485D-B5F8-6E00B419C5D3}"/>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8FD1D15E-47E9-4BAC-8FC1-5073CD3FCCEA}"/>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A7A50218-1400-4AC6-83F5-933F59BA5753}"/>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153DB9D2-6AC5-4F5D-9B95-BFDBCF490EBA}"/>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4C6CA36F-BD24-480A-8275-E00089E3E42F}"/>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DB32C774-811F-4FC2-A800-A589B5353C66}"/>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7165639A-03F6-4FBE-A113-ED3DD3E26E8A}"/>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a:extLst>
            <a:ext uri="{FF2B5EF4-FFF2-40B4-BE49-F238E27FC236}">
              <a16:creationId xmlns:a16="http://schemas.microsoft.com/office/drawing/2014/main" id="{87A62B4A-377B-484C-B7DA-E8F42F2163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1915BD5-852B-4B94-A4E5-A1D0F0266AE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61BD915-3283-4186-A734-18D0D88C9E2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B3E74694-44B7-4F9B-89C1-DB6C247337B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23C88A17-947C-473A-9364-22B3494F281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53AF1CD0-339B-43D6-91EE-5BDEA70B3B6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CB241B34-75D7-44FD-87FA-32E42DA0183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BE1B75DF-34C4-4DBE-BD61-AFCF3099EFC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4B42BBD3-FA05-44E0-8929-A87EBFE679F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42C7396B-279A-428A-979C-5839C28C6E1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4259894-69DA-4433-997B-95D56FD87A2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42E8C2DB-0A2F-4ED3-94C3-62A8BF1A013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18D2FF4F-00EB-4D1B-B54E-C22833A2F74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C1F05D94-B2AA-4D97-8E66-ED252E60A4E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歳入の経常一般財源について、地方税は減額したが、普通交付税の増額などにより経常収支比率の分母は前年度から</a:t>
          </a:r>
          <a:r>
            <a:rPr kumimoji="1" lang="en-US" altLang="ja-JP" sz="1300">
              <a:latin typeface="ＭＳ Ｐゴシック" panose="020B0600070205080204" pitchFamily="50" charset="-128"/>
              <a:ea typeface="ＭＳ Ｐゴシック" panose="020B0600070205080204" pitchFamily="50" charset="-128"/>
            </a:rPr>
            <a:t>5,313</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歳出の経常経費について、新たに地方債の元利償還が始まったことによる公債費の増加等により、経常収支比率の分子は全体で前年度から</a:t>
          </a:r>
          <a:r>
            <a:rPr kumimoji="1" lang="en-US" altLang="ja-JP" sz="1300">
              <a:latin typeface="ＭＳ Ｐゴシック" panose="020B0600070205080204" pitchFamily="50" charset="-128"/>
              <a:ea typeface="ＭＳ Ｐゴシック" panose="020B0600070205080204" pitchFamily="50" charset="-128"/>
            </a:rPr>
            <a:t>116,415</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結果として、経常収支比率は前年度より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D47EC43D-7D8C-4668-8232-E8F3EE6FBDD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CCCF0F48-43C6-4897-BFEE-B1D58BB211C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97567AC1-780B-4B74-BAFC-166D0BB696B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FA1BA12E-DCCB-4DF8-BFA3-DED0167AD749}"/>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50FAC44D-2D1E-49A6-AD01-CA150B582EE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C3135EF7-A455-4CA1-9CD6-CDC3D449C7B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4FD9250D-0238-478A-A107-C87845D415A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1B122236-A916-41D0-BB62-D4940402702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1D58361B-537F-4156-883A-65921B8B1B2C}"/>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6C535425-9C17-4B29-BF93-F2DB0660D932}"/>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4413716A-CFFB-43E8-AA4E-2688A397FDA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9E8B0188-3141-4273-8D45-12EE99D6390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9557EE38-6216-471C-A847-6108725EFBF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FBE46BE0-A94F-4BE5-95B5-CC4272B6642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CE998FF0-D89D-45CD-BF96-D499057EAC2E}"/>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D8792B5F-A64F-4529-8D9E-8D6427B25BA6}"/>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37B1CE81-5808-429A-B054-433B7966277C}"/>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A1B329EF-60BD-46DA-8A11-94C37F9F0901}"/>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FC017D15-BF01-457F-9745-0529916C6FE7}"/>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12827</xdr:rowOff>
    </xdr:from>
    <xdr:to>
      <xdr:col>23</xdr:col>
      <xdr:colOff>133350</xdr:colOff>
      <xdr:row>65</xdr:row>
      <xdr:rowOff>19939</xdr:rowOff>
    </xdr:to>
    <xdr:cxnSp macro="">
      <xdr:nvCxnSpPr>
        <xdr:cNvPr id="131" name="直線コネクタ 130">
          <a:extLst>
            <a:ext uri="{FF2B5EF4-FFF2-40B4-BE49-F238E27FC236}">
              <a16:creationId xmlns:a16="http://schemas.microsoft.com/office/drawing/2014/main" id="{C8398665-7D92-4FD5-8322-289876948A97}"/>
            </a:ext>
          </a:extLst>
        </xdr:cNvPr>
        <xdr:cNvCxnSpPr/>
      </xdr:nvCxnSpPr>
      <xdr:spPr>
        <a:xfrm>
          <a:off x="4114800" y="10985627"/>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BCD89C60-016E-4898-A8FB-55FC5DFEC47B}"/>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D75D6AA9-6EA7-440B-B0E2-B87C5B72096B}"/>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12827</xdr:rowOff>
    </xdr:from>
    <xdr:to>
      <xdr:col>19</xdr:col>
      <xdr:colOff>133350</xdr:colOff>
      <xdr:row>65</xdr:row>
      <xdr:rowOff>94742</xdr:rowOff>
    </xdr:to>
    <xdr:cxnSp macro="">
      <xdr:nvCxnSpPr>
        <xdr:cNvPr id="134" name="直線コネクタ 133">
          <a:extLst>
            <a:ext uri="{FF2B5EF4-FFF2-40B4-BE49-F238E27FC236}">
              <a16:creationId xmlns:a16="http://schemas.microsoft.com/office/drawing/2014/main" id="{C3B3037E-0665-43C2-9D6E-42470D8260F1}"/>
            </a:ext>
          </a:extLst>
        </xdr:cNvPr>
        <xdr:cNvCxnSpPr/>
      </xdr:nvCxnSpPr>
      <xdr:spPr>
        <a:xfrm flipV="1">
          <a:off x="3225800" y="10985627"/>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AFC69B5F-5E0A-4600-912A-849E3B0AB1B7}"/>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A1BA6D87-C857-4E01-97AD-48DEF0162AD4}"/>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66</xdr:row>
      <xdr:rowOff>121158</xdr:rowOff>
    </xdr:to>
    <xdr:cxnSp macro="">
      <xdr:nvCxnSpPr>
        <xdr:cNvPr id="137" name="直線コネクタ 136">
          <a:extLst>
            <a:ext uri="{FF2B5EF4-FFF2-40B4-BE49-F238E27FC236}">
              <a16:creationId xmlns:a16="http://schemas.microsoft.com/office/drawing/2014/main" id="{01FA708E-25C9-42C2-8714-E2315B418112}"/>
            </a:ext>
          </a:extLst>
        </xdr:cNvPr>
        <xdr:cNvCxnSpPr/>
      </xdr:nvCxnSpPr>
      <xdr:spPr>
        <a:xfrm flipV="1">
          <a:off x="2336800" y="1123899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DD6C4A0B-D89D-4343-AB38-79F13F1B9511}"/>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10504CF9-1784-41A0-BBD1-637A68BB74B2}"/>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121158</xdr:rowOff>
    </xdr:from>
    <xdr:to>
      <xdr:col>11</xdr:col>
      <xdr:colOff>31750</xdr:colOff>
      <xdr:row>66</xdr:row>
      <xdr:rowOff>147701</xdr:rowOff>
    </xdr:to>
    <xdr:cxnSp macro="">
      <xdr:nvCxnSpPr>
        <xdr:cNvPr id="140" name="直線コネクタ 139">
          <a:extLst>
            <a:ext uri="{FF2B5EF4-FFF2-40B4-BE49-F238E27FC236}">
              <a16:creationId xmlns:a16="http://schemas.microsoft.com/office/drawing/2014/main" id="{072171B8-1615-4789-8436-1C8ED26DCF67}"/>
            </a:ext>
          </a:extLst>
        </xdr:cNvPr>
        <xdr:cNvCxnSpPr/>
      </xdr:nvCxnSpPr>
      <xdr:spPr>
        <a:xfrm flipV="1">
          <a:off x="1447800" y="1143685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7008A090-A53E-4066-A2F3-5C848B5C6614}"/>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7FEA6869-622A-4218-9845-3274751193F8}"/>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871CED75-AD6F-4082-96A8-04687EE6283F}"/>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1E65AE20-0EBA-46D0-B78F-1E6CD642B69E}"/>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FEE969A-236C-4346-AC29-536FF5263D0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1921874-ECE9-4AE3-AB63-0DF8318D86A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1038BCD-D67D-4B20-A729-B5F1357DAE9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22F9C60-07B6-420A-9328-AC1E5093DFC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342D979-4429-4CD4-AF43-120D38724A6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140589</xdr:rowOff>
    </xdr:from>
    <xdr:to>
      <xdr:col>23</xdr:col>
      <xdr:colOff>184150</xdr:colOff>
      <xdr:row>65</xdr:row>
      <xdr:rowOff>70739</xdr:rowOff>
    </xdr:to>
    <xdr:sp macro="" textlink="">
      <xdr:nvSpPr>
        <xdr:cNvPr id="150" name="楕円 149">
          <a:extLst>
            <a:ext uri="{FF2B5EF4-FFF2-40B4-BE49-F238E27FC236}">
              <a16:creationId xmlns:a16="http://schemas.microsoft.com/office/drawing/2014/main" id="{63AEE91D-0A30-43A6-9F51-482974538DD4}"/>
            </a:ext>
          </a:extLst>
        </xdr:cNvPr>
        <xdr:cNvSpPr/>
      </xdr:nvSpPr>
      <xdr:spPr>
        <a:xfrm>
          <a:off x="49022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112666</xdr:rowOff>
    </xdr:from>
    <xdr:ext cx="762000" cy="259045"/>
    <xdr:sp macro="" textlink="">
      <xdr:nvSpPr>
        <xdr:cNvPr id="151" name="財政構造の弾力性該当値テキスト">
          <a:extLst>
            <a:ext uri="{FF2B5EF4-FFF2-40B4-BE49-F238E27FC236}">
              <a16:creationId xmlns:a16="http://schemas.microsoft.com/office/drawing/2014/main" id="{9743E180-BBAA-410E-94DD-BDC649A11E76}"/>
            </a:ext>
          </a:extLst>
        </xdr:cNvPr>
        <xdr:cNvSpPr txBox="1"/>
      </xdr:nvSpPr>
      <xdr:spPr>
        <a:xfrm>
          <a:off x="5041900" y="1108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133477</xdr:rowOff>
    </xdr:from>
    <xdr:to>
      <xdr:col>19</xdr:col>
      <xdr:colOff>184150</xdr:colOff>
      <xdr:row>64</xdr:row>
      <xdr:rowOff>63627</xdr:rowOff>
    </xdr:to>
    <xdr:sp macro="" textlink="">
      <xdr:nvSpPr>
        <xdr:cNvPr id="152" name="楕円 151">
          <a:extLst>
            <a:ext uri="{FF2B5EF4-FFF2-40B4-BE49-F238E27FC236}">
              <a16:creationId xmlns:a16="http://schemas.microsoft.com/office/drawing/2014/main" id="{F7D3F269-E5CC-42BC-A0DC-EA39D86DE408}"/>
            </a:ext>
          </a:extLst>
        </xdr:cNvPr>
        <xdr:cNvSpPr/>
      </xdr:nvSpPr>
      <xdr:spPr>
        <a:xfrm>
          <a:off x="4064000" y="109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73804</xdr:rowOff>
    </xdr:from>
    <xdr:ext cx="736600" cy="259045"/>
    <xdr:sp macro="" textlink="">
      <xdr:nvSpPr>
        <xdr:cNvPr id="153" name="テキスト ボックス 152">
          <a:extLst>
            <a:ext uri="{FF2B5EF4-FFF2-40B4-BE49-F238E27FC236}">
              <a16:creationId xmlns:a16="http://schemas.microsoft.com/office/drawing/2014/main" id="{BEE79631-ECA8-4A6F-8448-E7182BBEB967}"/>
            </a:ext>
          </a:extLst>
        </xdr:cNvPr>
        <xdr:cNvSpPr txBox="1"/>
      </xdr:nvSpPr>
      <xdr:spPr>
        <a:xfrm>
          <a:off x="3733800" y="10703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4" name="楕円 153">
          <a:extLst>
            <a:ext uri="{FF2B5EF4-FFF2-40B4-BE49-F238E27FC236}">
              <a16:creationId xmlns:a16="http://schemas.microsoft.com/office/drawing/2014/main" id="{7EB6B201-4FB6-4601-B150-8DF4ABC7DEF5}"/>
            </a:ext>
          </a:extLst>
        </xdr:cNvPr>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5" name="テキスト ボックス 154">
          <a:extLst>
            <a:ext uri="{FF2B5EF4-FFF2-40B4-BE49-F238E27FC236}">
              <a16:creationId xmlns:a16="http://schemas.microsoft.com/office/drawing/2014/main" id="{EC41EE5A-CCB2-4A88-A83A-FDF400B3D50A}"/>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70358</xdr:rowOff>
    </xdr:from>
    <xdr:to>
      <xdr:col>11</xdr:col>
      <xdr:colOff>82550</xdr:colOff>
      <xdr:row>67</xdr:row>
      <xdr:rowOff>508</xdr:rowOff>
    </xdr:to>
    <xdr:sp macro="" textlink="">
      <xdr:nvSpPr>
        <xdr:cNvPr id="156" name="楕円 155">
          <a:extLst>
            <a:ext uri="{FF2B5EF4-FFF2-40B4-BE49-F238E27FC236}">
              <a16:creationId xmlns:a16="http://schemas.microsoft.com/office/drawing/2014/main" id="{C4629165-396D-4BDB-9EB2-B9C0670DCBA6}"/>
            </a:ext>
          </a:extLst>
        </xdr:cNvPr>
        <xdr:cNvSpPr/>
      </xdr:nvSpPr>
      <xdr:spPr>
        <a:xfrm>
          <a:off x="2286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156735</xdr:rowOff>
    </xdr:from>
    <xdr:ext cx="762000" cy="259045"/>
    <xdr:sp macro="" textlink="">
      <xdr:nvSpPr>
        <xdr:cNvPr id="157" name="テキスト ボックス 156">
          <a:extLst>
            <a:ext uri="{FF2B5EF4-FFF2-40B4-BE49-F238E27FC236}">
              <a16:creationId xmlns:a16="http://schemas.microsoft.com/office/drawing/2014/main" id="{BCA84F84-A3DF-41AB-821D-E747E362ABF6}"/>
            </a:ext>
          </a:extLst>
        </xdr:cNvPr>
        <xdr:cNvSpPr txBox="1"/>
      </xdr:nvSpPr>
      <xdr:spPr>
        <a:xfrm>
          <a:off x="1955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96901</xdr:rowOff>
    </xdr:from>
    <xdr:to>
      <xdr:col>7</xdr:col>
      <xdr:colOff>31750</xdr:colOff>
      <xdr:row>67</xdr:row>
      <xdr:rowOff>27051</xdr:rowOff>
    </xdr:to>
    <xdr:sp macro="" textlink="">
      <xdr:nvSpPr>
        <xdr:cNvPr id="158" name="楕円 157">
          <a:extLst>
            <a:ext uri="{FF2B5EF4-FFF2-40B4-BE49-F238E27FC236}">
              <a16:creationId xmlns:a16="http://schemas.microsoft.com/office/drawing/2014/main" id="{1DAF9C02-9E68-4CF5-9EF0-DBBCDDA7E25A}"/>
            </a:ext>
          </a:extLst>
        </xdr:cNvPr>
        <xdr:cNvSpPr/>
      </xdr:nvSpPr>
      <xdr:spPr>
        <a:xfrm>
          <a:off x="1397000" y="114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11828</xdr:rowOff>
    </xdr:from>
    <xdr:ext cx="762000" cy="259045"/>
    <xdr:sp macro="" textlink="">
      <xdr:nvSpPr>
        <xdr:cNvPr id="159" name="テキスト ボックス 158">
          <a:extLst>
            <a:ext uri="{FF2B5EF4-FFF2-40B4-BE49-F238E27FC236}">
              <a16:creationId xmlns:a16="http://schemas.microsoft.com/office/drawing/2014/main" id="{6D58386C-B4D7-4682-A56C-68E8380EA687}"/>
            </a:ext>
          </a:extLst>
        </xdr:cNvPr>
        <xdr:cNvSpPr txBox="1"/>
      </xdr:nvSpPr>
      <xdr:spPr>
        <a:xfrm>
          <a:off x="1066800" y="1149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8BAD3E60-D842-4014-B3E3-980C337AB32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BC37B6F-9C56-403F-A9E4-B21AF48F352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26675BD5-F3C7-431C-A925-1F5BF61952E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2FE3420-D621-4D82-BF5A-B7406DF5794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5E06FF42-43B6-4D8A-BC58-ECBAB801BFB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73002ACD-BB46-4DF6-AC97-9C5B71AF898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7852107B-3CEE-44D9-841F-6CE15FD9F24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CFF274D3-AC13-48BC-98E0-67B28D3894A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E3AE53A-ABD9-4DEA-A627-7F8165CEB78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7EE8E51F-B398-4002-846B-ECACFD1EFBD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5264F72-473B-4E3E-A142-0BBEA555ACD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1E3482CC-6908-4F31-BAD2-33FC614B913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DD1FF5B9-7105-4A86-B818-8BF7B54B915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令和４年度は、４月から大学初任給の引き上げをおこなったことなどから人件費の決算額が増額し、また物件費も増額したことから、人口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人当たり人件費・物件費等決算額は前年度比で</a:t>
          </a:r>
          <a:r>
            <a:rPr kumimoji="1" lang="en-US" altLang="ja-JP" sz="1300">
              <a:latin typeface="ＭＳ Ｐゴシック" panose="020B0600070205080204" pitchFamily="50" charset="-128"/>
              <a:ea typeface="ＭＳ Ｐゴシック" panose="020B0600070205080204" pitchFamily="50" charset="-128"/>
            </a:rPr>
            <a:t>15,708</a:t>
          </a:r>
          <a:r>
            <a:rPr kumimoji="1" lang="ja-JP" altLang="en-US" sz="1300">
              <a:latin typeface="ＭＳ Ｐゴシック" panose="020B0600070205080204" pitchFamily="50" charset="-128"/>
              <a:ea typeface="ＭＳ Ｐゴシック" panose="020B0600070205080204" pitchFamily="50" charset="-128"/>
            </a:rPr>
            <a:t>円増となり依然として類似団体平均を上回っている。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今後も人口減少により数値は上昇すると考えられるため、人件費の抑制や予算査定等で物件費、維持補修費を抑制して数値の減少を図る。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73E27FAA-EDC4-4FA6-8AE2-9D31DFDD75C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92AC475A-741B-43F9-97B6-C1470126854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F196FE5E-55DD-4961-B523-8780D0BFF95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6144F3AC-B43A-4063-909E-41502EDB4742}"/>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29D9C555-0E17-4D69-9034-B712EEDA8963}"/>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5349FCA6-EDAB-471A-8FA5-654ED77C01D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D7E94416-3325-4BB9-AEBB-16024942450B}"/>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41258DA1-E9D9-46AF-BDD9-FC0DCFE47117}"/>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7B7AAE6C-B8F1-452B-98C2-BC793248846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9AB05B9B-BAC2-4639-B1F0-375C926CCEF8}"/>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81900B2C-1E92-435D-8F22-76CB98D4CCD5}"/>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1AF7D5C8-03D9-42A3-8A57-BCC57644AA9D}"/>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A83C68A1-9CB0-4F65-916B-5442B11950D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407C9722-A3E6-45F2-8E2B-5BF0947DE2B5}"/>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5A3D8294-7D2B-4F30-A592-2D257700C55A}"/>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A0C6A2B4-26F6-4F46-B5F0-CD42A6AB766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51B932C2-E62C-48E7-9571-4BA9530B27F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113046</xdr:rowOff>
    </xdr:from>
    <xdr:to>
      <xdr:col>23</xdr:col>
      <xdr:colOff>133350</xdr:colOff>
      <xdr:row>86</xdr:row>
      <xdr:rowOff>53620</xdr:rowOff>
    </xdr:to>
    <xdr:cxnSp macro="">
      <xdr:nvCxnSpPr>
        <xdr:cNvPr id="190" name="直線コネクタ 189">
          <a:extLst>
            <a:ext uri="{FF2B5EF4-FFF2-40B4-BE49-F238E27FC236}">
              <a16:creationId xmlns:a16="http://schemas.microsoft.com/office/drawing/2014/main" id="{E63B28EB-CC65-4FFC-9A1D-B74D6D9A62A9}"/>
            </a:ext>
          </a:extLst>
        </xdr:cNvPr>
        <xdr:cNvCxnSpPr/>
      </xdr:nvCxnSpPr>
      <xdr:spPr>
        <a:xfrm flipV="1">
          <a:off x="4953000" y="13829046"/>
          <a:ext cx="0" cy="969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25697</xdr:rowOff>
    </xdr:from>
    <xdr:ext cx="762000" cy="259045"/>
    <xdr:sp macro="" textlink="">
      <xdr:nvSpPr>
        <xdr:cNvPr id="191" name="人件費・物件費等の状況最小値テキスト">
          <a:extLst>
            <a:ext uri="{FF2B5EF4-FFF2-40B4-BE49-F238E27FC236}">
              <a16:creationId xmlns:a16="http://schemas.microsoft.com/office/drawing/2014/main" id="{5120C6B8-D679-4CF6-B3FD-E849E3321387}"/>
            </a:ext>
          </a:extLst>
        </xdr:cNvPr>
        <xdr:cNvSpPr txBox="1"/>
      </xdr:nvSpPr>
      <xdr:spPr>
        <a:xfrm>
          <a:off x="5041900" y="1477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53620</xdr:rowOff>
    </xdr:from>
    <xdr:to>
      <xdr:col>24</xdr:col>
      <xdr:colOff>12700</xdr:colOff>
      <xdr:row>86</xdr:row>
      <xdr:rowOff>53620</xdr:rowOff>
    </xdr:to>
    <xdr:cxnSp macro="">
      <xdr:nvCxnSpPr>
        <xdr:cNvPr id="192" name="直線コネクタ 191">
          <a:extLst>
            <a:ext uri="{FF2B5EF4-FFF2-40B4-BE49-F238E27FC236}">
              <a16:creationId xmlns:a16="http://schemas.microsoft.com/office/drawing/2014/main" id="{4F4D697A-CC05-48AD-BFE3-226208EACBD1}"/>
            </a:ext>
          </a:extLst>
        </xdr:cNvPr>
        <xdr:cNvCxnSpPr/>
      </xdr:nvCxnSpPr>
      <xdr:spPr>
        <a:xfrm>
          <a:off x="4864100" y="1479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27973</xdr:rowOff>
    </xdr:from>
    <xdr:ext cx="762000" cy="259045"/>
    <xdr:sp macro="" textlink="">
      <xdr:nvSpPr>
        <xdr:cNvPr id="193" name="人件費・物件費等の状況最大値テキスト">
          <a:extLst>
            <a:ext uri="{FF2B5EF4-FFF2-40B4-BE49-F238E27FC236}">
              <a16:creationId xmlns:a16="http://schemas.microsoft.com/office/drawing/2014/main" id="{1F297207-685C-4C1C-8D0E-DF29009E83B2}"/>
            </a:ext>
          </a:extLst>
        </xdr:cNvPr>
        <xdr:cNvSpPr txBox="1"/>
      </xdr:nvSpPr>
      <xdr:spPr>
        <a:xfrm>
          <a:off x="5041900" y="135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113046</xdr:rowOff>
    </xdr:from>
    <xdr:to>
      <xdr:col>24</xdr:col>
      <xdr:colOff>12700</xdr:colOff>
      <xdr:row>80</xdr:row>
      <xdr:rowOff>113046</xdr:rowOff>
    </xdr:to>
    <xdr:cxnSp macro="">
      <xdr:nvCxnSpPr>
        <xdr:cNvPr id="194" name="直線コネクタ 193">
          <a:extLst>
            <a:ext uri="{FF2B5EF4-FFF2-40B4-BE49-F238E27FC236}">
              <a16:creationId xmlns:a16="http://schemas.microsoft.com/office/drawing/2014/main" id="{EF4AF68C-5153-4C21-BEB4-7377F17CFA5B}"/>
            </a:ext>
          </a:extLst>
        </xdr:cNvPr>
        <xdr:cNvCxnSpPr/>
      </xdr:nvCxnSpPr>
      <xdr:spPr>
        <a:xfrm>
          <a:off x="4864100" y="1382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71383</xdr:rowOff>
    </xdr:from>
    <xdr:to>
      <xdr:col>23</xdr:col>
      <xdr:colOff>133350</xdr:colOff>
      <xdr:row>81</xdr:row>
      <xdr:rowOff>76798</xdr:rowOff>
    </xdr:to>
    <xdr:cxnSp macro="">
      <xdr:nvCxnSpPr>
        <xdr:cNvPr id="195" name="直線コネクタ 194">
          <a:extLst>
            <a:ext uri="{FF2B5EF4-FFF2-40B4-BE49-F238E27FC236}">
              <a16:creationId xmlns:a16="http://schemas.microsoft.com/office/drawing/2014/main" id="{EA007C03-7608-417C-82D6-9EB626CB9682}"/>
            </a:ext>
          </a:extLst>
        </xdr:cNvPr>
        <xdr:cNvCxnSpPr/>
      </xdr:nvCxnSpPr>
      <xdr:spPr>
        <a:xfrm>
          <a:off x="4114800" y="13958833"/>
          <a:ext cx="838200" cy="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12806</xdr:rowOff>
    </xdr:from>
    <xdr:ext cx="762000" cy="259045"/>
    <xdr:sp macro="" textlink="">
      <xdr:nvSpPr>
        <xdr:cNvPr id="196" name="人件費・物件費等の状況平均値テキスト">
          <a:extLst>
            <a:ext uri="{FF2B5EF4-FFF2-40B4-BE49-F238E27FC236}">
              <a16:creationId xmlns:a16="http://schemas.microsoft.com/office/drawing/2014/main" id="{6AF75E4E-46BB-4F27-A192-A2222282158F}"/>
            </a:ext>
          </a:extLst>
        </xdr:cNvPr>
        <xdr:cNvSpPr txBox="1"/>
      </xdr:nvSpPr>
      <xdr:spPr>
        <a:xfrm>
          <a:off x="5041900" y="13728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167729</xdr:rowOff>
    </xdr:from>
    <xdr:to>
      <xdr:col>23</xdr:col>
      <xdr:colOff>184150</xdr:colOff>
      <xdr:row>81</xdr:row>
      <xdr:rowOff>97879</xdr:rowOff>
    </xdr:to>
    <xdr:sp macro="" textlink="">
      <xdr:nvSpPr>
        <xdr:cNvPr id="197" name="フローチャート: 判断 196">
          <a:extLst>
            <a:ext uri="{FF2B5EF4-FFF2-40B4-BE49-F238E27FC236}">
              <a16:creationId xmlns:a16="http://schemas.microsoft.com/office/drawing/2014/main" id="{77E490E6-FE7C-4B01-9C1A-38285A9BC585}"/>
            </a:ext>
          </a:extLst>
        </xdr:cNvPr>
        <xdr:cNvSpPr/>
      </xdr:nvSpPr>
      <xdr:spPr>
        <a:xfrm>
          <a:off x="4902200" y="1388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44523</xdr:rowOff>
    </xdr:from>
    <xdr:to>
      <xdr:col>19</xdr:col>
      <xdr:colOff>133350</xdr:colOff>
      <xdr:row>81</xdr:row>
      <xdr:rowOff>71383</xdr:rowOff>
    </xdr:to>
    <xdr:cxnSp macro="">
      <xdr:nvCxnSpPr>
        <xdr:cNvPr id="198" name="直線コネクタ 197">
          <a:extLst>
            <a:ext uri="{FF2B5EF4-FFF2-40B4-BE49-F238E27FC236}">
              <a16:creationId xmlns:a16="http://schemas.microsoft.com/office/drawing/2014/main" id="{883BBF13-4933-4989-BCEA-1731690372BE}"/>
            </a:ext>
          </a:extLst>
        </xdr:cNvPr>
        <xdr:cNvCxnSpPr/>
      </xdr:nvCxnSpPr>
      <xdr:spPr>
        <a:xfrm>
          <a:off x="3225800" y="13931973"/>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150591</xdr:rowOff>
    </xdr:from>
    <xdr:to>
      <xdr:col>19</xdr:col>
      <xdr:colOff>184150</xdr:colOff>
      <xdr:row>81</xdr:row>
      <xdr:rowOff>80741</xdr:rowOff>
    </xdr:to>
    <xdr:sp macro="" textlink="">
      <xdr:nvSpPr>
        <xdr:cNvPr id="199" name="フローチャート: 判断 198">
          <a:extLst>
            <a:ext uri="{FF2B5EF4-FFF2-40B4-BE49-F238E27FC236}">
              <a16:creationId xmlns:a16="http://schemas.microsoft.com/office/drawing/2014/main" id="{A0B8E6B5-C71F-4AA5-888D-849018E0953D}"/>
            </a:ext>
          </a:extLst>
        </xdr:cNvPr>
        <xdr:cNvSpPr/>
      </xdr:nvSpPr>
      <xdr:spPr>
        <a:xfrm>
          <a:off x="4064000" y="1386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90918</xdr:rowOff>
    </xdr:from>
    <xdr:ext cx="736600" cy="259045"/>
    <xdr:sp macro="" textlink="">
      <xdr:nvSpPr>
        <xdr:cNvPr id="200" name="テキスト ボックス 199">
          <a:extLst>
            <a:ext uri="{FF2B5EF4-FFF2-40B4-BE49-F238E27FC236}">
              <a16:creationId xmlns:a16="http://schemas.microsoft.com/office/drawing/2014/main" id="{2E172D97-1537-4D2A-ACA1-8839CAD221F9}"/>
            </a:ext>
          </a:extLst>
        </xdr:cNvPr>
        <xdr:cNvSpPr txBox="1"/>
      </xdr:nvSpPr>
      <xdr:spPr>
        <a:xfrm>
          <a:off x="3733800" y="13635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43693</xdr:rowOff>
    </xdr:from>
    <xdr:to>
      <xdr:col>15</xdr:col>
      <xdr:colOff>82550</xdr:colOff>
      <xdr:row>81</xdr:row>
      <xdr:rowOff>44523</xdr:rowOff>
    </xdr:to>
    <xdr:cxnSp macro="">
      <xdr:nvCxnSpPr>
        <xdr:cNvPr id="201" name="直線コネクタ 200">
          <a:extLst>
            <a:ext uri="{FF2B5EF4-FFF2-40B4-BE49-F238E27FC236}">
              <a16:creationId xmlns:a16="http://schemas.microsoft.com/office/drawing/2014/main" id="{78CED597-0988-4B62-87C7-1A4EEB722E91}"/>
            </a:ext>
          </a:extLst>
        </xdr:cNvPr>
        <xdr:cNvCxnSpPr/>
      </xdr:nvCxnSpPr>
      <xdr:spPr>
        <a:xfrm>
          <a:off x="2336800" y="13931143"/>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154079</xdr:rowOff>
    </xdr:from>
    <xdr:to>
      <xdr:col>15</xdr:col>
      <xdr:colOff>133350</xdr:colOff>
      <xdr:row>81</xdr:row>
      <xdr:rowOff>84229</xdr:rowOff>
    </xdr:to>
    <xdr:sp macro="" textlink="">
      <xdr:nvSpPr>
        <xdr:cNvPr id="202" name="フローチャート: 判断 201">
          <a:extLst>
            <a:ext uri="{FF2B5EF4-FFF2-40B4-BE49-F238E27FC236}">
              <a16:creationId xmlns:a16="http://schemas.microsoft.com/office/drawing/2014/main" id="{12C5AA8F-46B4-4EA8-AB29-EF479EA01A0F}"/>
            </a:ext>
          </a:extLst>
        </xdr:cNvPr>
        <xdr:cNvSpPr/>
      </xdr:nvSpPr>
      <xdr:spPr>
        <a:xfrm>
          <a:off x="3175000" y="138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94406</xdr:rowOff>
    </xdr:from>
    <xdr:ext cx="762000" cy="259045"/>
    <xdr:sp macro="" textlink="">
      <xdr:nvSpPr>
        <xdr:cNvPr id="203" name="テキスト ボックス 202">
          <a:extLst>
            <a:ext uri="{FF2B5EF4-FFF2-40B4-BE49-F238E27FC236}">
              <a16:creationId xmlns:a16="http://schemas.microsoft.com/office/drawing/2014/main" id="{45618A37-B8A0-46DC-965B-8AD560941FC3}"/>
            </a:ext>
          </a:extLst>
        </xdr:cNvPr>
        <xdr:cNvSpPr txBox="1"/>
      </xdr:nvSpPr>
      <xdr:spPr>
        <a:xfrm>
          <a:off x="2844800" y="1363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43693</xdr:rowOff>
    </xdr:from>
    <xdr:to>
      <xdr:col>11</xdr:col>
      <xdr:colOff>31750</xdr:colOff>
      <xdr:row>89</xdr:row>
      <xdr:rowOff>50730</xdr:rowOff>
    </xdr:to>
    <xdr:cxnSp macro="">
      <xdr:nvCxnSpPr>
        <xdr:cNvPr id="204" name="直線コネクタ 203">
          <a:extLst>
            <a:ext uri="{FF2B5EF4-FFF2-40B4-BE49-F238E27FC236}">
              <a16:creationId xmlns:a16="http://schemas.microsoft.com/office/drawing/2014/main" id="{DF974A2B-3D56-453B-B19A-22D6C0C554A6}"/>
            </a:ext>
          </a:extLst>
        </xdr:cNvPr>
        <xdr:cNvCxnSpPr/>
      </xdr:nvCxnSpPr>
      <xdr:spPr>
        <a:xfrm flipV="1">
          <a:off x="1447800" y="13931143"/>
          <a:ext cx="889000" cy="13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148749</xdr:rowOff>
    </xdr:from>
    <xdr:to>
      <xdr:col>11</xdr:col>
      <xdr:colOff>82550</xdr:colOff>
      <xdr:row>81</xdr:row>
      <xdr:rowOff>78899</xdr:rowOff>
    </xdr:to>
    <xdr:sp macro="" textlink="">
      <xdr:nvSpPr>
        <xdr:cNvPr id="205" name="フローチャート: 判断 204">
          <a:extLst>
            <a:ext uri="{FF2B5EF4-FFF2-40B4-BE49-F238E27FC236}">
              <a16:creationId xmlns:a16="http://schemas.microsoft.com/office/drawing/2014/main" id="{57A51E16-EA23-43DF-9DD8-A4B0BBF7482D}"/>
            </a:ext>
          </a:extLst>
        </xdr:cNvPr>
        <xdr:cNvSpPr/>
      </xdr:nvSpPr>
      <xdr:spPr>
        <a:xfrm>
          <a:off x="2286000" y="1386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89076</xdr:rowOff>
    </xdr:from>
    <xdr:ext cx="762000" cy="259045"/>
    <xdr:sp macro="" textlink="">
      <xdr:nvSpPr>
        <xdr:cNvPr id="206" name="テキスト ボックス 205">
          <a:extLst>
            <a:ext uri="{FF2B5EF4-FFF2-40B4-BE49-F238E27FC236}">
              <a16:creationId xmlns:a16="http://schemas.microsoft.com/office/drawing/2014/main" id="{44E76690-46A5-41C9-BA0C-A23385697E68}"/>
            </a:ext>
          </a:extLst>
        </xdr:cNvPr>
        <xdr:cNvSpPr txBox="1"/>
      </xdr:nvSpPr>
      <xdr:spPr>
        <a:xfrm>
          <a:off x="1955800" y="1363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148467</xdr:rowOff>
    </xdr:from>
    <xdr:to>
      <xdr:col>7</xdr:col>
      <xdr:colOff>31750</xdr:colOff>
      <xdr:row>81</xdr:row>
      <xdr:rowOff>78617</xdr:rowOff>
    </xdr:to>
    <xdr:sp macro="" textlink="">
      <xdr:nvSpPr>
        <xdr:cNvPr id="207" name="フローチャート: 判断 206">
          <a:extLst>
            <a:ext uri="{FF2B5EF4-FFF2-40B4-BE49-F238E27FC236}">
              <a16:creationId xmlns:a16="http://schemas.microsoft.com/office/drawing/2014/main" id="{19C9C1B9-AEBB-4F7B-B5DD-88FFAB0B997B}"/>
            </a:ext>
          </a:extLst>
        </xdr:cNvPr>
        <xdr:cNvSpPr/>
      </xdr:nvSpPr>
      <xdr:spPr>
        <a:xfrm>
          <a:off x="13970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88794</xdr:rowOff>
    </xdr:from>
    <xdr:ext cx="762000" cy="259045"/>
    <xdr:sp macro="" textlink="">
      <xdr:nvSpPr>
        <xdr:cNvPr id="208" name="テキスト ボックス 207">
          <a:extLst>
            <a:ext uri="{FF2B5EF4-FFF2-40B4-BE49-F238E27FC236}">
              <a16:creationId xmlns:a16="http://schemas.microsoft.com/office/drawing/2014/main" id="{0E622FD7-F071-413B-BF2B-295C770FA564}"/>
            </a:ext>
          </a:extLst>
        </xdr:cNvPr>
        <xdr:cNvSpPr txBox="1"/>
      </xdr:nvSpPr>
      <xdr:spPr>
        <a:xfrm>
          <a:off x="1066800" y="1363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9F2FD00-AC51-4100-BBF2-1EF0AECA001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89F2643-FAA1-49A4-92DA-60243197506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725EF27-E165-43A1-97DF-D8B82ECAD3C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CBEDDB7-2B15-4F32-83F4-7E08113284B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3E3056E6-E35A-48DB-84A2-A02B41A3C1C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25998</xdr:rowOff>
    </xdr:from>
    <xdr:to>
      <xdr:col>23</xdr:col>
      <xdr:colOff>184150</xdr:colOff>
      <xdr:row>81</xdr:row>
      <xdr:rowOff>127598</xdr:rowOff>
    </xdr:to>
    <xdr:sp macro="" textlink="">
      <xdr:nvSpPr>
        <xdr:cNvPr id="214" name="楕円 213">
          <a:extLst>
            <a:ext uri="{FF2B5EF4-FFF2-40B4-BE49-F238E27FC236}">
              <a16:creationId xmlns:a16="http://schemas.microsoft.com/office/drawing/2014/main" id="{25075073-ACBE-4AD9-A775-91C3CB8E072F}"/>
            </a:ext>
          </a:extLst>
        </xdr:cNvPr>
        <xdr:cNvSpPr/>
      </xdr:nvSpPr>
      <xdr:spPr>
        <a:xfrm>
          <a:off x="4902200" y="139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169525</xdr:rowOff>
    </xdr:from>
    <xdr:ext cx="762000" cy="259045"/>
    <xdr:sp macro="" textlink="">
      <xdr:nvSpPr>
        <xdr:cNvPr id="215" name="人件費・物件費等の状況該当値テキスト">
          <a:extLst>
            <a:ext uri="{FF2B5EF4-FFF2-40B4-BE49-F238E27FC236}">
              <a16:creationId xmlns:a16="http://schemas.microsoft.com/office/drawing/2014/main" id="{FED22864-704D-477C-9D55-37171C3F98EB}"/>
            </a:ext>
          </a:extLst>
        </xdr:cNvPr>
        <xdr:cNvSpPr txBox="1"/>
      </xdr:nvSpPr>
      <xdr:spPr>
        <a:xfrm>
          <a:off x="5041900" y="138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20583</xdr:rowOff>
    </xdr:from>
    <xdr:to>
      <xdr:col>19</xdr:col>
      <xdr:colOff>184150</xdr:colOff>
      <xdr:row>81</xdr:row>
      <xdr:rowOff>122183</xdr:rowOff>
    </xdr:to>
    <xdr:sp macro="" textlink="">
      <xdr:nvSpPr>
        <xdr:cNvPr id="216" name="楕円 215">
          <a:extLst>
            <a:ext uri="{FF2B5EF4-FFF2-40B4-BE49-F238E27FC236}">
              <a16:creationId xmlns:a16="http://schemas.microsoft.com/office/drawing/2014/main" id="{B99EC7FF-3086-4D0B-BF9C-626324C9F3C9}"/>
            </a:ext>
          </a:extLst>
        </xdr:cNvPr>
        <xdr:cNvSpPr/>
      </xdr:nvSpPr>
      <xdr:spPr>
        <a:xfrm>
          <a:off x="4064000" y="139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106960</xdr:rowOff>
    </xdr:from>
    <xdr:ext cx="736600" cy="259045"/>
    <xdr:sp macro="" textlink="">
      <xdr:nvSpPr>
        <xdr:cNvPr id="217" name="テキスト ボックス 216">
          <a:extLst>
            <a:ext uri="{FF2B5EF4-FFF2-40B4-BE49-F238E27FC236}">
              <a16:creationId xmlns:a16="http://schemas.microsoft.com/office/drawing/2014/main" id="{06D494B3-3C01-4B67-9C6E-0B4A7A3140D0}"/>
            </a:ext>
          </a:extLst>
        </xdr:cNvPr>
        <xdr:cNvSpPr txBox="1"/>
      </xdr:nvSpPr>
      <xdr:spPr>
        <a:xfrm>
          <a:off x="3733800" y="1399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165173</xdr:rowOff>
    </xdr:from>
    <xdr:to>
      <xdr:col>15</xdr:col>
      <xdr:colOff>133350</xdr:colOff>
      <xdr:row>81</xdr:row>
      <xdr:rowOff>95323</xdr:rowOff>
    </xdr:to>
    <xdr:sp macro="" textlink="">
      <xdr:nvSpPr>
        <xdr:cNvPr id="218" name="楕円 217">
          <a:extLst>
            <a:ext uri="{FF2B5EF4-FFF2-40B4-BE49-F238E27FC236}">
              <a16:creationId xmlns:a16="http://schemas.microsoft.com/office/drawing/2014/main" id="{531AF682-FE72-4F26-A348-F5933B7C6E54}"/>
            </a:ext>
          </a:extLst>
        </xdr:cNvPr>
        <xdr:cNvSpPr/>
      </xdr:nvSpPr>
      <xdr:spPr>
        <a:xfrm>
          <a:off x="3175000" y="138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80100</xdr:rowOff>
    </xdr:from>
    <xdr:ext cx="762000" cy="259045"/>
    <xdr:sp macro="" textlink="">
      <xdr:nvSpPr>
        <xdr:cNvPr id="219" name="テキスト ボックス 218">
          <a:extLst>
            <a:ext uri="{FF2B5EF4-FFF2-40B4-BE49-F238E27FC236}">
              <a16:creationId xmlns:a16="http://schemas.microsoft.com/office/drawing/2014/main" id="{3E2CBD9A-7FBE-402B-B161-D425ECAB2926}"/>
            </a:ext>
          </a:extLst>
        </xdr:cNvPr>
        <xdr:cNvSpPr txBox="1"/>
      </xdr:nvSpPr>
      <xdr:spPr>
        <a:xfrm>
          <a:off x="2844800" y="1396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164343</xdr:rowOff>
    </xdr:from>
    <xdr:to>
      <xdr:col>11</xdr:col>
      <xdr:colOff>82550</xdr:colOff>
      <xdr:row>81</xdr:row>
      <xdr:rowOff>94493</xdr:rowOff>
    </xdr:to>
    <xdr:sp macro="" textlink="">
      <xdr:nvSpPr>
        <xdr:cNvPr id="220" name="楕円 219">
          <a:extLst>
            <a:ext uri="{FF2B5EF4-FFF2-40B4-BE49-F238E27FC236}">
              <a16:creationId xmlns:a16="http://schemas.microsoft.com/office/drawing/2014/main" id="{E0CB5EA9-9554-4C64-9482-62F31BF689C7}"/>
            </a:ext>
          </a:extLst>
        </xdr:cNvPr>
        <xdr:cNvSpPr/>
      </xdr:nvSpPr>
      <xdr:spPr>
        <a:xfrm>
          <a:off x="2286000" y="138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79270</xdr:rowOff>
    </xdr:from>
    <xdr:ext cx="762000" cy="259045"/>
    <xdr:sp macro="" textlink="">
      <xdr:nvSpPr>
        <xdr:cNvPr id="221" name="テキスト ボックス 220">
          <a:extLst>
            <a:ext uri="{FF2B5EF4-FFF2-40B4-BE49-F238E27FC236}">
              <a16:creationId xmlns:a16="http://schemas.microsoft.com/office/drawing/2014/main" id="{06C36CB0-4982-42A7-94C5-477F9658AA2A}"/>
            </a:ext>
          </a:extLst>
        </xdr:cNvPr>
        <xdr:cNvSpPr txBox="1"/>
      </xdr:nvSpPr>
      <xdr:spPr>
        <a:xfrm>
          <a:off x="1955800" y="1396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171380</xdr:rowOff>
    </xdr:from>
    <xdr:to>
      <xdr:col>7</xdr:col>
      <xdr:colOff>31750</xdr:colOff>
      <xdr:row>89</xdr:row>
      <xdr:rowOff>101530</xdr:rowOff>
    </xdr:to>
    <xdr:sp macro="" textlink="">
      <xdr:nvSpPr>
        <xdr:cNvPr id="222" name="楕円 221">
          <a:extLst>
            <a:ext uri="{FF2B5EF4-FFF2-40B4-BE49-F238E27FC236}">
              <a16:creationId xmlns:a16="http://schemas.microsoft.com/office/drawing/2014/main" id="{0D0559D7-1A9A-4266-A818-E97436AAEADF}"/>
            </a:ext>
          </a:extLst>
        </xdr:cNvPr>
        <xdr:cNvSpPr/>
      </xdr:nvSpPr>
      <xdr:spPr>
        <a:xfrm>
          <a:off x="1397000" y="15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86307</xdr:rowOff>
    </xdr:from>
    <xdr:ext cx="762000" cy="259045"/>
    <xdr:sp macro="" textlink="">
      <xdr:nvSpPr>
        <xdr:cNvPr id="223" name="テキスト ボックス 222">
          <a:extLst>
            <a:ext uri="{FF2B5EF4-FFF2-40B4-BE49-F238E27FC236}">
              <a16:creationId xmlns:a16="http://schemas.microsoft.com/office/drawing/2014/main" id="{C6507A8F-A136-4C3D-A910-BED87594D945}"/>
            </a:ext>
          </a:extLst>
        </xdr:cNvPr>
        <xdr:cNvSpPr txBox="1"/>
      </xdr:nvSpPr>
      <xdr:spPr>
        <a:xfrm>
          <a:off x="1066800" y="153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D03531CE-DF61-424F-A8D0-50F8ABD5F59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8D20BC46-E938-461D-B3B9-FB250DE825A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7312BFC2-4053-476F-91EE-15D11BDE6B2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C3055370-0FE2-4C97-A27B-A14B2E492C0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5EFAFA33-9CB3-4554-BD81-74E57398B1F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D1E40534-231F-442D-AF95-C926B5F0744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9E714567-D07E-46B7-B12E-82867359140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B39F2A20-4B49-41D6-BCFE-4F2F36834F3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5BB13B5A-19C3-49ED-BD79-6EA64A88C77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F4CAEC37-B9FE-4B99-AA4D-D9116E684FB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855DD183-E542-4255-9356-AE2C9A40183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96FA6939-5F8D-4F71-8FA2-D3E72E85588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4A45EB41-A52E-4EC1-BAEC-B0AC4CB0896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実施済みの給与削減（</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歳以上昇給抑制等）により類似団体平均値を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ポイント下回り県内でも最低水準である。</a:t>
          </a:r>
        </a:p>
        <a:p>
          <a:r>
            <a:rPr kumimoji="1" lang="ja-JP" altLang="en-US" sz="1300">
              <a:latin typeface="ＭＳ Ｐゴシック" panose="020B0600070205080204" pitchFamily="50" charset="-128"/>
              <a:ea typeface="ＭＳ Ｐゴシック" panose="020B0600070205080204" pitchFamily="50" charset="-128"/>
            </a:rPr>
            <a:t>　なお、令和４年４月に大卒初任給を国と同じ基準に引き上げたため、昨年度から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9CDFF9F4-F8D8-403D-BA9C-0F2E5D7E525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52B00819-E666-4A9E-8B61-00BECF46678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A9D8B992-EB8F-42A9-962F-AC7FAE2BC204}"/>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F41859A7-09CB-44F6-A288-6577E8F787D9}"/>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F4F423C5-0E2F-4262-9824-424F4FC6DBE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3FC31004-C450-48C0-97D0-B9D6D9E2242D}"/>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9CDCFD5B-95F3-46D4-9EE9-EA75A0AC0F46}"/>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FFAC1A-4568-4460-B03B-03A9B81EE0E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6076FD22-AF6E-408B-AF9D-B874504D76D6}"/>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1178F3D5-FC53-4904-B8EE-A243955AAFB8}"/>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4A924C38-0D37-4179-B8A6-BB1C6BE6091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61DA98-DFEE-415F-B4C5-06520CDD4B52}"/>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69482C59-240B-4603-ACF6-44AED497C88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2D88151E-A5A7-4FB5-B3D3-A0BD9CD51D0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80FB6A24-EB70-4DCF-B69E-2027DB4998A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52" name="直線コネクタ 251">
          <a:extLst>
            <a:ext uri="{FF2B5EF4-FFF2-40B4-BE49-F238E27FC236}">
              <a16:creationId xmlns:a16="http://schemas.microsoft.com/office/drawing/2014/main" id="{33711408-152B-4FA6-9F98-57622B81A006}"/>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53" name="給与水準   （国との比較）最小値テキスト">
          <a:extLst>
            <a:ext uri="{FF2B5EF4-FFF2-40B4-BE49-F238E27FC236}">
              <a16:creationId xmlns:a16="http://schemas.microsoft.com/office/drawing/2014/main" id="{8E42AD9B-C990-445D-933E-22ACEF1AA402}"/>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4" name="直線コネクタ 253">
          <a:extLst>
            <a:ext uri="{FF2B5EF4-FFF2-40B4-BE49-F238E27FC236}">
              <a16:creationId xmlns:a16="http://schemas.microsoft.com/office/drawing/2014/main" id="{8961F30E-F2DF-4F57-AD52-BD9182C38013}"/>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5" name="給与水準   （国との比較）最大値テキスト">
          <a:extLst>
            <a:ext uri="{FF2B5EF4-FFF2-40B4-BE49-F238E27FC236}">
              <a16:creationId xmlns:a16="http://schemas.microsoft.com/office/drawing/2014/main" id="{A7385A0E-7920-4F23-A677-6CB0FEF49EB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6" name="直線コネクタ 255">
          <a:extLst>
            <a:ext uri="{FF2B5EF4-FFF2-40B4-BE49-F238E27FC236}">
              <a16:creationId xmlns:a16="http://schemas.microsoft.com/office/drawing/2014/main" id="{57671A34-C66A-49E1-BAA2-5D0A2D3D66A6}"/>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85</xdr:row>
      <xdr:rowOff>23707</xdr:rowOff>
    </xdr:to>
    <xdr:cxnSp macro="">
      <xdr:nvCxnSpPr>
        <xdr:cNvPr id="257" name="直線コネクタ 256">
          <a:extLst>
            <a:ext uri="{FF2B5EF4-FFF2-40B4-BE49-F238E27FC236}">
              <a16:creationId xmlns:a16="http://schemas.microsoft.com/office/drawing/2014/main" id="{1DBF3F4B-93AE-4CD8-9FAD-7A283F18294D}"/>
            </a:ext>
          </a:extLst>
        </xdr:cNvPr>
        <xdr:cNvCxnSpPr/>
      </xdr:nvCxnSpPr>
      <xdr:spPr>
        <a:xfrm>
          <a:off x="16179800" y="1450848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8" name="給与水準   （国との比較）平均値テキスト">
          <a:extLst>
            <a:ext uri="{FF2B5EF4-FFF2-40B4-BE49-F238E27FC236}">
              <a16:creationId xmlns:a16="http://schemas.microsoft.com/office/drawing/2014/main" id="{26FEABAD-B491-4BE8-B118-69EC427778D4}"/>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9" name="フローチャート: 判断 258">
          <a:extLst>
            <a:ext uri="{FF2B5EF4-FFF2-40B4-BE49-F238E27FC236}">
              <a16:creationId xmlns:a16="http://schemas.microsoft.com/office/drawing/2014/main" id="{0032DC3A-2FDD-438B-A9E0-1F13E310C3EE}"/>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146896</xdr:rowOff>
    </xdr:to>
    <xdr:cxnSp macro="">
      <xdr:nvCxnSpPr>
        <xdr:cNvPr id="260" name="直線コネクタ 259">
          <a:extLst>
            <a:ext uri="{FF2B5EF4-FFF2-40B4-BE49-F238E27FC236}">
              <a16:creationId xmlns:a16="http://schemas.microsoft.com/office/drawing/2014/main" id="{F77CE2C2-626B-41BB-AF11-1DC6D6BE5709}"/>
            </a:ext>
          </a:extLst>
        </xdr:cNvPr>
        <xdr:cNvCxnSpPr/>
      </xdr:nvCxnSpPr>
      <xdr:spPr>
        <a:xfrm flipV="1">
          <a:off x="15290800" y="1450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61" name="フローチャート: 判断 260">
          <a:extLst>
            <a:ext uri="{FF2B5EF4-FFF2-40B4-BE49-F238E27FC236}">
              <a16:creationId xmlns:a16="http://schemas.microsoft.com/office/drawing/2014/main" id="{C442076B-B901-4832-A95D-F10B7CB068D5}"/>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62" name="テキスト ボックス 261">
          <a:extLst>
            <a:ext uri="{FF2B5EF4-FFF2-40B4-BE49-F238E27FC236}">
              <a16:creationId xmlns:a16="http://schemas.microsoft.com/office/drawing/2014/main" id="{493B4F6C-8483-40B5-87EE-113F9C6B7ED4}"/>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146896</xdr:rowOff>
    </xdr:from>
    <xdr:to>
      <xdr:col>72</xdr:col>
      <xdr:colOff>203200</xdr:colOff>
      <xdr:row>84</xdr:row>
      <xdr:rowOff>154939</xdr:rowOff>
    </xdr:to>
    <xdr:cxnSp macro="">
      <xdr:nvCxnSpPr>
        <xdr:cNvPr id="263" name="直線コネクタ 262">
          <a:extLst>
            <a:ext uri="{FF2B5EF4-FFF2-40B4-BE49-F238E27FC236}">
              <a16:creationId xmlns:a16="http://schemas.microsoft.com/office/drawing/2014/main" id="{38968819-B55D-4F9D-9D8E-75A1476E214F}"/>
            </a:ext>
          </a:extLst>
        </xdr:cNvPr>
        <xdr:cNvCxnSpPr/>
      </xdr:nvCxnSpPr>
      <xdr:spPr>
        <a:xfrm flipV="1">
          <a:off x="14401800" y="145486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4" name="フローチャート: 判断 263">
          <a:extLst>
            <a:ext uri="{FF2B5EF4-FFF2-40B4-BE49-F238E27FC236}">
              <a16:creationId xmlns:a16="http://schemas.microsoft.com/office/drawing/2014/main" id="{4E123162-C2DF-4E18-BDD3-8034B97A530C}"/>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5" name="テキスト ボックス 264">
          <a:extLst>
            <a:ext uri="{FF2B5EF4-FFF2-40B4-BE49-F238E27FC236}">
              <a16:creationId xmlns:a16="http://schemas.microsoft.com/office/drawing/2014/main" id="{3A4EE967-1A07-4DBE-A7F1-1D28AF823943}"/>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146896</xdr:rowOff>
    </xdr:from>
    <xdr:to>
      <xdr:col>68</xdr:col>
      <xdr:colOff>152400</xdr:colOff>
      <xdr:row>84</xdr:row>
      <xdr:rowOff>154939</xdr:rowOff>
    </xdr:to>
    <xdr:cxnSp macro="">
      <xdr:nvCxnSpPr>
        <xdr:cNvPr id="266" name="直線コネクタ 265">
          <a:extLst>
            <a:ext uri="{FF2B5EF4-FFF2-40B4-BE49-F238E27FC236}">
              <a16:creationId xmlns:a16="http://schemas.microsoft.com/office/drawing/2014/main" id="{D87F7F9B-1B56-444E-9E65-907C61F4C9BC}"/>
            </a:ext>
          </a:extLst>
        </xdr:cNvPr>
        <xdr:cNvCxnSpPr/>
      </xdr:nvCxnSpPr>
      <xdr:spPr>
        <a:xfrm>
          <a:off x="13512800" y="145486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7" name="フローチャート: 判断 266">
          <a:extLst>
            <a:ext uri="{FF2B5EF4-FFF2-40B4-BE49-F238E27FC236}">
              <a16:creationId xmlns:a16="http://schemas.microsoft.com/office/drawing/2014/main" id="{D6E29EEC-C0A5-44BD-9D46-850BF5ACDEA6}"/>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8" name="テキスト ボックス 267">
          <a:extLst>
            <a:ext uri="{FF2B5EF4-FFF2-40B4-BE49-F238E27FC236}">
              <a16:creationId xmlns:a16="http://schemas.microsoft.com/office/drawing/2014/main" id="{AFE25A9F-7667-490C-997C-658155407C81}"/>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9" name="フローチャート: 判断 268">
          <a:extLst>
            <a:ext uri="{FF2B5EF4-FFF2-40B4-BE49-F238E27FC236}">
              <a16:creationId xmlns:a16="http://schemas.microsoft.com/office/drawing/2014/main" id="{ADD21411-61AA-48AB-9A37-95F25F8D592D}"/>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70" name="テキスト ボックス 269">
          <a:extLst>
            <a:ext uri="{FF2B5EF4-FFF2-40B4-BE49-F238E27FC236}">
              <a16:creationId xmlns:a16="http://schemas.microsoft.com/office/drawing/2014/main" id="{DD0DF01B-CEEE-470C-9E80-C1884D1CFD1F}"/>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86504E7-49DA-42D8-A8E5-34DE984A2AF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6CB5093-F7CD-4F4D-A6B3-52C388C17FB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2DE8292-E15B-4CDB-8FB4-E755CAEAA6B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275F779-CB4D-45C3-9D4E-8C5245C0C7F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CE367BB-AD04-4951-B50D-BC63EA1B47D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144357</xdr:rowOff>
    </xdr:from>
    <xdr:to>
      <xdr:col>81</xdr:col>
      <xdr:colOff>95250</xdr:colOff>
      <xdr:row>85</xdr:row>
      <xdr:rowOff>74507</xdr:rowOff>
    </xdr:to>
    <xdr:sp macro="" textlink="">
      <xdr:nvSpPr>
        <xdr:cNvPr id="276" name="楕円 275">
          <a:extLst>
            <a:ext uri="{FF2B5EF4-FFF2-40B4-BE49-F238E27FC236}">
              <a16:creationId xmlns:a16="http://schemas.microsoft.com/office/drawing/2014/main" id="{AAB5D97C-B7AA-4AA7-98A9-7F9FC33A78E0}"/>
            </a:ext>
          </a:extLst>
        </xdr:cNvPr>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160884</xdr:rowOff>
    </xdr:from>
    <xdr:ext cx="762000" cy="259045"/>
    <xdr:sp macro="" textlink="">
      <xdr:nvSpPr>
        <xdr:cNvPr id="277" name="給与水準   （国との比較）該当値テキスト">
          <a:extLst>
            <a:ext uri="{FF2B5EF4-FFF2-40B4-BE49-F238E27FC236}">
              <a16:creationId xmlns:a16="http://schemas.microsoft.com/office/drawing/2014/main" id="{0544B14B-815B-4E3B-BB1D-42F1491D0C7E}"/>
            </a:ext>
          </a:extLst>
        </xdr:cNvPr>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78" name="楕円 277">
          <a:extLst>
            <a:ext uri="{FF2B5EF4-FFF2-40B4-BE49-F238E27FC236}">
              <a16:creationId xmlns:a16="http://schemas.microsoft.com/office/drawing/2014/main" id="{6B6C4FDF-9FAC-4EA9-832E-833586913FAD}"/>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79" name="テキスト ボックス 278">
          <a:extLst>
            <a:ext uri="{FF2B5EF4-FFF2-40B4-BE49-F238E27FC236}">
              <a16:creationId xmlns:a16="http://schemas.microsoft.com/office/drawing/2014/main" id="{3388BBDC-1AD4-409D-A370-60540A76789D}"/>
            </a:ext>
          </a:extLst>
        </xdr:cNvPr>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96096</xdr:rowOff>
    </xdr:from>
    <xdr:to>
      <xdr:col>73</xdr:col>
      <xdr:colOff>44450</xdr:colOff>
      <xdr:row>85</xdr:row>
      <xdr:rowOff>26246</xdr:rowOff>
    </xdr:to>
    <xdr:sp macro="" textlink="">
      <xdr:nvSpPr>
        <xdr:cNvPr id="280" name="楕円 279">
          <a:extLst>
            <a:ext uri="{FF2B5EF4-FFF2-40B4-BE49-F238E27FC236}">
              <a16:creationId xmlns:a16="http://schemas.microsoft.com/office/drawing/2014/main" id="{24F2D855-18DC-43CF-8352-71B66CAE6B7E}"/>
            </a:ext>
          </a:extLst>
        </xdr:cNvPr>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36423</xdr:rowOff>
    </xdr:from>
    <xdr:ext cx="762000" cy="259045"/>
    <xdr:sp macro="" textlink="">
      <xdr:nvSpPr>
        <xdr:cNvPr id="281" name="テキスト ボックス 280">
          <a:extLst>
            <a:ext uri="{FF2B5EF4-FFF2-40B4-BE49-F238E27FC236}">
              <a16:creationId xmlns:a16="http://schemas.microsoft.com/office/drawing/2014/main" id="{2A9FEA33-86E9-4887-AFB5-F82D4F1B3BB7}"/>
            </a:ext>
          </a:extLst>
        </xdr:cNvPr>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2" name="楕円 281">
          <a:extLst>
            <a:ext uri="{FF2B5EF4-FFF2-40B4-BE49-F238E27FC236}">
              <a16:creationId xmlns:a16="http://schemas.microsoft.com/office/drawing/2014/main" id="{A019EF16-CD23-47FD-BB5D-793990EEF3D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3" name="テキスト ボックス 282">
          <a:extLst>
            <a:ext uri="{FF2B5EF4-FFF2-40B4-BE49-F238E27FC236}">
              <a16:creationId xmlns:a16="http://schemas.microsoft.com/office/drawing/2014/main" id="{67338168-3222-498F-99BF-F7D2A8AA2818}"/>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96096</xdr:rowOff>
    </xdr:from>
    <xdr:to>
      <xdr:col>64</xdr:col>
      <xdr:colOff>152400</xdr:colOff>
      <xdr:row>85</xdr:row>
      <xdr:rowOff>26246</xdr:rowOff>
    </xdr:to>
    <xdr:sp macro="" textlink="">
      <xdr:nvSpPr>
        <xdr:cNvPr id="284" name="楕円 283">
          <a:extLst>
            <a:ext uri="{FF2B5EF4-FFF2-40B4-BE49-F238E27FC236}">
              <a16:creationId xmlns:a16="http://schemas.microsoft.com/office/drawing/2014/main" id="{824109C6-C484-4BEC-B2F3-58B242388A64}"/>
            </a:ext>
          </a:extLst>
        </xdr:cNvPr>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36423</xdr:rowOff>
    </xdr:from>
    <xdr:ext cx="762000" cy="259045"/>
    <xdr:sp macro="" textlink="">
      <xdr:nvSpPr>
        <xdr:cNvPr id="285" name="テキスト ボックス 284">
          <a:extLst>
            <a:ext uri="{FF2B5EF4-FFF2-40B4-BE49-F238E27FC236}">
              <a16:creationId xmlns:a16="http://schemas.microsoft.com/office/drawing/2014/main" id="{21C90968-E069-4C6F-B2BE-449ECEB8A9C3}"/>
            </a:ext>
          </a:extLst>
        </xdr:cNvPr>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50C3D63F-E01E-4B96-B3EB-791FEDBA4EE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4EA438AE-88CD-48AB-B8BB-B81587706C2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AA37D3B0-6B13-4ADC-8D5D-DF298DD061C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1D8645CC-EF88-4EE7-95F3-9A132F806CE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44307ED8-91A3-48EB-976F-93CAB0CBF8E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AF1584C7-7957-4A44-9B0F-F47520D6D43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479BA0AC-53FF-472C-9C8E-44B263D87DF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533212E4-D91D-4AA0-96F4-F4911B47874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348CCC0F-8F64-4AD5-9A3F-1837FE34455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E4143603-41FB-48FA-911D-0C506C7FD09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19BB7945-5917-4D8C-934B-D72E50E67AF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A9C8562B-A1F9-4D22-843C-F2E214FFE12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1380CCCD-FB34-44F4-9B4B-7A42C1DFD57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退職者の補充を最小限にするなど職員数削減に努めているが、人口の減少が顕著であり類似団体平均値を</a:t>
          </a:r>
          <a:r>
            <a:rPr kumimoji="1" lang="en-US" altLang="ja-JP" sz="1300">
              <a:latin typeface="ＭＳ Ｐゴシック" panose="020B0600070205080204" pitchFamily="50" charset="-128"/>
              <a:ea typeface="ＭＳ Ｐゴシック" panose="020B0600070205080204" pitchFamily="50" charset="-128"/>
            </a:rPr>
            <a:t>14.46</a:t>
          </a:r>
          <a:r>
            <a:rPr kumimoji="1" lang="ja-JP" altLang="en-US" sz="1300">
              <a:latin typeface="ＭＳ Ｐゴシック" panose="020B0600070205080204" pitchFamily="50" charset="-128"/>
              <a:ea typeface="ＭＳ Ｐゴシック" panose="020B0600070205080204" pitchFamily="50" charset="-128"/>
            </a:rPr>
            <a:t>人上回っている。人口に対し面積も広く、また消防署や支所も設置しており職員数を大幅に減らすことは難しいが、退職者の補充を最小限に努めつつ、今後も適正な定員管理を行っていく。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FC75A7E7-2B92-4955-8026-5D128C39719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9EE2848F-4562-4540-AA38-669497BD0F5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EE7E181E-C3EC-4D68-A5DF-E434C0600B1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E598C0DF-5601-4A3A-9E77-163CA61E725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8FD2F6C0-987C-4F75-A9BF-A1D3EF9DAFE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576D6857-D366-4C43-9BB3-6A1C1EB16009}"/>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2ABB8C5C-A541-4C81-9F12-FFBC143AB388}"/>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2CCECC8C-9D43-46C1-97B7-170EE7359F8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B14851D3-E7D6-4605-9F25-2323639BD93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6F59FEC4-E695-4FE2-8877-B1A1E283E1C1}"/>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40857F2A-5480-48E0-BE7E-8994594821BB}"/>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36F4D8A-DA58-4714-A672-482D7F32DAA9}"/>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647B9C4F-4789-4CB5-A09D-B4B5235BAD8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AD1AFD04-0D92-471E-A113-DE42FCCE2E0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2DF9CB31-5B20-49FD-A746-C4C2C063673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4" name="直線コネクタ 313">
          <a:extLst>
            <a:ext uri="{FF2B5EF4-FFF2-40B4-BE49-F238E27FC236}">
              <a16:creationId xmlns:a16="http://schemas.microsoft.com/office/drawing/2014/main" id="{F81B0E39-BFE1-483C-ACC5-1E285EAA43B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5" name="定員管理の状況最小値テキスト">
          <a:extLst>
            <a:ext uri="{FF2B5EF4-FFF2-40B4-BE49-F238E27FC236}">
              <a16:creationId xmlns:a16="http://schemas.microsoft.com/office/drawing/2014/main" id="{F71218DE-6B70-490B-8B85-2D19F0A3434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6" name="直線コネクタ 315">
          <a:extLst>
            <a:ext uri="{FF2B5EF4-FFF2-40B4-BE49-F238E27FC236}">
              <a16:creationId xmlns:a16="http://schemas.microsoft.com/office/drawing/2014/main" id="{A2E3D74B-D66B-460E-A3FA-9FD38D15BE04}"/>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7" name="定員管理の状況最大値テキスト">
          <a:extLst>
            <a:ext uri="{FF2B5EF4-FFF2-40B4-BE49-F238E27FC236}">
              <a16:creationId xmlns:a16="http://schemas.microsoft.com/office/drawing/2014/main" id="{4DD7AB34-AF87-40B7-86A2-73969D816244}"/>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8" name="直線コネクタ 317">
          <a:extLst>
            <a:ext uri="{FF2B5EF4-FFF2-40B4-BE49-F238E27FC236}">
              <a16:creationId xmlns:a16="http://schemas.microsoft.com/office/drawing/2014/main" id="{7E45EAB1-9389-43C5-A075-7C3B92D9B0F3}"/>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40823</xdr:rowOff>
    </xdr:from>
    <xdr:to>
      <xdr:col>81</xdr:col>
      <xdr:colOff>44450</xdr:colOff>
      <xdr:row>61</xdr:row>
      <xdr:rowOff>62138</xdr:rowOff>
    </xdr:to>
    <xdr:cxnSp macro="">
      <xdr:nvCxnSpPr>
        <xdr:cNvPr id="319" name="直線コネクタ 318">
          <a:extLst>
            <a:ext uri="{FF2B5EF4-FFF2-40B4-BE49-F238E27FC236}">
              <a16:creationId xmlns:a16="http://schemas.microsoft.com/office/drawing/2014/main" id="{BC2C11D4-561F-4152-8D40-1ED1DBA39072}"/>
            </a:ext>
          </a:extLst>
        </xdr:cNvPr>
        <xdr:cNvCxnSpPr/>
      </xdr:nvCxnSpPr>
      <xdr:spPr>
        <a:xfrm>
          <a:off x="16179800" y="10499273"/>
          <a:ext cx="8382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20" name="定員管理の状況平均値テキスト">
          <a:extLst>
            <a:ext uri="{FF2B5EF4-FFF2-40B4-BE49-F238E27FC236}">
              <a16:creationId xmlns:a16="http://schemas.microsoft.com/office/drawing/2014/main" id="{80DCE3F7-DF6A-4323-940E-A0A32DBA6699}"/>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21" name="フローチャート: 判断 320">
          <a:extLst>
            <a:ext uri="{FF2B5EF4-FFF2-40B4-BE49-F238E27FC236}">
              <a16:creationId xmlns:a16="http://schemas.microsoft.com/office/drawing/2014/main" id="{CE698CAA-B1BE-4BA3-9189-541D945F7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24067</xdr:rowOff>
    </xdr:from>
    <xdr:to>
      <xdr:col>77</xdr:col>
      <xdr:colOff>44450</xdr:colOff>
      <xdr:row>61</xdr:row>
      <xdr:rowOff>40823</xdr:rowOff>
    </xdr:to>
    <xdr:cxnSp macro="">
      <xdr:nvCxnSpPr>
        <xdr:cNvPr id="322" name="直線コネクタ 321">
          <a:extLst>
            <a:ext uri="{FF2B5EF4-FFF2-40B4-BE49-F238E27FC236}">
              <a16:creationId xmlns:a16="http://schemas.microsoft.com/office/drawing/2014/main" id="{E3E2F1B4-C73F-486B-AF78-7CD462A11D3F}"/>
            </a:ext>
          </a:extLst>
        </xdr:cNvPr>
        <xdr:cNvCxnSpPr/>
      </xdr:nvCxnSpPr>
      <xdr:spPr>
        <a:xfrm>
          <a:off x="15290800" y="10482517"/>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23" name="フローチャート: 判断 322">
          <a:extLst>
            <a:ext uri="{FF2B5EF4-FFF2-40B4-BE49-F238E27FC236}">
              <a16:creationId xmlns:a16="http://schemas.microsoft.com/office/drawing/2014/main" id="{7769BBE0-B3CD-474F-9D61-9A9CE4BEDACD}"/>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4" name="テキスト ボックス 323">
          <a:extLst>
            <a:ext uri="{FF2B5EF4-FFF2-40B4-BE49-F238E27FC236}">
              <a16:creationId xmlns:a16="http://schemas.microsoft.com/office/drawing/2014/main" id="{C5A8B6A6-C861-4DAE-817E-19EE65CCB73D}"/>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4092</xdr:rowOff>
    </xdr:from>
    <xdr:to>
      <xdr:col>72</xdr:col>
      <xdr:colOff>203200</xdr:colOff>
      <xdr:row>61</xdr:row>
      <xdr:rowOff>24067</xdr:rowOff>
    </xdr:to>
    <xdr:cxnSp macro="">
      <xdr:nvCxnSpPr>
        <xdr:cNvPr id="325" name="直線コネクタ 324">
          <a:extLst>
            <a:ext uri="{FF2B5EF4-FFF2-40B4-BE49-F238E27FC236}">
              <a16:creationId xmlns:a16="http://schemas.microsoft.com/office/drawing/2014/main" id="{EDDBA198-6D3C-4F40-B562-8C1A9835A653}"/>
            </a:ext>
          </a:extLst>
        </xdr:cNvPr>
        <xdr:cNvCxnSpPr/>
      </xdr:nvCxnSpPr>
      <xdr:spPr>
        <a:xfrm>
          <a:off x="14401800" y="10462542"/>
          <a:ext cx="889000" cy="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6" name="フローチャート: 判断 325">
          <a:extLst>
            <a:ext uri="{FF2B5EF4-FFF2-40B4-BE49-F238E27FC236}">
              <a16:creationId xmlns:a16="http://schemas.microsoft.com/office/drawing/2014/main" id="{2A4FC214-028A-4D5A-AC82-857225A2AA9D}"/>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7" name="テキスト ボックス 326">
          <a:extLst>
            <a:ext uri="{FF2B5EF4-FFF2-40B4-BE49-F238E27FC236}">
              <a16:creationId xmlns:a16="http://schemas.microsoft.com/office/drawing/2014/main" id="{71AF9038-DD97-4168-9AE9-D4A3E2D536DF}"/>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3288</xdr:rowOff>
    </xdr:from>
    <xdr:to>
      <xdr:col>68</xdr:col>
      <xdr:colOff>152400</xdr:colOff>
      <xdr:row>61</xdr:row>
      <xdr:rowOff>4092</xdr:rowOff>
    </xdr:to>
    <xdr:cxnSp macro="">
      <xdr:nvCxnSpPr>
        <xdr:cNvPr id="328" name="直線コネクタ 327">
          <a:extLst>
            <a:ext uri="{FF2B5EF4-FFF2-40B4-BE49-F238E27FC236}">
              <a16:creationId xmlns:a16="http://schemas.microsoft.com/office/drawing/2014/main" id="{EB405789-0C98-4B94-93BF-3275F005746D}"/>
            </a:ext>
          </a:extLst>
        </xdr:cNvPr>
        <xdr:cNvCxnSpPr/>
      </xdr:nvCxnSpPr>
      <xdr:spPr>
        <a:xfrm>
          <a:off x="13512800" y="10461738"/>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9" name="フローチャート: 判断 328">
          <a:extLst>
            <a:ext uri="{FF2B5EF4-FFF2-40B4-BE49-F238E27FC236}">
              <a16:creationId xmlns:a16="http://schemas.microsoft.com/office/drawing/2014/main" id="{AB672523-8F10-41E2-87A7-83A846A898AF}"/>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30" name="テキスト ボックス 329">
          <a:extLst>
            <a:ext uri="{FF2B5EF4-FFF2-40B4-BE49-F238E27FC236}">
              <a16:creationId xmlns:a16="http://schemas.microsoft.com/office/drawing/2014/main" id="{7E555DE2-E0CC-42C6-B602-9494CABA21A2}"/>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31" name="フローチャート: 判断 330">
          <a:extLst>
            <a:ext uri="{FF2B5EF4-FFF2-40B4-BE49-F238E27FC236}">
              <a16:creationId xmlns:a16="http://schemas.microsoft.com/office/drawing/2014/main" id="{87B1D22F-5179-4EDC-BFB7-63C649C0BAD8}"/>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32" name="テキスト ボックス 331">
          <a:extLst>
            <a:ext uri="{FF2B5EF4-FFF2-40B4-BE49-F238E27FC236}">
              <a16:creationId xmlns:a16="http://schemas.microsoft.com/office/drawing/2014/main" id="{134A9278-8535-4B89-9D18-F48E6A3DDFAD}"/>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CD0CE2A-EE8F-4C4E-8994-BCEF49667D7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0D55D7E-C777-4344-BC39-B5BF294FD17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53CDEAB-0263-4DC1-9D05-D2E4C8E12E0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55FCABC-AA51-432D-9DD4-6B8E19B80A2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FD603FEA-E7E9-4B88-BBCD-F72B31DA096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11338</xdr:rowOff>
    </xdr:from>
    <xdr:to>
      <xdr:col>81</xdr:col>
      <xdr:colOff>95250</xdr:colOff>
      <xdr:row>61</xdr:row>
      <xdr:rowOff>112938</xdr:rowOff>
    </xdr:to>
    <xdr:sp macro="" textlink="">
      <xdr:nvSpPr>
        <xdr:cNvPr id="338" name="楕円 337">
          <a:extLst>
            <a:ext uri="{FF2B5EF4-FFF2-40B4-BE49-F238E27FC236}">
              <a16:creationId xmlns:a16="http://schemas.microsoft.com/office/drawing/2014/main" id="{778770E6-5F67-4176-8F27-496A08638964}"/>
            </a:ext>
          </a:extLst>
        </xdr:cNvPr>
        <xdr:cNvSpPr/>
      </xdr:nvSpPr>
      <xdr:spPr>
        <a:xfrm>
          <a:off x="16967200" y="104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154865</xdr:rowOff>
    </xdr:from>
    <xdr:ext cx="762000" cy="259045"/>
    <xdr:sp macro="" textlink="">
      <xdr:nvSpPr>
        <xdr:cNvPr id="339" name="定員管理の状況該当値テキスト">
          <a:extLst>
            <a:ext uri="{FF2B5EF4-FFF2-40B4-BE49-F238E27FC236}">
              <a16:creationId xmlns:a16="http://schemas.microsoft.com/office/drawing/2014/main" id="{39900AC5-F6A2-46E8-B7A3-7BF44A108798}"/>
            </a:ext>
          </a:extLst>
        </xdr:cNvPr>
        <xdr:cNvSpPr txBox="1"/>
      </xdr:nvSpPr>
      <xdr:spPr>
        <a:xfrm>
          <a:off x="17106900" y="1044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161473</xdr:rowOff>
    </xdr:from>
    <xdr:to>
      <xdr:col>77</xdr:col>
      <xdr:colOff>95250</xdr:colOff>
      <xdr:row>61</xdr:row>
      <xdr:rowOff>91623</xdr:rowOff>
    </xdr:to>
    <xdr:sp macro="" textlink="">
      <xdr:nvSpPr>
        <xdr:cNvPr id="340" name="楕円 339">
          <a:extLst>
            <a:ext uri="{FF2B5EF4-FFF2-40B4-BE49-F238E27FC236}">
              <a16:creationId xmlns:a16="http://schemas.microsoft.com/office/drawing/2014/main" id="{657784CC-944F-41E3-A61C-08FE21FD9037}"/>
            </a:ext>
          </a:extLst>
        </xdr:cNvPr>
        <xdr:cNvSpPr/>
      </xdr:nvSpPr>
      <xdr:spPr>
        <a:xfrm>
          <a:off x="16129000" y="1044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76400</xdr:rowOff>
    </xdr:from>
    <xdr:ext cx="736600" cy="259045"/>
    <xdr:sp macro="" textlink="">
      <xdr:nvSpPr>
        <xdr:cNvPr id="341" name="テキスト ボックス 340">
          <a:extLst>
            <a:ext uri="{FF2B5EF4-FFF2-40B4-BE49-F238E27FC236}">
              <a16:creationId xmlns:a16="http://schemas.microsoft.com/office/drawing/2014/main" id="{0FD77A72-F25C-4448-8810-027420D5DA49}"/>
            </a:ext>
          </a:extLst>
        </xdr:cNvPr>
        <xdr:cNvSpPr txBox="1"/>
      </xdr:nvSpPr>
      <xdr:spPr>
        <a:xfrm>
          <a:off x="15798800" y="1053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144717</xdr:rowOff>
    </xdr:from>
    <xdr:to>
      <xdr:col>73</xdr:col>
      <xdr:colOff>44450</xdr:colOff>
      <xdr:row>61</xdr:row>
      <xdr:rowOff>74867</xdr:rowOff>
    </xdr:to>
    <xdr:sp macro="" textlink="">
      <xdr:nvSpPr>
        <xdr:cNvPr id="342" name="楕円 341">
          <a:extLst>
            <a:ext uri="{FF2B5EF4-FFF2-40B4-BE49-F238E27FC236}">
              <a16:creationId xmlns:a16="http://schemas.microsoft.com/office/drawing/2014/main" id="{B84C5EFC-00C3-4577-A4C4-F7E70E3E53EA}"/>
            </a:ext>
          </a:extLst>
        </xdr:cNvPr>
        <xdr:cNvSpPr/>
      </xdr:nvSpPr>
      <xdr:spPr>
        <a:xfrm>
          <a:off x="15240000" y="10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59644</xdr:rowOff>
    </xdr:from>
    <xdr:ext cx="762000" cy="259045"/>
    <xdr:sp macro="" textlink="">
      <xdr:nvSpPr>
        <xdr:cNvPr id="343" name="テキスト ボックス 342">
          <a:extLst>
            <a:ext uri="{FF2B5EF4-FFF2-40B4-BE49-F238E27FC236}">
              <a16:creationId xmlns:a16="http://schemas.microsoft.com/office/drawing/2014/main" id="{CCEDA8FC-B8D5-4DFC-9835-AFDCA742C7D8}"/>
            </a:ext>
          </a:extLst>
        </xdr:cNvPr>
        <xdr:cNvSpPr txBox="1"/>
      </xdr:nvSpPr>
      <xdr:spPr>
        <a:xfrm>
          <a:off x="14909800" y="1051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124742</xdr:rowOff>
    </xdr:from>
    <xdr:to>
      <xdr:col>68</xdr:col>
      <xdr:colOff>203200</xdr:colOff>
      <xdr:row>61</xdr:row>
      <xdr:rowOff>54892</xdr:rowOff>
    </xdr:to>
    <xdr:sp macro="" textlink="">
      <xdr:nvSpPr>
        <xdr:cNvPr id="344" name="楕円 343">
          <a:extLst>
            <a:ext uri="{FF2B5EF4-FFF2-40B4-BE49-F238E27FC236}">
              <a16:creationId xmlns:a16="http://schemas.microsoft.com/office/drawing/2014/main" id="{915DA280-6337-498B-8039-74F45E50888F}"/>
            </a:ext>
          </a:extLst>
        </xdr:cNvPr>
        <xdr:cNvSpPr/>
      </xdr:nvSpPr>
      <xdr:spPr>
        <a:xfrm>
          <a:off x="14351000" y="104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39669</xdr:rowOff>
    </xdr:from>
    <xdr:ext cx="762000" cy="259045"/>
    <xdr:sp macro="" textlink="">
      <xdr:nvSpPr>
        <xdr:cNvPr id="345" name="テキスト ボックス 344">
          <a:extLst>
            <a:ext uri="{FF2B5EF4-FFF2-40B4-BE49-F238E27FC236}">
              <a16:creationId xmlns:a16="http://schemas.microsoft.com/office/drawing/2014/main" id="{255608F2-7A95-4462-B191-E23603002446}"/>
            </a:ext>
          </a:extLst>
        </xdr:cNvPr>
        <xdr:cNvSpPr txBox="1"/>
      </xdr:nvSpPr>
      <xdr:spPr>
        <a:xfrm>
          <a:off x="14020800" y="1049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123938</xdr:rowOff>
    </xdr:from>
    <xdr:to>
      <xdr:col>64</xdr:col>
      <xdr:colOff>152400</xdr:colOff>
      <xdr:row>61</xdr:row>
      <xdr:rowOff>54088</xdr:rowOff>
    </xdr:to>
    <xdr:sp macro="" textlink="">
      <xdr:nvSpPr>
        <xdr:cNvPr id="346" name="楕円 345">
          <a:extLst>
            <a:ext uri="{FF2B5EF4-FFF2-40B4-BE49-F238E27FC236}">
              <a16:creationId xmlns:a16="http://schemas.microsoft.com/office/drawing/2014/main" id="{0949FEBF-ECF9-49DD-A785-0DF2E91D7919}"/>
            </a:ext>
          </a:extLst>
        </xdr:cNvPr>
        <xdr:cNvSpPr/>
      </xdr:nvSpPr>
      <xdr:spPr>
        <a:xfrm>
          <a:off x="13462000" y="104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38865</xdr:rowOff>
    </xdr:from>
    <xdr:ext cx="762000" cy="259045"/>
    <xdr:sp macro="" textlink="">
      <xdr:nvSpPr>
        <xdr:cNvPr id="347" name="テキスト ボックス 346">
          <a:extLst>
            <a:ext uri="{FF2B5EF4-FFF2-40B4-BE49-F238E27FC236}">
              <a16:creationId xmlns:a16="http://schemas.microsoft.com/office/drawing/2014/main" id="{6A0EC293-3D40-42E9-856C-CCAC130D6431}"/>
            </a:ext>
          </a:extLst>
        </xdr:cNvPr>
        <xdr:cNvSpPr txBox="1"/>
      </xdr:nvSpPr>
      <xdr:spPr>
        <a:xfrm>
          <a:off x="13131800" y="1049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59B5AD64-1C59-4E69-818B-1ECA0C2CCFA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69167B30-EB44-4A0A-ADD8-85D42A0E8C7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37A8E1B7-9125-41E8-853C-5A6F752D703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E3248E30-AF8A-433C-AE22-620761D4F83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A9E12872-9892-4F0D-86B8-0A5DAA5FE53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5E09B636-99BA-4953-B1F8-D5C8D67EA1E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91E63737-EF22-466F-88C3-7EFF0EFB5F1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7A8A8800-632D-487F-AA54-572400C3F79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1283D478-D59B-4C0D-A3B3-9449D6E225D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99595054-B2F5-466A-B1D5-3926C05CC7B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EC20646D-457B-4AE2-8A40-856C5D59477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8580DB5B-6946-4D56-A695-416DB7DEF5F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C2887D2F-28D2-482E-82C2-AD826D67C56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に引き続き学びの交流拠点整備事業をおこなったことから過疎対策事業債の現在高は増加したが、普通交付税額が増加したことなどから実質公債費比率は減少した。学びの交流拠点整備事業は令和６年度まで継続することから地方債残高は増加する見込みである。それに伴い元利償還金額が増加し、一方で人口減少により普通交付税額や標準税収入額等は減少していくことが想定される。今後は事業効果の再点検により新規発行額の抑制をさらに進めたい。</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31962C2F-BF9B-45D0-92E2-F3485FA9EE3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C0EC76BD-782B-4BBF-A85A-26E2AC698A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D356123-9D6F-4362-A668-72DFE905BAC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69D32968-06AE-4000-97F7-F2139905AAE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C8CD0CC1-5635-472C-B49E-0564A6509EB4}"/>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764F1A5E-C5AE-438E-8A41-9550C5C8376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BA08C0D7-CB4D-492A-8663-2B50419FC0F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23A2CD5A-4C09-447F-B600-DFB4C250FAB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A0AFF25-0F76-41E7-9D27-5F5893E4191C}"/>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AB33EECD-757A-4DD4-875D-FF6015F12E3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B919575C-CD82-4BDB-B8B5-D57477CB2A08}"/>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EEA6C2B8-8ECF-4445-AA0D-77E04D2A6F4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C5E84C8C-5E80-4B89-8EE4-386E4E5FA40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9E537166-6CD3-4EAA-B899-DFF5C7E83D1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5" name="直線コネクタ 374">
          <a:extLst>
            <a:ext uri="{FF2B5EF4-FFF2-40B4-BE49-F238E27FC236}">
              <a16:creationId xmlns:a16="http://schemas.microsoft.com/office/drawing/2014/main" id="{FA572574-506F-4D0F-AC8D-484D2CE4547C}"/>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6" name="公債費負担の状況最小値テキスト">
          <a:extLst>
            <a:ext uri="{FF2B5EF4-FFF2-40B4-BE49-F238E27FC236}">
              <a16:creationId xmlns:a16="http://schemas.microsoft.com/office/drawing/2014/main" id="{23A779B5-B3D6-431C-9705-6140B0F1FD61}"/>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7" name="直線コネクタ 376">
          <a:extLst>
            <a:ext uri="{FF2B5EF4-FFF2-40B4-BE49-F238E27FC236}">
              <a16:creationId xmlns:a16="http://schemas.microsoft.com/office/drawing/2014/main" id="{6FB6DF05-C293-4413-9D55-B07157BF29F9}"/>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8" name="公債費負担の状況最大値テキスト">
          <a:extLst>
            <a:ext uri="{FF2B5EF4-FFF2-40B4-BE49-F238E27FC236}">
              <a16:creationId xmlns:a16="http://schemas.microsoft.com/office/drawing/2014/main" id="{FA9D792D-852B-474B-92CF-AC61B0B7B8A6}"/>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9" name="直線コネクタ 378">
          <a:extLst>
            <a:ext uri="{FF2B5EF4-FFF2-40B4-BE49-F238E27FC236}">
              <a16:creationId xmlns:a16="http://schemas.microsoft.com/office/drawing/2014/main" id="{212A3ED4-350E-446C-B797-61706F3F12BB}"/>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62654</xdr:rowOff>
    </xdr:to>
    <xdr:cxnSp macro="">
      <xdr:nvCxnSpPr>
        <xdr:cNvPr id="380" name="直線コネクタ 379">
          <a:extLst>
            <a:ext uri="{FF2B5EF4-FFF2-40B4-BE49-F238E27FC236}">
              <a16:creationId xmlns:a16="http://schemas.microsoft.com/office/drawing/2014/main" id="{B9F3C7FA-00D0-4C74-9C44-E6E3922D91FD}"/>
            </a:ext>
          </a:extLst>
        </xdr:cNvPr>
        <xdr:cNvCxnSpPr/>
      </xdr:nvCxnSpPr>
      <xdr:spPr>
        <a:xfrm flipV="1">
          <a:off x="16179800" y="68884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1" name="公債費負担の状況平均値テキスト">
          <a:extLst>
            <a:ext uri="{FF2B5EF4-FFF2-40B4-BE49-F238E27FC236}">
              <a16:creationId xmlns:a16="http://schemas.microsoft.com/office/drawing/2014/main" id="{93C76E84-1F39-4DDB-8921-F4596734210F}"/>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2" name="フローチャート: 判断 381">
          <a:extLst>
            <a:ext uri="{FF2B5EF4-FFF2-40B4-BE49-F238E27FC236}">
              <a16:creationId xmlns:a16="http://schemas.microsoft.com/office/drawing/2014/main" id="{2135B9A5-B012-4143-8203-6CC4AF0BC02E}"/>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110913</xdr:rowOff>
    </xdr:to>
    <xdr:cxnSp macro="">
      <xdr:nvCxnSpPr>
        <xdr:cNvPr id="383" name="直線コネクタ 382">
          <a:extLst>
            <a:ext uri="{FF2B5EF4-FFF2-40B4-BE49-F238E27FC236}">
              <a16:creationId xmlns:a16="http://schemas.microsoft.com/office/drawing/2014/main" id="{222DB99E-2DD9-428D-BCE7-50BE3C699531}"/>
            </a:ext>
          </a:extLst>
        </xdr:cNvPr>
        <xdr:cNvCxnSpPr/>
      </xdr:nvCxnSpPr>
      <xdr:spPr>
        <a:xfrm flipV="1">
          <a:off x="15290800" y="692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4" name="フローチャート: 判断 383">
          <a:extLst>
            <a:ext uri="{FF2B5EF4-FFF2-40B4-BE49-F238E27FC236}">
              <a16:creationId xmlns:a16="http://schemas.microsoft.com/office/drawing/2014/main" id="{861C3188-C621-48BD-AF98-0553F11E8B3E}"/>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5" name="テキスト ボックス 384">
          <a:extLst>
            <a:ext uri="{FF2B5EF4-FFF2-40B4-BE49-F238E27FC236}">
              <a16:creationId xmlns:a16="http://schemas.microsoft.com/office/drawing/2014/main" id="{60DDD144-C35A-4142-9A4D-F7609CDA973E}"/>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167217</xdr:rowOff>
    </xdr:to>
    <xdr:cxnSp macro="">
      <xdr:nvCxnSpPr>
        <xdr:cNvPr id="386" name="直線コネクタ 385">
          <a:extLst>
            <a:ext uri="{FF2B5EF4-FFF2-40B4-BE49-F238E27FC236}">
              <a16:creationId xmlns:a16="http://schemas.microsoft.com/office/drawing/2014/main" id="{E9F374F2-1922-40CA-A003-74DB8DD256C4}"/>
            </a:ext>
          </a:extLst>
        </xdr:cNvPr>
        <xdr:cNvCxnSpPr/>
      </xdr:nvCxnSpPr>
      <xdr:spPr>
        <a:xfrm flipV="1">
          <a:off x="14401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7" name="フローチャート: 判断 386">
          <a:extLst>
            <a:ext uri="{FF2B5EF4-FFF2-40B4-BE49-F238E27FC236}">
              <a16:creationId xmlns:a16="http://schemas.microsoft.com/office/drawing/2014/main" id="{19C9C879-668F-4D90-935A-7CA1E313441B}"/>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8" name="テキスト ボックス 387">
          <a:extLst>
            <a:ext uri="{FF2B5EF4-FFF2-40B4-BE49-F238E27FC236}">
              <a16:creationId xmlns:a16="http://schemas.microsoft.com/office/drawing/2014/main" id="{63A4F516-7FA7-4EAB-864C-1A4C1BD5AC0B}"/>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76200</xdr:rowOff>
    </xdr:to>
    <xdr:cxnSp macro="">
      <xdr:nvCxnSpPr>
        <xdr:cNvPr id="389" name="直線コネクタ 388">
          <a:extLst>
            <a:ext uri="{FF2B5EF4-FFF2-40B4-BE49-F238E27FC236}">
              <a16:creationId xmlns:a16="http://schemas.microsoft.com/office/drawing/2014/main" id="{2542103A-FC15-4779-89A3-886627CB3773}"/>
            </a:ext>
          </a:extLst>
        </xdr:cNvPr>
        <xdr:cNvCxnSpPr/>
      </xdr:nvCxnSpPr>
      <xdr:spPr>
        <a:xfrm flipV="1">
          <a:off x="13512800" y="70252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E62417C3-96F7-4C58-97FE-A00C69D4C42C}"/>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B571E63A-3EEE-4171-9031-DDB714E96125}"/>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2" name="フローチャート: 判断 391">
          <a:extLst>
            <a:ext uri="{FF2B5EF4-FFF2-40B4-BE49-F238E27FC236}">
              <a16:creationId xmlns:a16="http://schemas.microsoft.com/office/drawing/2014/main" id="{37EA8007-058B-4D32-8137-2977CEB5EE3A}"/>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3" name="テキスト ボックス 392">
          <a:extLst>
            <a:ext uri="{FF2B5EF4-FFF2-40B4-BE49-F238E27FC236}">
              <a16:creationId xmlns:a16="http://schemas.microsoft.com/office/drawing/2014/main" id="{016609EB-D5E4-4E3B-9267-11F36E616791}"/>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549ABF2-90FB-413D-9180-872926FEBC6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DBFE7B7-4A85-42DC-884D-A3DF2D64A26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B63E821A-A9FD-477D-84E5-75A33CA391D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CBD8684-7631-47F6-A0EB-85087FDA7EB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3060507-B70A-4A47-B008-ABC427D7A75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9" name="楕円 398">
          <a:extLst>
            <a:ext uri="{FF2B5EF4-FFF2-40B4-BE49-F238E27FC236}">
              <a16:creationId xmlns:a16="http://schemas.microsoft.com/office/drawing/2014/main" id="{DB07DCFE-49ED-49FC-9317-6BDDE96CB3AD}"/>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0" name="公債費負担の状況該当値テキスト">
          <a:extLst>
            <a:ext uri="{FF2B5EF4-FFF2-40B4-BE49-F238E27FC236}">
              <a16:creationId xmlns:a16="http://schemas.microsoft.com/office/drawing/2014/main" id="{2EB1F429-58B5-4E05-AEF6-F204260FDCC8}"/>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1" name="楕円 400">
          <a:extLst>
            <a:ext uri="{FF2B5EF4-FFF2-40B4-BE49-F238E27FC236}">
              <a16:creationId xmlns:a16="http://schemas.microsoft.com/office/drawing/2014/main" id="{93FFBDA0-79BA-4E2C-8B7E-77FD0B50C826}"/>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2" name="テキスト ボックス 401">
          <a:extLst>
            <a:ext uri="{FF2B5EF4-FFF2-40B4-BE49-F238E27FC236}">
              <a16:creationId xmlns:a16="http://schemas.microsoft.com/office/drawing/2014/main" id="{DC7E209D-4F26-44D2-B26D-C30ABE63FD5D}"/>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3" name="楕円 402">
          <a:extLst>
            <a:ext uri="{FF2B5EF4-FFF2-40B4-BE49-F238E27FC236}">
              <a16:creationId xmlns:a16="http://schemas.microsoft.com/office/drawing/2014/main" id="{1C851429-84AC-4F81-AB41-498AB459FA00}"/>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4" name="テキスト ボックス 403">
          <a:extLst>
            <a:ext uri="{FF2B5EF4-FFF2-40B4-BE49-F238E27FC236}">
              <a16:creationId xmlns:a16="http://schemas.microsoft.com/office/drawing/2014/main" id="{134B5614-AB74-4E59-ADA2-2842680C841A}"/>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5" name="楕円 404">
          <a:extLst>
            <a:ext uri="{FF2B5EF4-FFF2-40B4-BE49-F238E27FC236}">
              <a16:creationId xmlns:a16="http://schemas.microsoft.com/office/drawing/2014/main" id="{B9AB9DB7-299E-4124-B601-BA4B587666EC}"/>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6" name="テキスト ボックス 405">
          <a:extLst>
            <a:ext uri="{FF2B5EF4-FFF2-40B4-BE49-F238E27FC236}">
              <a16:creationId xmlns:a16="http://schemas.microsoft.com/office/drawing/2014/main" id="{64705B2D-D60D-40C5-989B-41E0691C4AF4}"/>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7" name="楕円 406">
          <a:extLst>
            <a:ext uri="{FF2B5EF4-FFF2-40B4-BE49-F238E27FC236}">
              <a16:creationId xmlns:a16="http://schemas.microsoft.com/office/drawing/2014/main" id="{F4742455-3371-4F60-9330-97AFC0192772}"/>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8" name="テキスト ボックス 407">
          <a:extLst>
            <a:ext uri="{FF2B5EF4-FFF2-40B4-BE49-F238E27FC236}">
              <a16:creationId xmlns:a16="http://schemas.microsoft.com/office/drawing/2014/main" id="{0028658B-6617-4ED5-A07C-DA9DEEDB93F4}"/>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9D816D24-10B6-4270-91C5-2E85AA814A1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233E6350-8972-4982-B8CA-B4B70E213EC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497B87B5-DB64-4CDC-B736-F66A8BE9E13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64EF6CAB-5440-474D-BC82-BC183D2EA0E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EE28F7D2-870E-4375-8539-3E8EBC3CE7A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10D7B4D5-2176-46EF-9972-A14B902AAAE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73126490-F532-4FA2-AD86-77022F7423E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D65D207C-AB68-4BCE-8EDB-C5320E2D826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A4CA08B5-9895-429B-9D6F-743E39098BB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383329E3-9F34-42F6-98D8-FCFBCA74D49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AC3F40E0-B29E-4C2D-ADBE-95435B28739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C0682EB9-3FF5-46F8-A95F-567217E0D2D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661C7B2-FEF5-4DE7-98F9-03EA0659553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将来負担比率は平成２３年度以降マイナスで推移している。</a:t>
          </a:r>
        </a:p>
        <a:p>
          <a:r>
            <a:rPr kumimoji="1" lang="ja-JP" altLang="en-US" sz="1300">
              <a:latin typeface="ＭＳ Ｐゴシック" panose="020B0600070205080204" pitchFamily="50" charset="-128"/>
              <a:ea typeface="ＭＳ Ｐゴシック" panose="020B0600070205080204" pitchFamily="50" charset="-128"/>
            </a:rPr>
            <a:t>　令和４年度は地方債残高が増加したことにより将来負担額が増加し、将来負担比率は前年度から比率が増加した。今後も新規事業により借入額の増加が見込まれるが、事業効果の再点検による発行額の削減や交付税算入率の高い起債の有効活用により、将来負担比率がマイナスとなる状態を維持することで後世の負担を少しでも軽減できるよう努力す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9530C3C9-8B51-47C4-8C92-B5C7F17A84D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818ED8EA-5CF2-42D7-AAE2-BEBF9D9CA79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DDF81F2A-AA1F-4AED-85CA-B79E678EABE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1B8D71BE-A9F8-4C13-A7E2-61BC9F190F48}"/>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CB317DB1-149C-40C4-A869-732479B600A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4944C815-5E4E-4F0D-A20F-11BD6952B605}"/>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E661658C-296A-49FF-83D1-B7912AE7B3A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756C7432-CB89-4DB8-B676-DA6E06A63A6F}"/>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EBAF9B66-0D3F-4833-954A-B4F7014F7922}"/>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9B5C6D67-AE48-431F-8EC4-7B168A771CE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5BC2D286-3FAB-45F3-A20F-2265AF3D77B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1CF765ED-69F7-4262-85AD-74E74E5B82DD}"/>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761A005B-A3AC-469C-96E6-5591B63B68F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14F73302-5ABE-40E2-A0B5-9215365CC78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596F0440-40B1-4C15-AFE8-BF24E87DC7A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7" name="直線コネクタ 436">
          <a:extLst>
            <a:ext uri="{FF2B5EF4-FFF2-40B4-BE49-F238E27FC236}">
              <a16:creationId xmlns:a16="http://schemas.microsoft.com/office/drawing/2014/main" id="{CDAF3999-49E4-4D65-B8A4-7288B36DF3BD}"/>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8" name="将来負担の状況最小値テキスト">
          <a:extLst>
            <a:ext uri="{FF2B5EF4-FFF2-40B4-BE49-F238E27FC236}">
              <a16:creationId xmlns:a16="http://schemas.microsoft.com/office/drawing/2014/main" id="{F8303C2B-C35F-44FA-8298-03CBEFBA0E7F}"/>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9" name="直線コネクタ 438">
          <a:extLst>
            <a:ext uri="{FF2B5EF4-FFF2-40B4-BE49-F238E27FC236}">
              <a16:creationId xmlns:a16="http://schemas.microsoft.com/office/drawing/2014/main" id="{C66FE415-3438-4677-8DFF-77A89054CA2E}"/>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70C67CAF-BCDF-4A80-902E-37CF95505415}"/>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4B17FBB3-A721-4D69-A3DF-3739E8AFC8FA}"/>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E7C97F95-C2B4-49A5-B802-4ABF5A2BF81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E4A65364-1D12-4CA2-88E5-175CE06E4276}"/>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6E56DC3-4CF4-4190-BB54-C03DE3D45EF6}"/>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63E1AED5-0AF9-4B13-91D0-72C986BAA453}"/>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B335E90A-7327-464D-8BCD-9C5B758E75E3}"/>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7CCA1CF4-BEC5-4BF1-8AC6-70423CEBBFCC}"/>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B622CA5C-0E8E-4C79-A9E6-AF80AAF4D55F}"/>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588DEF5B-5CA8-45A2-A11D-DE64C707B30C}"/>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1167EA09-0695-4036-80ED-07C51D8954ED}"/>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9DE0D656-6809-4981-A5C4-8370CFE2EB71}"/>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81AE2783-43F6-430E-9BBA-E9A022D57A1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BB1A6D81-8735-4A4A-B5DD-4250613180E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0BBA0B5-92C6-45D6-901E-875E42706C4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9F2F1B6-CAFD-4BB6-96EA-4895F976E54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9D3D6A5E-9E8F-4B14-A815-2F707B411E3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
2,680
137.03
5,740,564
5,523,590
191,457
2,319,251
4,953,719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類似団体と比較して職員数が多いため、人件費の比率は類似団体と比較すると</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％も高い。町単独の消防署や支所があり人件費の削減は容易ではないが、勧奨退職の実施や退職者の補充を最小限にして人件費の削減に努めていく。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97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39</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973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03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71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物件費の経常収支比率は前年度から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％の増加となり、類似団体平均値を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％上回った。今後、光熱水費や事務費の節減に取り組み事務経費の節減に努めていく。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50800</xdr:rowOff>
    </xdr:from>
    <xdr:to>
      <xdr:col>82</xdr:col>
      <xdr:colOff>107950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2255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50800</xdr:rowOff>
    </xdr:from>
    <xdr:to>
      <xdr:col>78</xdr:col>
      <xdr:colOff>69850</xdr:colOff>
      <xdr:row>15</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225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142240</xdr:rowOff>
    </xdr:from>
    <xdr:to>
      <xdr:col>73</xdr:col>
      <xdr:colOff>180975</xdr:colOff>
      <xdr:row>16</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139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69850</xdr:rowOff>
    </xdr:from>
    <xdr:to>
      <xdr:col>69</xdr:col>
      <xdr:colOff>92075</xdr:colOff>
      <xdr:row>17</xdr:row>
      <xdr:rowOff>39370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130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0</xdr:rowOff>
    </xdr:from>
    <xdr:to>
      <xdr:col>78</xdr:col>
      <xdr:colOff>120650</xdr:colOff>
      <xdr:row>15</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111777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4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91440</xdr:rowOff>
    </xdr:from>
    <xdr:to>
      <xdr:col>74</xdr:col>
      <xdr:colOff>31750</xdr:colOff>
      <xdr:row>16</xdr:row>
      <xdr:rowOff>21590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19050</xdr:rowOff>
    </xdr:from>
    <xdr:to>
      <xdr:col>69</xdr:col>
      <xdr:colOff>142875</xdr:colOff>
      <xdr:row>16</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％増となり、類似団体平均値を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％下回っている。今後は資格審査等の適正化や各種手当ての加算等の見直しを進め、削減に努めていく。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回っている。その他経費のうち繰出金においては、高野山総合診療所での訪問看護や通所リハビリなど収益事業の拡大や診療体制の見直しによる経費の削減、上下水道事業での料金改定を検討することで、一般会計の負担額抑制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58</xdr:row>
      <xdr:rowOff>96520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01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1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3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58</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補助費等は類似団体平均値を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％下回っている。町単独の補助金については、従前から廃止や見直しを行っているところであるが、終了期限を設けて効果の検証を行い、事業の仕分けを行うことで一層の抑制に努めていく。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066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120142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066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143002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令和４年度は類似団体平均値を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％下回った。令和３年度から令和６年度まで学びの交流拠点整備事業を実施するため、過疎対策事業債の残高が増加する見込みである。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今後は、新規事業について真に必要であるかどうかを精査し、公債費の削減を図っていく。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162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76</xdr:row>
      <xdr:rowOff>20320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16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66039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66039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47007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ポイント増となり、類似団体平均値を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％上回っている。今後、経常経費の抑制に努め、より一層の経常収支比率の改善を図っていく。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56787</xdr:rowOff>
    </xdr:from>
    <xdr:to>
      <xdr:col>82</xdr:col>
      <xdr:colOff>107950</xdr:colOff>
      <xdr:row>78</xdr:row>
      <xdr:rowOff>68218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58437"/>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56787</xdr:rowOff>
    </xdr:from>
    <xdr:to>
      <xdr:col>78</xdr:col>
      <xdr:colOff>69850</xdr:colOff>
      <xdr:row>79</xdr:row>
      <xdr:rowOff>27395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58437"/>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27395</xdr:rowOff>
    </xdr:from>
    <xdr:to>
      <xdr:col>73</xdr:col>
      <xdr:colOff>180975</xdr:colOff>
      <xdr:row>80</xdr:row>
      <xdr:rowOff>84545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7194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84545</xdr:rowOff>
    </xdr:from>
    <xdr:to>
      <xdr:col>69</xdr:col>
      <xdr:colOff>92075</xdr:colOff>
      <xdr:row>80</xdr:row>
      <xdr:rowOff>133531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8005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17418</xdr:rowOff>
    </xdr:from>
    <xdr:to>
      <xdr:col>82</xdr:col>
      <xdr:colOff>158750</xdr:colOff>
      <xdr:row>78</xdr:row>
      <xdr:rowOff>119018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160945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5987</xdr:rowOff>
    </xdr:from>
    <xdr:to>
      <xdr:col>78</xdr:col>
      <xdr:colOff>120650</xdr:colOff>
      <xdr:row>77</xdr:row>
      <xdr:rowOff>107587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92364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148045</xdr:rowOff>
    </xdr:from>
    <xdr:to>
      <xdr:col>74</xdr:col>
      <xdr:colOff>31750</xdr:colOff>
      <xdr:row>79</xdr:row>
      <xdr:rowOff>78195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62972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33745</xdr:rowOff>
    </xdr:from>
    <xdr:to>
      <xdr:col>69</xdr:col>
      <xdr:colOff>142875</xdr:colOff>
      <xdr:row>80</xdr:row>
      <xdr:rowOff>135345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120122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82731</xdr:rowOff>
    </xdr:from>
    <xdr:to>
      <xdr:col>65</xdr:col>
      <xdr:colOff>53975</xdr:colOff>
      <xdr:row>81</xdr:row>
      <xdr:rowOff>12881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7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169108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88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162254</xdr:rowOff>
    </xdr:from>
    <xdr:to>
      <xdr:col>29</xdr:col>
      <xdr:colOff>127000</xdr:colOff>
      <xdr:row>17</xdr:row>
      <xdr:rowOff>169655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24529"/>
          <a:ext cx="647700" cy="7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147032</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9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169655</xdr:rowOff>
    </xdr:from>
    <xdr:to>
      <xdr:col>26</xdr:col>
      <xdr:colOff>50800</xdr:colOff>
      <xdr:row>18</xdr:row>
      <xdr:rowOff>2708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31930"/>
          <a:ext cx="698500" cy="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165509</xdr:rowOff>
    </xdr:from>
    <xdr:to>
      <xdr:col>22</xdr:col>
      <xdr:colOff>114300</xdr:colOff>
      <xdr:row>18</xdr:row>
      <xdr:rowOff>2708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127784"/>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165509</xdr:rowOff>
    </xdr:from>
    <xdr:to>
      <xdr:col>18</xdr:col>
      <xdr:colOff>177800</xdr:colOff>
      <xdr:row>18</xdr:row>
      <xdr:rowOff>14443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27784"/>
          <a:ext cx="698500" cy="2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111454</xdr:rowOff>
    </xdr:from>
    <xdr:to>
      <xdr:col>29</xdr:col>
      <xdr:colOff>177800</xdr:colOff>
      <xdr:row>18</xdr:row>
      <xdr:rowOff>41604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7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127981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118855</xdr:rowOff>
    </xdr:from>
    <xdr:to>
      <xdr:col>26</xdr:col>
      <xdr:colOff>101600</xdr:colOff>
      <xdr:row>18</xdr:row>
      <xdr:rowOff>49005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81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59182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123358</xdr:rowOff>
    </xdr:from>
    <xdr:to>
      <xdr:col>22</xdr:col>
      <xdr:colOff>165100</xdr:colOff>
      <xdr:row>18</xdr:row>
      <xdr:rowOff>53508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8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63685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5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114709</xdr:rowOff>
    </xdr:from>
    <xdr:to>
      <xdr:col>19</xdr:col>
      <xdr:colOff>38100</xdr:colOff>
      <xdr:row>18</xdr:row>
      <xdr:rowOff>44859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7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55036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4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135093</xdr:rowOff>
    </xdr:from>
    <xdr:to>
      <xdr:col>15</xdr:col>
      <xdr:colOff>101600</xdr:colOff>
      <xdr:row>18</xdr:row>
      <xdr:rowOff>65243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9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75420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6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120706</xdr:rowOff>
    </xdr:from>
    <xdr:to>
      <xdr:col>29</xdr:col>
      <xdr:colOff>127000</xdr:colOff>
      <xdr:row>36</xdr:row>
      <xdr:rowOff>127941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73956"/>
          <a:ext cx="647700" cy="7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119247</xdr:rowOff>
    </xdr:from>
    <xdr:to>
      <xdr:col>26</xdr:col>
      <xdr:colOff>50800</xdr:colOff>
      <xdr:row>36</xdr:row>
      <xdr:rowOff>127941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72497"/>
          <a:ext cx="698500" cy="8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114899</xdr:rowOff>
    </xdr:from>
    <xdr:to>
      <xdr:col>22</xdr:col>
      <xdr:colOff>114300</xdr:colOff>
      <xdr:row>36</xdr:row>
      <xdr:rowOff>119247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68149"/>
          <a:ext cx="698500" cy="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113230</xdr:rowOff>
    </xdr:from>
    <xdr:to>
      <xdr:col>18</xdr:col>
      <xdr:colOff>177800</xdr:colOff>
      <xdr:row>36</xdr:row>
      <xdr:rowOff>114899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66480"/>
          <a:ext cx="698500" cy="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69906</xdr:rowOff>
    </xdr:from>
    <xdr:to>
      <xdr:col>29</xdr:col>
      <xdr:colOff>177800</xdr:colOff>
      <xdr:row>37</xdr:row>
      <xdr:rowOff>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2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41983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9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77141</xdr:rowOff>
    </xdr:from>
    <xdr:to>
      <xdr:col>26</xdr:col>
      <xdr:colOff>101600</xdr:colOff>
      <xdr:row>37</xdr:row>
      <xdr:rowOff>7291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0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163518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6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68447</xdr:rowOff>
    </xdr:from>
    <xdr:to>
      <xdr:col>22</xdr:col>
      <xdr:colOff>165100</xdr:colOff>
      <xdr:row>36</xdr:row>
      <xdr:rowOff>170047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154824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64099</xdr:rowOff>
    </xdr:from>
    <xdr:to>
      <xdr:col>19</xdr:col>
      <xdr:colOff>38100</xdr:colOff>
      <xdr:row>36</xdr:row>
      <xdr:rowOff>165699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150476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62430</xdr:rowOff>
    </xdr:from>
    <xdr:to>
      <xdr:col>15</xdr:col>
      <xdr:colOff>101600</xdr:colOff>
      <xdr:row>36</xdr:row>
      <xdr:rowOff>164030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148807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
2,680
137.03
5,740,564
5,523,590
191,457
2,319,251
4,953,719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117095</xdr:rowOff>
    </xdr:from>
    <xdr:to>
      <xdr:col>24</xdr:col>
      <xdr:colOff>63500</xdr:colOff>
      <xdr:row>36</xdr:row>
      <xdr:rowOff>129498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89295"/>
          <a:ext cx="8382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129498</xdr:rowOff>
    </xdr:from>
    <xdr:to>
      <xdr:col>19</xdr:col>
      <xdr:colOff>177800</xdr:colOff>
      <xdr:row>36</xdr:row>
      <xdr:rowOff>131545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01698"/>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131545</xdr:rowOff>
    </xdr:from>
    <xdr:to>
      <xdr:col>15</xdr:col>
      <xdr:colOff>50800</xdr:colOff>
      <xdr:row>36</xdr:row>
      <xdr:rowOff>137308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03745"/>
          <a:ext cx="889000" cy="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137308</xdr:rowOff>
    </xdr:from>
    <xdr:to>
      <xdr:col>10</xdr:col>
      <xdr:colOff>114300</xdr:colOff>
      <xdr:row>36</xdr:row>
      <xdr:rowOff>157346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09508"/>
          <a:ext cx="889000" cy="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66295</xdr:rowOff>
    </xdr:from>
    <xdr:to>
      <xdr:col>24</xdr:col>
      <xdr:colOff>114300</xdr:colOff>
      <xdr:row>36</xdr:row>
      <xdr:rowOff>167895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89172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8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78698</xdr:rowOff>
    </xdr:from>
    <xdr:to>
      <xdr:col>20</xdr:col>
      <xdr:colOff>38100</xdr:colOff>
      <xdr:row>37</xdr:row>
      <xdr:rowOff>8848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5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25375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2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80745</xdr:rowOff>
    </xdr:from>
    <xdr:to>
      <xdr:col>15</xdr:col>
      <xdr:colOff>101600</xdr:colOff>
      <xdr:row>37</xdr:row>
      <xdr:rowOff>10895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27422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2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86508</xdr:rowOff>
    </xdr:from>
    <xdr:to>
      <xdr:col>10</xdr:col>
      <xdr:colOff>165100</xdr:colOff>
      <xdr:row>37</xdr:row>
      <xdr:rowOff>16658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33185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3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106546</xdr:rowOff>
    </xdr:from>
    <xdr:to>
      <xdr:col>6</xdr:col>
      <xdr:colOff>38100</xdr:colOff>
      <xdr:row>37</xdr:row>
      <xdr:rowOff>36696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53223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114656</xdr:rowOff>
    </xdr:from>
    <xdr:to>
      <xdr:col>24</xdr:col>
      <xdr:colOff>62865</xdr:colOff>
      <xdr:row>59</xdr:row>
      <xdr:rowOff>9261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372956"/>
          <a:ext cx="1270" cy="751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13088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9261</xdr:rowOff>
    </xdr:from>
    <xdr:to>
      <xdr:col>24</xdr:col>
      <xdr:colOff>152400</xdr:colOff>
      <xdr:row>59</xdr:row>
      <xdr:rowOff>9261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4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61333</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9148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114656</xdr:rowOff>
    </xdr:from>
    <xdr:to>
      <xdr:col>24</xdr:col>
      <xdr:colOff>152400</xdr:colOff>
      <xdr:row>54</xdr:row>
      <xdr:rowOff>114656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37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86131</xdr:rowOff>
    </xdr:from>
    <xdr:to>
      <xdr:col>24</xdr:col>
      <xdr:colOff>63500</xdr:colOff>
      <xdr:row>58</xdr:row>
      <xdr:rowOff>88009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0231"/>
          <a:ext cx="8382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35086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79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56659</xdr:rowOff>
    </xdr:from>
    <xdr:to>
      <xdr:col>24</xdr:col>
      <xdr:colOff>114300</xdr:colOff>
      <xdr:row>58</xdr:row>
      <xdr:rowOff>158259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100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88009</xdr:rowOff>
    </xdr:from>
    <xdr:to>
      <xdr:col>19</xdr:col>
      <xdr:colOff>177800</xdr:colOff>
      <xdr:row>58</xdr:row>
      <xdr:rowOff>117013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32109"/>
          <a:ext cx="889000" cy="2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70088</xdr:rowOff>
    </xdr:from>
    <xdr:to>
      <xdr:col>20</xdr:col>
      <xdr:colOff>38100</xdr:colOff>
      <xdr:row>59</xdr:row>
      <xdr:rowOff>238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1001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162815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10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114984</xdr:rowOff>
    </xdr:from>
    <xdr:to>
      <xdr:col>15</xdr:col>
      <xdr:colOff>50800</xdr:colOff>
      <xdr:row>58</xdr:row>
      <xdr:rowOff>117013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59084"/>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64122</xdr:rowOff>
    </xdr:from>
    <xdr:to>
      <xdr:col>15</xdr:col>
      <xdr:colOff>101600</xdr:colOff>
      <xdr:row>58</xdr:row>
      <xdr:rowOff>165722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10799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8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129595</xdr:rowOff>
    </xdr:from>
    <xdr:to>
      <xdr:col>10</xdr:col>
      <xdr:colOff>114300</xdr:colOff>
      <xdr:row>58</xdr:row>
      <xdr:rowOff>114984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8530645"/>
          <a:ext cx="889000" cy="15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60482</xdr:rowOff>
    </xdr:from>
    <xdr:to>
      <xdr:col>10</xdr:col>
      <xdr:colOff>165100</xdr:colOff>
      <xdr:row>58</xdr:row>
      <xdr:rowOff>162082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7159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59944</xdr:rowOff>
    </xdr:from>
    <xdr:to>
      <xdr:col>6</xdr:col>
      <xdr:colOff>38100</xdr:colOff>
      <xdr:row>58</xdr:row>
      <xdr:rowOff>161544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152671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9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35331</xdr:rowOff>
    </xdr:from>
    <xdr:to>
      <xdr:col>24</xdr:col>
      <xdr:colOff>114300</xdr:colOff>
      <xdr:row>58</xdr:row>
      <xdr:rowOff>136931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166158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37209</xdr:rowOff>
    </xdr:from>
    <xdr:to>
      <xdr:col>20</xdr:col>
      <xdr:colOff>38100</xdr:colOff>
      <xdr:row>58</xdr:row>
      <xdr:rowOff>138809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155336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7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66213</xdr:rowOff>
    </xdr:from>
    <xdr:to>
      <xdr:col>15</xdr:col>
      <xdr:colOff>101600</xdr:colOff>
      <xdr:row>58</xdr:row>
      <xdr:rowOff>167813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158940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10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64184</xdr:rowOff>
    </xdr:from>
    <xdr:to>
      <xdr:col>10</xdr:col>
      <xdr:colOff>165100</xdr:colOff>
      <xdr:row>58</xdr:row>
      <xdr:rowOff>165784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156911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0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78795</xdr:rowOff>
    </xdr:from>
    <xdr:to>
      <xdr:col>6</xdr:col>
      <xdr:colOff>38100</xdr:colOff>
      <xdr:row>50</xdr:row>
      <xdr:rowOff>8945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8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48</xdr:row>
      <xdr:rowOff>25472</xdr:rowOff>
    </xdr:from>
    <xdr:ext cx="690189"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5205" y="82550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112451</xdr:rowOff>
    </xdr:from>
    <xdr:to>
      <xdr:col>24</xdr:col>
      <xdr:colOff>63500</xdr:colOff>
      <xdr:row>77</xdr:row>
      <xdr:rowOff>135288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14101"/>
          <a:ext cx="8382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135288</xdr:rowOff>
    </xdr:from>
    <xdr:to>
      <xdr:col>19</xdr:col>
      <xdr:colOff>177800</xdr:colOff>
      <xdr:row>77</xdr:row>
      <xdr:rowOff>151622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36938"/>
          <a:ext cx="889000" cy="1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151622</xdr:rowOff>
    </xdr:from>
    <xdr:to>
      <xdr:col>15</xdr:col>
      <xdr:colOff>50800</xdr:colOff>
      <xdr:row>77</xdr:row>
      <xdr:rowOff>156776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3272"/>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156776</xdr:rowOff>
    </xdr:from>
    <xdr:to>
      <xdr:col>10</xdr:col>
      <xdr:colOff>114300</xdr:colOff>
      <xdr:row>77</xdr:row>
      <xdr:rowOff>157617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8426"/>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61651</xdr:rowOff>
    </xdr:from>
    <xdr:to>
      <xdr:col>24</xdr:col>
      <xdr:colOff>114300</xdr:colOff>
      <xdr:row>77</xdr:row>
      <xdr:rowOff>163251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148028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84488</xdr:rowOff>
    </xdr:from>
    <xdr:to>
      <xdr:col>20</xdr:col>
      <xdr:colOff>38100</xdr:colOff>
      <xdr:row>78</xdr:row>
      <xdr:rowOff>14638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5765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100822</xdr:rowOff>
    </xdr:from>
    <xdr:to>
      <xdr:col>15</xdr:col>
      <xdr:colOff>101600</xdr:colOff>
      <xdr:row>78</xdr:row>
      <xdr:rowOff>30972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22099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9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105976</xdr:rowOff>
    </xdr:from>
    <xdr:to>
      <xdr:col>10</xdr:col>
      <xdr:colOff>165100</xdr:colOff>
      <xdr:row>78</xdr:row>
      <xdr:rowOff>36126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106817</xdr:rowOff>
    </xdr:from>
    <xdr:to>
      <xdr:col>6</xdr:col>
      <xdr:colOff>38100</xdr:colOff>
      <xdr:row>78</xdr:row>
      <xdr:rowOff>36967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28094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0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92661</xdr:rowOff>
    </xdr:from>
    <xdr:to>
      <xdr:col>24</xdr:col>
      <xdr:colOff>63500</xdr:colOff>
      <xdr:row>96</xdr:row>
      <xdr:rowOff>43148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80411"/>
          <a:ext cx="838200" cy="12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92661</xdr:rowOff>
    </xdr:from>
    <xdr:to>
      <xdr:col>19</xdr:col>
      <xdr:colOff>177800</xdr:colOff>
      <xdr:row>96</xdr:row>
      <xdr:rowOff>153995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80411"/>
          <a:ext cx="889000" cy="2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153995</xdr:rowOff>
    </xdr:from>
    <xdr:to>
      <xdr:col>15</xdr:col>
      <xdr:colOff>50800</xdr:colOff>
      <xdr:row>97</xdr:row>
      <xdr:rowOff>36480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13195"/>
          <a:ext cx="889000" cy="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36480</xdr:rowOff>
    </xdr:from>
    <xdr:to>
      <xdr:col>10</xdr:col>
      <xdr:colOff>114300</xdr:colOff>
      <xdr:row>97</xdr:row>
      <xdr:rowOff>55842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67130"/>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163798</xdr:rowOff>
    </xdr:from>
    <xdr:to>
      <xdr:col>24</xdr:col>
      <xdr:colOff>114300</xdr:colOff>
      <xdr:row>96</xdr:row>
      <xdr:rowOff>93948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5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142225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41861</xdr:rowOff>
    </xdr:from>
    <xdr:to>
      <xdr:col>20</xdr:col>
      <xdr:colOff>38100</xdr:colOff>
      <xdr:row>95</xdr:row>
      <xdr:rowOff>143461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134588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103195</xdr:rowOff>
    </xdr:from>
    <xdr:to>
      <xdr:col>15</xdr:col>
      <xdr:colOff>101600</xdr:colOff>
      <xdr:row>97</xdr:row>
      <xdr:rowOff>33345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24472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157130</xdr:rowOff>
    </xdr:from>
    <xdr:to>
      <xdr:col>10</xdr:col>
      <xdr:colOff>165100</xdr:colOff>
      <xdr:row>97</xdr:row>
      <xdr:rowOff>87280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78407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5042</xdr:rowOff>
    </xdr:from>
    <xdr:to>
      <xdr:col>6</xdr:col>
      <xdr:colOff>38100</xdr:colOff>
      <xdr:row>97</xdr:row>
      <xdr:rowOff>106642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97769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38106</xdr:rowOff>
    </xdr:from>
    <xdr:to>
      <xdr:col>55</xdr:col>
      <xdr:colOff>0</xdr:colOff>
      <xdr:row>37</xdr:row>
      <xdr:rowOff>43153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81756"/>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153894</xdr:rowOff>
    </xdr:from>
    <xdr:to>
      <xdr:col>50</xdr:col>
      <xdr:colOff>114300</xdr:colOff>
      <xdr:row>37</xdr:row>
      <xdr:rowOff>38106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83194"/>
          <a:ext cx="889000" cy="39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153894</xdr:rowOff>
    </xdr:from>
    <xdr:to>
      <xdr:col>45</xdr:col>
      <xdr:colOff>177800</xdr:colOff>
      <xdr:row>38</xdr:row>
      <xdr:rowOff>6890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83194"/>
          <a:ext cx="889000" cy="5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6890</xdr:rowOff>
    </xdr:from>
    <xdr:to>
      <xdr:col>41</xdr:col>
      <xdr:colOff>50800</xdr:colOff>
      <xdr:row>38</xdr:row>
      <xdr:rowOff>12295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21990"/>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163803</xdr:rowOff>
    </xdr:from>
    <xdr:to>
      <xdr:col>55</xdr:col>
      <xdr:colOff>50800</xdr:colOff>
      <xdr:row>37</xdr:row>
      <xdr:rowOff>93953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142230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158756</xdr:rowOff>
    </xdr:from>
    <xdr:to>
      <xdr:col>50</xdr:col>
      <xdr:colOff>165100</xdr:colOff>
      <xdr:row>37</xdr:row>
      <xdr:rowOff>88906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80033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103094</xdr:rowOff>
    </xdr:from>
    <xdr:to>
      <xdr:col>46</xdr:col>
      <xdr:colOff>38100</xdr:colOff>
      <xdr:row>35</xdr:row>
      <xdr:rowOff>33244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3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49771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0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127539</xdr:rowOff>
    </xdr:from>
    <xdr:to>
      <xdr:col>41</xdr:col>
      <xdr:colOff>101600</xdr:colOff>
      <xdr:row>38</xdr:row>
      <xdr:rowOff>57690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711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48817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6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132945</xdr:rowOff>
    </xdr:from>
    <xdr:to>
      <xdr:col>36</xdr:col>
      <xdr:colOff>165100</xdr:colOff>
      <xdr:row>38</xdr:row>
      <xdr:rowOff>63095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54222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6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127967</xdr:rowOff>
    </xdr:from>
    <xdr:to>
      <xdr:col>55</xdr:col>
      <xdr:colOff>0</xdr:colOff>
      <xdr:row>58</xdr:row>
      <xdr:rowOff>51678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00617"/>
          <a:ext cx="838200" cy="9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51678</xdr:rowOff>
    </xdr:from>
    <xdr:to>
      <xdr:col>50</xdr:col>
      <xdr:colOff>114300</xdr:colOff>
      <xdr:row>58</xdr:row>
      <xdr:rowOff>161847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95778"/>
          <a:ext cx="889000" cy="1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161847</xdr:rowOff>
    </xdr:from>
    <xdr:to>
      <xdr:col>45</xdr:col>
      <xdr:colOff>177800</xdr:colOff>
      <xdr:row>58</xdr:row>
      <xdr:rowOff>161959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105947"/>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161959</xdr:rowOff>
    </xdr:from>
    <xdr:to>
      <xdr:col>41</xdr:col>
      <xdr:colOff>50800</xdr:colOff>
      <xdr:row>59</xdr:row>
      <xdr:rowOff>9175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06059"/>
          <a:ext cx="889000" cy="1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77167</xdr:rowOff>
    </xdr:from>
    <xdr:to>
      <xdr:col>55</xdr:col>
      <xdr:colOff>50800</xdr:colOff>
      <xdr:row>58</xdr:row>
      <xdr:rowOff>7317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100044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0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878</xdr:rowOff>
    </xdr:from>
    <xdr:to>
      <xdr:col>50</xdr:col>
      <xdr:colOff>165100</xdr:colOff>
      <xdr:row>58</xdr:row>
      <xdr:rowOff>102478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119005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2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111047</xdr:rowOff>
    </xdr:from>
    <xdr:to>
      <xdr:col>46</xdr:col>
      <xdr:colOff>38100</xdr:colOff>
      <xdr:row>59</xdr:row>
      <xdr:rowOff>41197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32324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4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111159</xdr:rowOff>
    </xdr:from>
    <xdr:to>
      <xdr:col>41</xdr:col>
      <xdr:colOff>101600</xdr:colOff>
      <xdr:row>59</xdr:row>
      <xdr:rowOff>41309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32436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4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129825</xdr:rowOff>
    </xdr:from>
    <xdr:to>
      <xdr:col>36</xdr:col>
      <xdr:colOff>165100</xdr:colOff>
      <xdr:row>59</xdr:row>
      <xdr:rowOff>59975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51102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46397</xdr:rowOff>
    </xdr:from>
    <xdr:to>
      <xdr:col>55</xdr:col>
      <xdr:colOff>0</xdr:colOff>
      <xdr:row>76</xdr:row>
      <xdr:rowOff>138043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905147"/>
          <a:ext cx="838200" cy="26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138043</xdr:rowOff>
    </xdr:from>
    <xdr:to>
      <xdr:col>50</xdr:col>
      <xdr:colOff>114300</xdr:colOff>
      <xdr:row>79</xdr:row>
      <xdr:rowOff>15632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168243"/>
          <a:ext cx="889000" cy="39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15632</xdr:rowOff>
    </xdr:from>
    <xdr:to>
      <xdr:col>45</xdr:col>
      <xdr:colOff>177800</xdr:colOff>
      <xdr:row>79</xdr:row>
      <xdr:rowOff>16433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60182"/>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2342</xdr:rowOff>
    </xdr:from>
    <xdr:to>
      <xdr:col>41</xdr:col>
      <xdr:colOff>50800</xdr:colOff>
      <xdr:row>79</xdr:row>
      <xdr:rowOff>16433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46892"/>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167047</xdr:rowOff>
    </xdr:from>
    <xdr:to>
      <xdr:col>55</xdr:col>
      <xdr:colOff>50800</xdr:colOff>
      <xdr:row>75</xdr:row>
      <xdr:rowOff>97197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8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18474</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70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87243</xdr:rowOff>
    </xdr:from>
    <xdr:to>
      <xdr:col>50</xdr:col>
      <xdr:colOff>165100</xdr:colOff>
      <xdr:row>77</xdr:row>
      <xdr:rowOff>17393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33920</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136282</xdr:rowOff>
    </xdr:from>
    <xdr:to>
      <xdr:col>46</xdr:col>
      <xdr:colOff>38100</xdr:colOff>
      <xdr:row>79</xdr:row>
      <xdr:rowOff>66432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60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137083</xdr:rowOff>
    </xdr:from>
    <xdr:to>
      <xdr:col>41</xdr:col>
      <xdr:colOff>101600</xdr:colOff>
      <xdr:row>79</xdr:row>
      <xdr:rowOff>67233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58360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6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122992</xdr:rowOff>
    </xdr:from>
    <xdr:to>
      <xdr:col>36</xdr:col>
      <xdr:colOff>165100</xdr:colOff>
      <xdr:row>79</xdr:row>
      <xdr:rowOff>53142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44269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74795</xdr:rowOff>
    </xdr:from>
    <xdr:to>
      <xdr:col>55</xdr:col>
      <xdr:colOff>0</xdr:colOff>
      <xdr:row>98</xdr:row>
      <xdr:rowOff>94743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76895"/>
          <a:ext cx="838200" cy="1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85385</xdr:rowOff>
    </xdr:from>
    <xdr:to>
      <xdr:col>50</xdr:col>
      <xdr:colOff>114300</xdr:colOff>
      <xdr:row>98</xdr:row>
      <xdr:rowOff>94743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87485"/>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85385</xdr:rowOff>
    </xdr:from>
    <xdr:to>
      <xdr:col>45</xdr:col>
      <xdr:colOff>177800</xdr:colOff>
      <xdr:row>98</xdr:row>
      <xdr:rowOff>86598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87485"/>
          <a:ext cx="889000" cy="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86598</xdr:rowOff>
    </xdr:from>
    <xdr:to>
      <xdr:col>41</xdr:col>
      <xdr:colOff>50800</xdr:colOff>
      <xdr:row>98</xdr:row>
      <xdr:rowOff>112658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8869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23995</xdr:rowOff>
    </xdr:from>
    <xdr:to>
      <xdr:col>55</xdr:col>
      <xdr:colOff>50800</xdr:colOff>
      <xdr:row>98</xdr:row>
      <xdr:rowOff>125595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43943</xdr:rowOff>
    </xdr:from>
    <xdr:to>
      <xdr:col>50</xdr:col>
      <xdr:colOff>165100</xdr:colOff>
      <xdr:row>98</xdr:row>
      <xdr:rowOff>145543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136670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34585</xdr:rowOff>
    </xdr:from>
    <xdr:to>
      <xdr:col>46</xdr:col>
      <xdr:colOff>38100</xdr:colOff>
      <xdr:row>98</xdr:row>
      <xdr:rowOff>136185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127312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2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35798</xdr:rowOff>
    </xdr:from>
    <xdr:to>
      <xdr:col>41</xdr:col>
      <xdr:colOff>101600</xdr:colOff>
      <xdr:row>98</xdr:row>
      <xdr:rowOff>137398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128525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3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61858</xdr:rowOff>
    </xdr:from>
    <xdr:to>
      <xdr:col>36</xdr:col>
      <xdr:colOff>165100</xdr:colOff>
      <xdr:row>98</xdr:row>
      <xdr:rowOff>163458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154585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40272</xdr:rowOff>
    </xdr:from>
    <xdr:to>
      <xdr:col>85</xdr:col>
      <xdr:colOff>127000</xdr:colOff>
      <xdr:row>39</xdr:row>
      <xdr:rowOff>97941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26822"/>
          <a:ext cx="838200" cy="5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29603</xdr:rowOff>
    </xdr:from>
    <xdr:to>
      <xdr:col>81</xdr:col>
      <xdr:colOff>50800</xdr:colOff>
      <xdr:row>39</xdr:row>
      <xdr:rowOff>40272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1615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160898</xdr:rowOff>
    </xdr:from>
    <xdr:to>
      <xdr:col>76</xdr:col>
      <xdr:colOff>114300</xdr:colOff>
      <xdr:row>39</xdr:row>
      <xdr:rowOff>29603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75998"/>
          <a:ext cx="889000" cy="4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10319</xdr:rowOff>
    </xdr:from>
    <xdr:to>
      <xdr:col>71</xdr:col>
      <xdr:colOff>177800</xdr:colOff>
      <xdr:row>38</xdr:row>
      <xdr:rowOff>160898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25419"/>
          <a:ext cx="889000" cy="15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47141</xdr:rowOff>
    </xdr:from>
    <xdr:to>
      <xdr:col>85</xdr:col>
      <xdr:colOff>177800</xdr:colOff>
      <xdr:row>39</xdr:row>
      <xdr:rowOff>148741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133518</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8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160922</xdr:rowOff>
    </xdr:from>
    <xdr:to>
      <xdr:col>81</xdr:col>
      <xdr:colOff>101600</xdr:colOff>
      <xdr:row>39</xdr:row>
      <xdr:rowOff>91072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82199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7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150253</xdr:rowOff>
    </xdr:from>
    <xdr:to>
      <xdr:col>76</xdr:col>
      <xdr:colOff>165100</xdr:colOff>
      <xdr:row>39</xdr:row>
      <xdr:rowOff>80403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71530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7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110098</xdr:rowOff>
    </xdr:from>
    <xdr:to>
      <xdr:col>72</xdr:col>
      <xdr:colOff>38100</xdr:colOff>
      <xdr:row>39</xdr:row>
      <xdr:rowOff>40248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56775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130969</xdr:rowOff>
    </xdr:from>
    <xdr:to>
      <xdr:col>67</xdr:col>
      <xdr:colOff>101600</xdr:colOff>
      <xdr:row>38</xdr:row>
      <xdr:rowOff>61119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77646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109150</xdr:rowOff>
    </xdr:from>
    <xdr:to>
      <xdr:col>85</xdr:col>
      <xdr:colOff>127000</xdr:colOff>
      <xdr:row>78</xdr:row>
      <xdr:rowOff>120762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82250"/>
          <a:ext cx="8382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120762</xdr:rowOff>
    </xdr:from>
    <xdr:to>
      <xdr:col>81</xdr:col>
      <xdr:colOff>50800</xdr:colOff>
      <xdr:row>78</xdr:row>
      <xdr:rowOff>127533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93862"/>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127533</xdr:rowOff>
    </xdr:from>
    <xdr:to>
      <xdr:col>76</xdr:col>
      <xdr:colOff>114300</xdr:colOff>
      <xdr:row>78</xdr:row>
      <xdr:rowOff>129208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00633"/>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129208</xdr:rowOff>
    </xdr:from>
    <xdr:to>
      <xdr:col>71</xdr:col>
      <xdr:colOff>177800</xdr:colOff>
      <xdr:row>78</xdr:row>
      <xdr:rowOff>133124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02308"/>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58350</xdr:rowOff>
    </xdr:from>
    <xdr:to>
      <xdr:col>85</xdr:col>
      <xdr:colOff>177800</xdr:colOff>
      <xdr:row>78</xdr:row>
      <xdr:rowOff>159950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69962</xdr:rowOff>
    </xdr:from>
    <xdr:to>
      <xdr:col>81</xdr:col>
      <xdr:colOff>101600</xdr:colOff>
      <xdr:row>79</xdr:row>
      <xdr:rowOff>112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4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162689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3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76733</xdr:rowOff>
    </xdr:from>
    <xdr:to>
      <xdr:col>76</xdr:col>
      <xdr:colOff>165100</xdr:colOff>
      <xdr:row>79</xdr:row>
      <xdr:rowOff>6883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169460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4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78408</xdr:rowOff>
    </xdr:from>
    <xdr:to>
      <xdr:col>72</xdr:col>
      <xdr:colOff>38100</xdr:colOff>
      <xdr:row>79</xdr:row>
      <xdr:rowOff>8558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171135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82324</xdr:rowOff>
    </xdr:from>
    <xdr:to>
      <xdr:col>67</xdr:col>
      <xdr:colOff>101600</xdr:colOff>
      <xdr:row>79</xdr:row>
      <xdr:rowOff>12474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79</xdr:row>
      <xdr:rowOff>3601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4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125233</xdr:rowOff>
    </xdr:from>
    <xdr:to>
      <xdr:col>85</xdr:col>
      <xdr:colOff>126364</xdr:colOff>
      <xdr:row>98</xdr:row>
      <xdr:rowOff>139613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6241533"/>
          <a:ext cx="1269" cy="70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143440</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139613</xdr:rowOff>
    </xdr:from>
    <xdr:to>
      <xdr:col>86</xdr:col>
      <xdr:colOff>25400</xdr:colOff>
      <xdr:row>98</xdr:row>
      <xdr:rowOff>139613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71910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60167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125233</xdr:rowOff>
    </xdr:from>
    <xdr:to>
      <xdr:col>86</xdr:col>
      <xdr:colOff>25400</xdr:colOff>
      <xdr:row>94</xdr:row>
      <xdr:rowOff>125233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2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50026</xdr:rowOff>
    </xdr:from>
    <xdr:to>
      <xdr:col>85</xdr:col>
      <xdr:colOff>127000</xdr:colOff>
      <xdr:row>98</xdr:row>
      <xdr:rowOff>88768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2126"/>
          <a:ext cx="838200" cy="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40552</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712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17675</xdr:rowOff>
    </xdr:from>
    <xdr:to>
      <xdr:col>85</xdr:col>
      <xdr:colOff>177800</xdr:colOff>
      <xdr:row>98</xdr:row>
      <xdr:rowOff>119275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50026</xdr:rowOff>
    </xdr:from>
    <xdr:to>
      <xdr:col>81</xdr:col>
      <xdr:colOff>50800</xdr:colOff>
      <xdr:row>98</xdr:row>
      <xdr:rowOff>106110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2126"/>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157341</xdr:rowOff>
    </xdr:from>
    <xdr:to>
      <xdr:col>81</xdr:col>
      <xdr:colOff>101600</xdr:colOff>
      <xdr:row>98</xdr:row>
      <xdr:rowOff>87491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8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104018</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6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106110</xdr:rowOff>
    </xdr:from>
    <xdr:to>
      <xdr:col>76</xdr:col>
      <xdr:colOff>114300</xdr:colOff>
      <xdr:row>98</xdr:row>
      <xdr:rowOff>127436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08210"/>
          <a:ext cx="8890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54321</xdr:rowOff>
    </xdr:from>
    <xdr:to>
      <xdr:col>76</xdr:col>
      <xdr:colOff>165100</xdr:colOff>
      <xdr:row>98</xdr:row>
      <xdr:rowOff>155921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104263</xdr:rowOff>
    </xdr:from>
    <xdr:to>
      <xdr:col>71</xdr:col>
      <xdr:colOff>177800</xdr:colOff>
      <xdr:row>98</xdr:row>
      <xdr:rowOff>127436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5877663"/>
          <a:ext cx="889000" cy="10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49594</xdr:rowOff>
    </xdr:from>
    <xdr:to>
      <xdr:col>72</xdr:col>
      <xdr:colOff>38100</xdr:colOff>
      <xdr:row>98</xdr:row>
      <xdr:rowOff>151194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5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167721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49867</xdr:rowOff>
    </xdr:from>
    <xdr:to>
      <xdr:col>67</xdr:col>
      <xdr:colOff>101600</xdr:colOff>
      <xdr:row>98</xdr:row>
      <xdr:rowOff>151467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142594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37968</xdr:rowOff>
    </xdr:from>
    <xdr:to>
      <xdr:col>85</xdr:col>
      <xdr:colOff>177800</xdr:colOff>
      <xdr:row>98</xdr:row>
      <xdr:rowOff>139568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167552</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170676</xdr:rowOff>
    </xdr:from>
    <xdr:to>
      <xdr:col>81</xdr:col>
      <xdr:colOff>101600</xdr:colOff>
      <xdr:row>98</xdr:row>
      <xdr:rowOff>100826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91953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9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55310</xdr:rowOff>
    </xdr:from>
    <xdr:to>
      <xdr:col>76</xdr:col>
      <xdr:colOff>165100</xdr:colOff>
      <xdr:row>98</xdr:row>
      <xdr:rowOff>156910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148037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76636</xdr:rowOff>
    </xdr:from>
    <xdr:to>
      <xdr:col>72</xdr:col>
      <xdr:colOff>38100</xdr:colOff>
      <xdr:row>99</xdr:row>
      <xdr:rowOff>6786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169363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53463</xdr:rowOff>
    </xdr:from>
    <xdr:to>
      <xdr:col>67</xdr:col>
      <xdr:colOff>101600</xdr:colOff>
      <xdr:row>92</xdr:row>
      <xdr:rowOff>155063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58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91</xdr:row>
      <xdr:rowOff>140</xdr:rowOff>
    </xdr:from>
    <xdr:ext cx="69018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469205" y="15602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140980</xdr:rowOff>
    </xdr:from>
    <xdr:to>
      <xdr:col>116</xdr:col>
      <xdr:colOff>63500</xdr:colOff>
      <xdr:row>38</xdr:row>
      <xdr:rowOff>39299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484630"/>
          <a:ext cx="838200" cy="6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152000</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56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140980</xdr:rowOff>
    </xdr:from>
    <xdr:to>
      <xdr:col>111</xdr:col>
      <xdr:colOff>177800</xdr:colOff>
      <xdr:row>37</xdr:row>
      <xdr:rowOff>152867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48463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55074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65908</xdr:rowOff>
    </xdr:from>
    <xdr:to>
      <xdr:col>107</xdr:col>
      <xdr:colOff>50800</xdr:colOff>
      <xdr:row>37</xdr:row>
      <xdr:rowOff>152867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409558"/>
          <a:ext cx="889000" cy="8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125527</xdr:rowOff>
    </xdr:from>
    <xdr:to>
      <xdr:col>102</xdr:col>
      <xdr:colOff>114300</xdr:colOff>
      <xdr:row>37</xdr:row>
      <xdr:rowOff>65908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297727"/>
          <a:ext cx="889000" cy="1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10909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5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142765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159949</xdr:rowOff>
    </xdr:from>
    <xdr:to>
      <xdr:col>116</xdr:col>
      <xdr:colOff>114300</xdr:colOff>
      <xdr:row>38</xdr:row>
      <xdr:rowOff>90099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119326</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29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90180</xdr:rowOff>
    </xdr:from>
    <xdr:to>
      <xdr:col>112</xdr:col>
      <xdr:colOff>38100</xdr:colOff>
      <xdr:row>38</xdr:row>
      <xdr:rowOff>20331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4338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36857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102067</xdr:rowOff>
    </xdr:from>
    <xdr:to>
      <xdr:col>107</xdr:col>
      <xdr:colOff>101600</xdr:colOff>
      <xdr:row>38</xdr:row>
      <xdr:rowOff>32217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23344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3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15108</xdr:rowOff>
    </xdr:from>
    <xdr:to>
      <xdr:col>102</xdr:col>
      <xdr:colOff>165100</xdr:colOff>
      <xdr:row>37</xdr:row>
      <xdr:rowOff>116708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3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133235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3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21404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2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74974</xdr:rowOff>
    </xdr:from>
    <xdr:to>
      <xdr:col>116</xdr:col>
      <xdr:colOff>63500</xdr:colOff>
      <xdr:row>59</xdr:row>
      <xdr:rowOff>80177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90524"/>
          <a:ext cx="8382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76269</xdr:rowOff>
    </xdr:from>
    <xdr:to>
      <xdr:col>111</xdr:col>
      <xdr:colOff>177800</xdr:colOff>
      <xdr:row>59</xdr:row>
      <xdr:rowOff>80177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91819"/>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149900</xdr:rowOff>
    </xdr:from>
    <xdr:to>
      <xdr:col>107</xdr:col>
      <xdr:colOff>50800</xdr:colOff>
      <xdr:row>59</xdr:row>
      <xdr:rowOff>76269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94000"/>
          <a:ext cx="889000" cy="9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88962</xdr:rowOff>
    </xdr:from>
    <xdr:to>
      <xdr:col>102</xdr:col>
      <xdr:colOff>114300</xdr:colOff>
      <xdr:row>58</xdr:row>
      <xdr:rowOff>149900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33062"/>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78147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24174</xdr:rowOff>
    </xdr:from>
    <xdr:to>
      <xdr:col>116</xdr:col>
      <xdr:colOff>114300</xdr:colOff>
      <xdr:row>59</xdr:row>
      <xdr:rowOff>125774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29377</xdr:rowOff>
    </xdr:from>
    <xdr:to>
      <xdr:col>112</xdr:col>
      <xdr:colOff>38100</xdr:colOff>
      <xdr:row>59</xdr:row>
      <xdr:rowOff>130977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122104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3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25469</xdr:rowOff>
    </xdr:from>
    <xdr:to>
      <xdr:col>107</xdr:col>
      <xdr:colOff>101600</xdr:colOff>
      <xdr:row>59</xdr:row>
      <xdr:rowOff>127069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118196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3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99100</xdr:rowOff>
    </xdr:from>
    <xdr:to>
      <xdr:col>102</xdr:col>
      <xdr:colOff>165100</xdr:colOff>
      <xdr:row>59</xdr:row>
      <xdr:rowOff>29250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45777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8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38162</xdr:rowOff>
    </xdr:from>
    <xdr:to>
      <xdr:col>98</xdr:col>
      <xdr:colOff>38100</xdr:colOff>
      <xdr:row>58</xdr:row>
      <xdr:rowOff>139762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156289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30680</xdr:rowOff>
    </xdr:from>
    <xdr:to>
      <xdr:col>116</xdr:col>
      <xdr:colOff>63500</xdr:colOff>
      <xdr:row>76</xdr:row>
      <xdr:rowOff>36376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60880"/>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36376</xdr:rowOff>
    </xdr:from>
    <xdr:to>
      <xdr:col>111</xdr:col>
      <xdr:colOff>177800</xdr:colOff>
      <xdr:row>76</xdr:row>
      <xdr:rowOff>64053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66576"/>
          <a:ext cx="889000" cy="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64053</xdr:rowOff>
    </xdr:from>
    <xdr:to>
      <xdr:col>107</xdr:col>
      <xdr:colOff>50800</xdr:colOff>
      <xdr:row>76</xdr:row>
      <xdr:rowOff>119324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94253"/>
          <a:ext cx="8890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119324</xdr:rowOff>
    </xdr:from>
    <xdr:to>
      <xdr:col>102</xdr:col>
      <xdr:colOff>114300</xdr:colOff>
      <xdr:row>76</xdr:row>
      <xdr:rowOff>144428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49524"/>
          <a:ext cx="889000" cy="2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151330</xdr:rowOff>
    </xdr:from>
    <xdr:to>
      <xdr:col>116</xdr:col>
      <xdr:colOff>114300</xdr:colOff>
      <xdr:row>76</xdr:row>
      <xdr:rowOff>81480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2757</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6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157026</xdr:rowOff>
    </xdr:from>
    <xdr:to>
      <xdr:col>112</xdr:col>
      <xdr:colOff>38100</xdr:colOff>
      <xdr:row>76</xdr:row>
      <xdr:rowOff>87176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103703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79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13253</xdr:rowOff>
    </xdr:from>
    <xdr:to>
      <xdr:col>107</xdr:col>
      <xdr:colOff>101600</xdr:colOff>
      <xdr:row>76</xdr:row>
      <xdr:rowOff>114853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131380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1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68524</xdr:rowOff>
    </xdr:from>
    <xdr:to>
      <xdr:col>102</xdr:col>
      <xdr:colOff>165100</xdr:colOff>
      <xdr:row>76</xdr:row>
      <xdr:rowOff>170124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15202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93628</xdr:rowOff>
    </xdr:from>
    <xdr:to>
      <xdr:col>98</xdr:col>
      <xdr:colOff>38100</xdr:colOff>
      <xdr:row>77</xdr:row>
      <xdr:rowOff>23778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40305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89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a:t>
          </a:r>
          <a:r>
            <a:rPr kumimoji="1" lang="en-US" altLang="ja-JP" sz="1300">
              <a:latin typeface="ＭＳ Ｐゴシック" panose="020B0600070205080204" pitchFamily="50" charset="-128"/>
              <a:ea typeface="ＭＳ Ｐゴシック" panose="020B0600070205080204" pitchFamily="50" charset="-128"/>
            </a:rPr>
            <a:t>2,021,812</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161,937</a:t>
          </a:r>
          <a:r>
            <a:rPr kumimoji="1" lang="ja-JP" altLang="en-US" sz="1300">
              <a:latin typeface="ＭＳ Ｐゴシック" panose="020B0600070205080204" pitchFamily="50" charset="-128"/>
              <a:ea typeface="ＭＳ Ｐゴシック" panose="020B0600070205080204" pitchFamily="50" charset="-128"/>
            </a:rPr>
            <a:t>円の増加となっている。</a:t>
          </a:r>
        </a:p>
        <a:p>
          <a:r>
            <a:rPr kumimoji="1" lang="ja-JP" altLang="en-US" sz="1300">
              <a:latin typeface="ＭＳ Ｐゴシック" panose="020B0600070205080204" pitchFamily="50" charset="-128"/>
              <a:ea typeface="ＭＳ Ｐゴシック" panose="020B0600070205080204" pitchFamily="50" charset="-128"/>
            </a:rPr>
            <a:t>　人口の減少に加え、大型事業の学びの交流拠点整備事業により歳出総額は大きく増加した。</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普通建設事業費（うち新規整備）について、学びの交流拠点整備事業などにより、住民一人当たり</a:t>
          </a:r>
          <a:r>
            <a:rPr kumimoji="1" lang="en-US" altLang="ja-JP" sz="1300">
              <a:latin typeface="ＭＳ Ｐゴシック" panose="020B0600070205080204" pitchFamily="50" charset="-128"/>
              <a:ea typeface="ＭＳ Ｐゴシック" panose="020B0600070205080204" pitchFamily="50" charset="-128"/>
            </a:rPr>
            <a:t>207,162</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公債費について、新たに地方債の元利償還が始まったことなどにより、住民一人当たり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15,238</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扶助費について、老人ホーム入所者の減少などから、住民一人当たり</a:t>
          </a:r>
          <a:r>
            <a:rPr kumimoji="1" lang="en-US" altLang="ja-JP" sz="1300">
              <a:latin typeface="ＭＳ Ｐゴシック" panose="020B0600070205080204" pitchFamily="50" charset="-128"/>
              <a:ea typeface="ＭＳ Ｐゴシック" panose="020B0600070205080204" pitchFamily="50" charset="-128"/>
            </a:rPr>
            <a:t>16,002</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
2,680
137.03
5,740,564
5,523,590
191,457
2,319,251
4,953,719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43702</xdr:rowOff>
    </xdr:from>
    <xdr:to>
      <xdr:col>24</xdr:col>
      <xdr:colOff>63500</xdr:colOff>
      <xdr:row>38</xdr:row>
      <xdr:rowOff>50032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58802"/>
          <a:ext cx="8382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50032</xdr:rowOff>
    </xdr:from>
    <xdr:to>
      <xdr:col>19</xdr:col>
      <xdr:colOff>177800</xdr:colOff>
      <xdr:row>38</xdr:row>
      <xdr:rowOff>57190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65132"/>
          <a:ext cx="8890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57190</xdr:rowOff>
    </xdr:from>
    <xdr:to>
      <xdr:col>15</xdr:col>
      <xdr:colOff>50800</xdr:colOff>
      <xdr:row>38</xdr:row>
      <xdr:rowOff>66519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572290"/>
          <a:ext cx="8890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66519</xdr:rowOff>
    </xdr:from>
    <xdr:to>
      <xdr:col>10</xdr:col>
      <xdr:colOff>114300</xdr:colOff>
      <xdr:row>38</xdr:row>
      <xdr:rowOff>71634</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81619"/>
          <a:ext cx="8890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164352</xdr:rowOff>
    </xdr:from>
    <xdr:to>
      <xdr:col>24</xdr:col>
      <xdr:colOff>114300</xdr:colOff>
      <xdr:row>38</xdr:row>
      <xdr:rowOff>94502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0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142779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170682</xdr:rowOff>
    </xdr:from>
    <xdr:to>
      <xdr:col>20</xdr:col>
      <xdr:colOff>38100</xdr:colOff>
      <xdr:row>38</xdr:row>
      <xdr:rowOff>100832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91959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6390</xdr:rowOff>
    </xdr:from>
    <xdr:to>
      <xdr:col>15</xdr:col>
      <xdr:colOff>101600</xdr:colOff>
      <xdr:row>38</xdr:row>
      <xdr:rowOff>107990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2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99117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15719</xdr:rowOff>
    </xdr:from>
    <xdr:to>
      <xdr:col>10</xdr:col>
      <xdr:colOff>165100</xdr:colOff>
      <xdr:row>38</xdr:row>
      <xdr:rowOff>117319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108446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6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20834</xdr:rowOff>
    </xdr:from>
    <xdr:to>
      <xdr:col>6</xdr:col>
      <xdr:colOff>38100</xdr:colOff>
      <xdr:row>38</xdr:row>
      <xdr:rowOff>122434</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113561</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6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29663</xdr:rowOff>
    </xdr:from>
    <xdr:to>
      <xdr:col>24</xdr:col>
      <xdr:colOff>62865</xdr:colOff>
      <xdr:row>59</xdr:row>
      <xdr:rowOff>23150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459413"/>
          <a:ext cx="1270" cy="67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26977</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23150</xdr:rowOff>
    </xdr:from>
    <xdr:to>
      <xdr:col>24</xdr:col>
      <xdr:colOff>152400</xdr:colOff>
      <xdr:row>59</xdr:row>
      <xdr:rowOff>23150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3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147790</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2346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29663</xdr:rowOff>
    </xdr:from>
    <xdr:to>
      <xdr:col>24</xdr:col>
      <xdr:colOff>152400</xdr:colOff>
      <xdr:row>55</xdr:row>
      <xdr:rowOff>29663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45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113722</xdr:rowOff>
    </xdr:from>
    <xdr:to>
      <xdr:col>24</xdr:col>
      <xdr:colOff>63500</xdr:colOff>
      <xdr:row>58</xdr:row>
      <xdr:rowOff>131873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57822"/>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100343</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7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77466</xdr:rowOff>
    </xdr:from>
    <xdr:to>
      <xdr:col>24</xdr:col>
      <xdr:colOff>114300</xdr:colOff>
      <xdr:row>59</xdr:row>
      <xdr:rowOff>7616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100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113722</xdr:rowOff>
    </xdr:from>
    <xdr:to>
      <xdr:col>19</xdr:col>
      <xdr:colOff>177800</xdr:colOff>
      <xdr:row>58</xdr:row>
      <xdr:rowOff>134702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57822"/>
          <a:ext cx="889000" cy="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63915</xdr:rowOff>
    </xdr:from>
    <xdr:to>
      <xdr:col>20</xdr:col>
      <xdr:colOff>38100</xdr:colOff>
      <xdr:row>58</xdr:row>
      <xdr:rowOff>165515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0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156642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1010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134702</xdr:rowOff>
    </xdr:from>
    <xdr:to>
      <xdr:col>15</xdr:col>
      <xdr:colOff>50800</xdr:colOff>
      <xdr:row>58</xdr:row>
      <xdr:rowOff>160725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78802"/>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77207</xdr:rowOff>
    </xdr:from>
    <xdr:to>
      <xdr:col>15</xdr:col>
      <xdr:colOff>101600</xdr:colOff>
      <xdr:row>59</xdr:row>
      <xdr:rowOff>7357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23884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152678</xdr:rowOff>
    </xdr:from>
    <xdr:to>
      <xdr:col>10</xdr:col>
      <xdr:colOff>114300</xdr:colOff>
      <xdr:row>58</xdr:row>
      <xdr:rowOff>160725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896628"/>
          <a:ext cx="889000" cy="12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101975</xdr:rowOff>
    </xdr:from>
    <xdr:to>
      <xdr:col>10</xdr:col>
      <xdr:colOff>165100</xdr:colOff>
      <xdr:row>59</xdr:row>
      <xdr:rowOff>32125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48652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82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100434</xdr:rowOff>
    </xdr:from>
    <xdr:to>
      <xdr:col>6</xdr:col>
      <xdr:colOff>38100</xdr:colOff>
      <xdr:row>59</xdr:row>
      <xdr:rowOff>30584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21711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13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81073</xdr:rowOff>
    </xdr:from>
    <xdr:to>
      <xdr:col>24</xdr:col>
      <xdr:colOff>114300</xdr:colOff>
      <xdr:row>59</xdr:row>
      <xdr:rowOff>11223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55892</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9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62922</xdr:rowOff>
    </xdr:from>
    <xdr:to>
      <xdr:col>20</xdr:col>
      <xdr:colOff>38100</xdr:colOff>
      <xdr:row>58</xdr:row>
      <xdr:rowOff>164522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9599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78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83902</xdr:rowOff>
    </xdr:from>
    <xdr:to>
      <xdr:col>15</xdr:col>
      <xdr:colOff>101600</xdr:colOff>
      <xdr:row>59</xdr:row>
      <xdr:rowOff>14052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5179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12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109925</xdr:rowOff>
    </xdr:from>
    <xdr:to>
      <xdr:col>10</xdr:col>
      <xdr:colOff>165100</xdr:colOff>
      <xdr:row>59</xdr:row>
      <xdr:rowOff>40075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31202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14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101878</xdr:rowOff>
    </xdr:from>
    <xdr:to>
      <xdr:col>6</xdr:col>
      <xdr:colOff>38100</xdr:colOff>
      <xdr:row>52</xdr:row>
      <xdr:rowOff>32028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8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50</xdr:row>
      <xdr:rowOff>48555</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86210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11142</xdr:rowOff>
    </xdr:from>
    <xdr:to>
      <xdr:col>24</xdr:col>
      <xdr:colOff>63500</xdr:colOff>
      <xdr:row>78</xdr:row>
      <xdr:rowOff>34773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84242"/>
          <a:ext cx="838200" cy="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11142</xdr:rowOff>
    </xdr:from>
    <xdr:to>
      <xdr:col>19</xdr:col>
      <xdr:colOff>177800</xdr:colOff>
      <xdr:row>78</xdr:row>
      <xdr:rowOff>117357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84242"/>
          <a:ext cx="889000" cy="10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117357</xdr:rowOff>
    </xdr:from>
    <xdr:to>
      <xdr:col>15</xdr:col>
      <xdr:colOff>50800</xdr:colOff>
      <xdr:row>78</xdr:row>
      <xdr:rowOff>139441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90457"/>
          <a:ext cx="889000" cy="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139441</xdr:rowOff>
    </xdr:from>
    <xdr:to>
      <xdr:col>10</xdr:col>
      <xdr:colOff>114300</xdr:colOff>
      <xdr:row>78</xdr:row>
      <xdr:rowOff>159508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12541"/>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155423</xdr:rowOff>
    </xdr:from>
    <xdr:to>
      <xdr:col>24</xdr:col>
      <xdr:colOff>114300</xdr:colOff>
      <xdr:row>78</xdr:row>
      <xdr:rowOff>85573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133850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3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131792</xdr:rowOff>
    </xdr:from>
    <xdr:to>
      <xdr:col>20</xdr:col>
      <xdr:colOff>38100</xdr:colOff>
      <xdr:row>78</xdr:row>
      <xdr:rowOff>61942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53069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2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66557</xdr:rowOff>
    </xdr:from>
    <xdr:to>
      <xdr:col>15</xdr:col>
      <xdr:colOff>101600</xdr:colOff>
      <xdr:row>78</xdr:row>
      <xdr:rowOff>168157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3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159284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3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88641</xdr:rowOff>
    </xdr:from>
    <xdr:to>
      <xdr:col>10</xdr:col>
      <xdr:colOff>165100</xdr:colOff>
      <xdr:row>79</xdr:row>
      <xdr:rowOff>18791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9918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5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108708</xdr:rowOff>
    </xdr:from>
    <xdr:to>
      <xdr:col>6</xdr:col>
      <xdr:colOff>38100</xdr:colOff>
      <xdr:row>79</xdr:row>
      <xdr:rowOff>38858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8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29985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7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122368</xdr:rowOff>
    </xdr:from>
    <xdr:to>
      <xdr:col>24</xdr:col>
      <xdr:colOff>63500</xdr:colOff>
      <xdr:row>96</xdr:row>
      <xdr:rowOff>144187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81568"/>
          <a:ext cx="8382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122368</xdr:rowOff>
    </xdr:from>
    <xdr:to>
      <xdr:col>19</xdr:col>
      <xdr:colOff>177800</xdr:colOff>
      <xdr:row>97</xdr:row>
      <xdr:rowOff>67097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81568"/>
          <a:ext cx="889000" cy="1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67097</xdr:rowOff>
    </xdr:from>
    <xdr:to>
      <xdr:col>15</xdr:col>
      <xdr:colOff>50800</xdr:colOff>
      <xdr:row>97</xdr:row>
      <xdr:rowOff>113018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97747"/>
          <a:ext cx="889000" cy="4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113018</xdr:rowOff>
    </xdr:from>
    <xdr:to>
      <xdr:col>10</xdr:col>
      <xdr:colOff>114300</xdr:colOff>
      <xdr:row>97</xdr:row>
      <xdr:rowOff>128341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43668"/>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93387</xdr:rowOff>
    </xdr:from>
    <xdr:to>
      <xdr:col>24</xdr:col>
      <xdr:colOff>114300</xdr:colOff>
      <xdr:row>97</xdr:row>
      <xdr:rowOff>23537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116264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0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71568</xdr:rowOff>
    </xdr:from>
    <xdr:to>
      <xdr:col>20</xdr:col>
      <xdr:colOff>38100</xdr:colOff>
      <xdr:row>97</xdr:row>
      <xdr:rowOff>1718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18245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30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16297</xdr:rowOff>
    </xdr:from>
    <xdr:to>
      <xdr:col>15</xdr:col>
      <xdr:colOff>101600</xdr:colOff>
      <xdr:row>97</xdr:row>
      <xdr:rowOff>117897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4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134424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2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62218</xdr:rowOff>
    </xdr:from>
    <xdr:to>
      <xdr:col>10</xdr:col>
      <xdr:colOff>165100</xdr:colOff>
      <xdr:row>97</xdr:row>
      <xdr:rowOff>163818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8895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6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77541</xdr:rowOff>
    </xdr:from>
    <xdr:to>
      <xdr:col>6</xdr:col>
      <xdr:colOff>38100</xdr:colOff>
      <xdr:row>98</xdr:row>
      <xdr:rowOff>7691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170268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0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84219</xdr:rowOff>
    </xdr:from>
    <xdr:to>
      <xdr:col>55</xdr:col>
      <xdr:colOff>0</xdr:colOff>
      <xdr:row>58</xdr:row>
      <xdr:rowOff>95859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28319"/>
          <a:ext cx="8382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81825</xdr:rowOff>
    </xdr:from>
    <xdr:to>
      <xdr:col>50</xdr:col>
      <xdr:colOff>114300</xdr:colOff>
      <xdr:row>58</xdr:row>
      <xdr:rowOff>95859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25925"/>
          <a:ext cx="889000" cy="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70141</xdr:rowOff>
    </xdr:from>
    <xdr:to>
      <xdr:col>45</xdr:col>
      <xdr:colOff>177800</xdr:colOff>
      <xdr:row>58</xdr:row>
      <xdr:rowOff>81825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14241"/>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70141</xdr:rowOff>
    </xdr:from>
    <xdr:to>
      <xdr:col>41</xdr:col>
      <xdr:colOff>50800</xdr:colOff>
      <xdr:row>58</xdr:row>
      <xdr:rowOff>86212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14241"/>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33419</xdr:rowOff>
    </xdr:from>
    <xdr:to>
      <xdr:col>55</xdr:col>
      <xdr:colOff>50800</xdr:colOff>
      <xdr:row>58</xdr:row>
      <xdr:rowOff>135019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119796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45059</xdr:rowOff>
    </xdr:from>
    <xdr:to>
      <xdr:col>50</xdr:col>
      <xdr:colOff>165100</xdr:colOff>
      <xdr:row>58</xdr:row>
      <xdr:rowOff>146659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137786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31025</xdr:rowOff>
    </xdr:from>
    <xdr:to>
      <xdr:col>46</xdr:col>
      <xdr:colOff>38100</xdr:colOff>
      <xdr:row>58</xdr:row>
      <xdr:rowOff>132625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123752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19341</xdr:rowOff>
    </xdr:from>
    <xdr:to>
      <xdr:col>41</xdr:col>
      <xdr:colOff>101600</xdr:colOff>
      <xdr:row>58</xdr:row>
      <xdr:rowOff>120941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112068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5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35412</xdr:rowOff>
    </xdr:from>
    <xdr:to>
      <xdr:col>36</xdr:col>
      <xdr:colOff>165100</xdr:colOff>
      <xdr:row>58</xdr:row>
      <xdr:rowOff>137012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128139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37309</xdr:rowOff>
    </xdr:from>
    <xdr:to>
      <xdr:col>55</xdr:col>
      <xdr:colOff>0</xdr:colOff>
      <xdr:row>78</xdr:row>
      <xdr:rowOff>41863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10409"/>
          <a:ext cx="8382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107217</xdr:rowOff>
    </xdr:from>
    <xdr:to>
      <xdr:col>50</xdr:col>
      <xdr:colOff>114300</xdr:colOff>
      <xdr:row>78</xdr:row>
      <xdr:rowOff>41863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37417"/>
          <a:ext cx="889000" cy="2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107217</xdr:rowOff>
    </xdr:from>
    <xdr:to>
      <xdr:col>45</xdr:col>
      <xdr:colOff>177800</xdr:colOff>
      <xdr:row>78</xdr:row>
      <xdr:rowOff>63795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37417"/>
          <a:ext cx="889000" cy="29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51076</xdr:rowOff>
    </xdr:from>
    <xdr:to>
      <xdr:col>41</xdr:col>
      <xdr:colOff>50800</xdr:colOff>
      <xdr:row>78</xdr:row>
      <xdr:rowOff>63795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24176"/>
          <a:ext cx="889000" cy="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157959</xdr:rowOff>
    </xdr:from>
    <xdr:to>
      <xdr:col>55</xdr:col>
      <xdr:colOff>50800</xdr:colOff>
      <xdr:row>78</xdr:row>
      <xdr:rowOff>88109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9386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1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162513</xdr:rowOff>
    </xdr:from>
    <xdr:to>
      <xdr:col>50</xdr:col>
      <xdr:colOff>165100</xdr:colOff>
      <xdr:row>78</xdr:row>
      <xdr:rowOff>92663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109190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13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56417</xdr:rowOff>
    </xdr:from>
    <xdr:to>
      <xdr:col>46</xdr:col>
      <xdr:colOff>38100</xdr:colOff>
      <xdr:row>76</xdr:row>
      <xdr:rowOff>158017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3093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86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12995</xdr:rowOff>
    </xdr:from>
    <xdr:to>
      <xdr:col>41</xdr:col>
      <xdr:colOff>101600</xdr:colOff>
      <xdr:row>78</xdr:row>
      <xdr:rowOff>114595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105722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7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276</xdr:rowOff>
    </xdr:from>
    <xdr:to>
      <xdr:col>36</xdr:col>
      <xdr:colOff>165100</xdr:colOff>
      <xdr:row>78</xdr:row>
      <xdr:rowOff>101876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118403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80220</xdr:rowOff>
    </xdr:from>
    <xdr:to>
      <xdr:col>55</xdr:col>
      <xdr:colOff>0</xdr:colOff>
      <xdr:row>97</xdr:row>
      <xdr:rowOff>109896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10870"/>
          <a:ext cx="838200" cy="2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109896</xdr:rowOff>
    </xdr:from>
    <xdr:to>
      <xdr:col>50</xdr:col>
      <xdr:colOff>114300</xdr:colOff>
      <xdr:row>97</xdr:row>
      <xdr:rowOff>113840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40546"/>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113840</xdr:rowOff>
    </xdr:from>
    <xdr:to>
      <xdr:col>45</xdr:col>
      <xdr:colOff>177800</xdr:colOff>
      <xdr:row>97</xdr:row>
      <xdr:rowOff>125723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44490"/>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125723</xdr:rowOff>
    </xdr:from>
    <xdr:to>
      <xdr:col>41</xdr:col>
      <xdr:colOff>50800</xdr:colOff>
      <xdr:row>97</xdr:row>
      <xdr:rowOff>153428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56373"/>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29420</xdr:rowOff>
    </xdr:from>
    <xdr:to>
      <xdr:col>55</xdr:col>
      <xdr:colOff>50800</xdr:colOff>
      <xdr:row>97</xdr:row>
      <xdr:rowOff>131020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160247</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59096</xdr:rowOff>
    </xdr:from>
    <xdr:to>
      <xdr:col>50</xdr:col>
      <xdr:colOff>165100</xdr:colOff>
      <xdr:row>97</xdr:row>
      <xdr:rowOff>160696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151823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8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63040</xdr:rowOff>
    </xdr:from>
    <xdr:to>
      <xdr:col>46</xdr:col>
      <xdr:colOff>38100</xdr:colOff>
      <xdr:row>97</xdr:row>
      <xdr:rowOff>164640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155767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8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74923</xdr:rowOff>
    </xdr:from>
    <xdr:to>
      <xdr:col>41</xdr:col>
      <xdr:colOff>101600</xdr:colOff>
      <xdr:row>98</xdr:row>
      <xdr:rowOff>5073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167650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9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102628</xdr:rowOff>
    </xdr:from>
    <xdr:to>
      <xdr:col>36</xdr:col>
      <xdr:colOff>165100</xdr:colOff>
      <xdr:row>98</xdr:row>
      <xdr:rowOff>32778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23905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2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10505</xdr:rowOff>
    </xdr:from>
    <xdr:to>
      <xdr:col>85</xdr:col>
      <xdr:colOff>127000</xdr:colOff>
      <xdr:row>38</xdr:row>
      <xdr:rowOff>17673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25605"/>
          <a:ext cx="8382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10505</xdr:rowOff>
    </xdr:from>
    <xdr:to>
      <xdr:col>81</xdr:col>
      <xdr:colOff>50800</xdr:colOff>
      <xdr:row>38</xdr:row>
      <xdr:rowOff>29675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25605"/>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9571</xdr:rowOff>
    </xdr:from>
    <xdr:to>
      <xdr:col>76</xdr:col>
      <xdr:colOff>114300</xdr:colOff>
      <xdr:row>38</xdr:row>
      <xdr:rowOff>29675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24671"/>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9571</xdr:rowOff>
    </xdr:from>
    <xdr:to>
      <xdr:col>71</xdr:col>
      <xdr:colOff>177800</xdr:colOff>
      <xdr:row>38</xdr:row>
      <xdr:rowOff>62361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24671"/>
          <a:ext cx="889000" cy="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138323</xdr:rowOff>
    </xdr:from>
    <xdr:to>
      <xdr:col>85</xdr:col>
      <xdr:colOff>177800</xdr:colOff>
      <xdr:row>38</xdr:row>
      <xdr:rowOff>68473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161200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3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131155</xdr:rowOff>
    </xdr:from>
    <xdr:to>
      <xdr:col>81</xdr:col>
      <xdr:colOff>101600</xdr:colOff>
      <xdr:row>38</xdr:row>
      <xdr:rowOff>61305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77832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5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150325</xdr:rowOff>
    </xdr:from>
    <xdr:to>
      <xdr:col>76</xdr:col>
      <xdr:colOff>165100</xdr:colOff>
      <xdr:row>38</xdr:row>
      <xdr:rowOff>80475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9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71602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130221</xdr:rowOff>
    </xdr:from>
    <xdr:to>
      <xdr:col>72</xdr:col>
      <xdr:colOff>38100</xdr:colOff>
      <xdr:row>38</xdr:row>
      <xdr:rowOff>60372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73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76898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4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11561</xdr:rowOff>
    </xdr:from>
    <xdr:to>
      <xdr:col>67</xdr:col>
      <xdr:colOff>101600</xdr:colOff>
      <xdr:row>38</xdr:row>
      <xdr:rowOff>113161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104288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1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43977</xdr:rowOff>
    </xdr:from>
    <xdr:to>
      <xdr:col>85</xdr:col>
      <xdr:colOff>127000</xdr:colOff>
      <xdr:row>56</xdr:row>
      <xdr:rowOff>66470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302277"/>
          <a:ext cx="838200" cy="36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66470</xdr:rowOff>
    </xdr:from>
    <xdr:to>
      <xdr:col>81</xdr:col>
      <xdr:colOff>50800</xdr:colOff>
      <xdr:row>58</xdr:row>
      <xdr:rowOff>119730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67670"/>
          <a:ext cx="889000" cy="39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119730</xdr:rowOff>
    </xdr:from>
    <xdr:to>
      <xdr:col>76</xdr:col>
      <xdr:colOff>114300</xdr:colOff>
      <xdr:row>58</xdr:row>
      <xdr:rowOff>128193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63830"/>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128193</xdr:rowOff>
    </xdr:from>
    <xdr:to>
      <xdr:col>71</xdr:col>
      <xdr:colOff>177800</xdr:colOff>
      <xdr:row>58</xdr:row>
      <xdr:rowOff>153323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72293"/>
          <a:ext cx="8890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164627</xdr:rowOff>
    </xdr:from>
    <xdr:to>
      <xdr:col>85</xdr:col>
      <xdr:colOff>177800</xdr:colOff>
      <xdr:row>54</xdr:row>
      <xdr:rowOff>94777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16054</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0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15670</xdr:rowOff>
    </xdr:from>
    <xdr:to>
      <xdr:col>81</xdr:col>
      <xdr:colOff>101600</xdr:colOff>
      <xdr:row>56</xdr:row>
      <xdr:rowOff>117270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133797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39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68930</xdr:rowOff>
    </xdr:from>
    <xdr:to>
      <xdr:col>76</xdr:col>
      <xdr:colOff>165100</xdr:colOff>
      <xdr:row>58</xdr:row>
      <xdr:rowOff>170530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161657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0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77393</xdr:rowOff>
    </xdr:from>
    <xdr:to>
      <xdr:col>72</xdr:col>
      <xdr:colOff>38100</xdr:colOff>
      <xdr:row>59</xdr:row>
      <xdr:rowOff>7543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170120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102523</xdr:rowOff>
    </xdr:from>
    <xdr:to>
      <xdr:col>67</xdr:col>
      <xdr:colOff>101600</xdr:colOff>
      <xdr:row>59</xdr:row>
      <xdr:rowOff>32673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23800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40272</xdr:rowOff>
    </xdr:from>
    <xdr:to>
      <xdr:col>85</xdr:col>
      <xdr:colOff>127000</xdr:colOff>
      <xdr:row>79</xdr:row>
      <xdr:rowOff>97941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4822"/>
          <a:ext cx="838200" cy="5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29603</xdr:rowOff>
    </xdr:from>
    <xdr:to>
      <xdr:col>81</xdr:col>
      <xdr:colOff>50800</xdr:colOff>
      <xdr:row>79</xdr:row>
      <xdr:rowOff>40272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415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160897</xdr:rowOff>
    </xdr:from>
    <xdr:to>
      <xdr:col>76</xdr:col>
      <xdr:colOff>114300</xdr:colOff>
      <xdr:row>79</xdr:row>
      <xdr:rowOff>29603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33997"/>
          <a:ext cx="889000" cy="4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10319</xdr:rowOff>
    </xdr:from>
    <xdr:to>
      <xdr:col>71</xdr:col>
      <xdr:colOff>177800</xdr:colOff>
      <xdr:row>78</xdr:row>
      <xdr:rowOff>160897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83419"/>
          <a:ext cx="889000" cy="1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47141</xdr:rowOff>
    </xdr:from>
    <xdr:to>
      <xdr:col>85</xdr:col>
      <xdr:colOff>177800</xdr:colOff>
      <xdr:row>79</xdr:row>
      <xdr:rowOff>148741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133518</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160922</xdr:rowOff>
    </xdr:from>
    <xdr:to>
      <xdr:col>81</xdr:col>
      <xdr:colOff>101600</xdr:colOff>
      <xdr:row>79</xdr:row>
      <xdr:rowOff>91072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82199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62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150253</xdr:rowOff>
    </xdr:from>
    <xdr:to>
      <xdr:col>76</xdr:col>
      <xdr:colOff>165100</xdr:colOff>
      <xdr:row>79</xdr:row>
      <xdr:rowOff>80403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71530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61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110097</xdr:rowOff>
    </xdr:from>
    <xdr:to>
      <xdr:col>72</xdr:col>
      <xdr:colOff>38100</xdr:colOff>
      <xdr:row>79</xdr:row>
      <xdr:rowOff>40247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56774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130969</xdr:rowOff>
    </xdr:from>
    <xdr:to>
      <xdr:col>67</xdr:col>
      <xdr:colOff>101600</xdr:colOff>
      <xdr:row>78</xdr:row>
      <xdr:rowOff>61119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77646</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109150</xdr:rowOff>
    </xdr:from>
    <xdr:to>
      <xdr:col>85</xdr:col>
      <xdr:colOff>127000</xdr:colOff>
      <xdr:row>98</xdr:row>
      <xdr:rowOff>120762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11250"/>
          <a:ext cx="8382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120762</xdr:rowOff>
    </xdr:from>
    <xdr:to>
      <xdr:col>81</xdr:col>
      <xdr:colOff>50800</xdr:colOff>
      <xdr:row>98</xdr:row>
      <xdr:rowOff>127533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22862"/>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127533</xdr:rowOff>
    </xdr:from>
    <xdr:to>
      <xdr:col>76</xdr:col>
      <xdr:colOff>114300</xdr:colOff>
      <xdr:row>98</xdr:row>
      <xdr:rowOff>129208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29633"/>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129208</xdr:rowOff>
    </xdr:from>
    <xdr:to>
      <xdr:col>71</xdr:col>
      <xdr:colOff>177800</xdr:colOff>
      <xdr:row>98</xdr:row>
      <xdr:rowOff>133124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31308"/>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58350</xdr:rowOff>
    </xdr:from>
    <xdr:to>
      <xdr:col>85</xdr:col>
      <xdr:colOff>177800</xdr:colOff>
      <xdr:row>98</xdr:row>
      <xdr:rowOff>159950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69962</xdr:rowOff>
    </xdr:from>
    <xdr:to>
      <xdr:col>81</xdr:col>
      <xdr:colOff>101600</xdr:colOff>
      <xdr:row>99</xdr:row>
      <xdr:rowOff>112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162689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6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76733</xdr:rowOff>
    </xdr:from>
    <xdr:to>
      <xdr:col>76</xdr:col>
      <xdr:colOff>165100</xdr:colOff>
      <xdr:row>99</xdr:row>
      <xdr:rowOff>6883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169460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7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78408</xdr:rowOff>
    </xdr:from>
    <xdr:to>
      <xdr:col>72</xdr:col>
      <xdr:colOff>38100</xdr:colOff>
      <xdr:row>99</xdr:row>
      <xdr:rowOff>8558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171135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7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82324</xdr:rowOff>
    </xdr:from>
    <xdr:to>
      <xdr:col>67</xdr:col>
      <xdr:colOff>101600</xdr:colOff>
      <xdr:row>99</xdr:row>
      <xdr:rowOff>12474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99</xdr:row>
      <xdr:rowOff>3601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7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住民一人当たりの歳出決算額は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2,021,812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161,937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円の増加となっている。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人口の減少に加え、大型事業の学びの交流拠点整備事業により歳出総額は大きく増加した。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教育費については、学びの交流拠点整備事業により、住民一人当たり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223,775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円と前年度に引き続き大幅な増加となった。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土木費については、公営住宅長寿命化修繕工事や無電柱化工事等の継続や、道路台帳の修正などにより住民一人当たり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51,926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円の増加となった。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財政調整基金の現在高は、公共交通用車両の更新や集会所改修工事等のため</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百万円を取り崩し、</a:t>
          </a:r>
          <a:r>
            <a:rPr kumimoji="1" lang="en-US" altLang="ja-JP" sz="1100">
              <a:latin typeface="ＭＳ ゴシック" pitchFamily="49" charset="-128"/>
              <a:ea typeface="ＭＳ ゴシック" pitchFamily="49" charset="-128"/>
            </a:rPr>
            <a:t>1,419,865</a:t>
          </a:r>
          <a:r>
            <a:rPr kumimoji="1" lang="ja-JP" altLang="en-US" sz="1100">
              <a:latin typeface="ＭＳ ゴシック" pitchFamily="49" charset="-128"/>
              <a:ea typeface="ＭＳ ゴシック" pitchFamily="49" charset="-128"/>
            </a:rPr>
            <a:t>千円と前年度末より</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百万円の減額となった。</a:t>
          </a:r>
        </a:p>
        <a:p>
          <a:r>
            <a:rPr kumimoji="1" lang="ja-JP" altLang="en-US" sz="1100">
              <a:latin typeface="ＭＳ ゴシック" pitchFamily="49" charset="-128"/>
              <a:ea typeface="ＭＳ ゴシック" pitchFamily="49" charset="-128"/>
            </a:rPr>
            <a:t>　令和３年度実質収支は</a:t>
          </a:r>
          <a:r>
            <a:rPr kumimoji="1" lang="en-US" altLang="ja-JP" sz="1100">
              <a:latin typeface="ＭＳ ゴシック" pitchFamily="49" charset="-128"/>
              <a:ea typeface="ＭＳ ゴシック" pitchFamily="49" charset="-128"/>
            </a:rPr>
            <a:t>191</a:t>
          </a:r>
          <a:r>
            <a:rPr kumimoji="1" lang="ja-JP" altLang="en-US" sz="1100">
              <a:latin typeface="ＭＳ ゴシック" pitchFamily="49" charset="-128"/>
              <a:ea typeface="ＭＳ ゴシック" pitchFamily="49" charset="-128"/>
            </a:rPr>
            <a:t>百万円となっており、実質単年度収支は</a:t>
          </a:r>
          <a:r>
            <a:rPr kumimoji="1" lang="en-US" altLang="ja-JP" sz="1100">
              <a:latin typeface="ＭＳ ゴシック" pitchFamily="49" charset="-128"/>
              <a:ea typeface="ＭＳ ゴシック" pitchFamily="49" charset="-128"/>
            </a:rPr>
            <a:t>60</a:t>
          </a:r>
          <a:r>
            <a:rPr kumimoji="1" lang="ja-JP" altLang="en-US" sz="1100">
              <a:latin typeface="ＭＳ ゴシック" pitchFamily="49" charset="-128"/>
              <a:ea typeface="ＭＳ ゴシック" pitchFamily="49" charset="-128"/>
            </a:rPr>
            <a:t>百万円となった。</a:t>
          </a:r>
        </a:p>
        <a:p>
          <a:r>
            <a:rPr kumimoji="1" lang="ja-JP" altLang="en-US" sz="1100">
              <a:latin typeface="ＭＳ ゴシック" pitchFamily="49" charset="-128"/>
              <a:ea typeface="ＭＳ ゴシック" pitchFamily="49" charset="-128"/>
            </a:rPr>
            <a:t>　財政調整基金の残高は金額で</a:t>
          </a:r>
          <a:r>
            <a:rPr kumimoji="1" lang="en-US" altLang="ja-JP" sz="1100">
              <a:latin typeface="ＭＳ ゴシック" pitchFamily="49" charset="-128"/>
              <a:ea typeface="ＭＳ ゴシック" pitchFamily="49" charset="-128"/>
            </a:rPr>
            <a:t>1,000</a:t>
          </a:r>
          <a:r>
            <a:rPr kumimoji="1" lang="ja-JP" altLang="en-US" sz="1100">
              <a:latin typeface="ＭＳ ゴシック" pitchFamily="49" charset="-128"/>
              <a:ea typeface="ＭＳ ゴシック" pitchFamily="49" charset="-128"/>
            </a:rPr>
            <a:t>百万円、標準財政規模比で５０％以上を維持することを目標としているが、前年度に引き続き維持できている。今後は財源不足による取崩しが必要とならないよう事業の見直しと経費の削減をすすめ、この水準を維持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一般会計</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令和４年度は前年度比</a:t>
          </a:r>
          <a:r>
            <a:rPr kumimoji="1" lang="en-US" altLang="ja-JP" sz="1050">
              <a:solidFill>
                <a:schemeClr val="tx1"/>
              </a:solidFill>
              <a:latin typeface="ＭＳ ゴシック" pitchFamily="49" charset="-128"/>
              <a:ea typeface="ＭＳ ゴシック" pitchFamily="49" charset="-128"/>
            </a:rPr>
            <a:t>2.9</a:t>
          </a:r>
          <a:r>
            <a:rPr kumimoji="1" lang="ja-JP" altLang="en-US" sz="1050">
              <a:solidFill>
                <a:schemeClr val="tx1"/>
              </a:solidFill>
              <a:latin typeface="ＭＳ ゴシック" pitchFamily="49" charset="-128"/>
              <a:ea typeface="ＭＳ ゴシック" pitchFamily="49" charset="-128"/>
            </a:rPr>
            <a:t>％の増加となった。今後は少子高齢化による人口減少や、普通交付税の減が見込まれることから、引き続き財政の健全化を図っていく。</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介護保険特別会計</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一般会計からの繰入のほか介護保険基金繰入金の取崩により財政運営をおこなっており、保険給付費の増減見通しにより</a:t>
          </a:r>
          <a:r>
            <a:rPr kumimoji="1" lang="en-US" altLang="ja-JP" sz="1050">
              <a:solidFill>
                <a:schemeClr val="tx1"/>
              </a:solidFill>
              <a:latin typeface="ＭＳ ゴシック" pitchFamily="49" charset="-128"/>
              <a:ea typeface="ＭＳ ゴシック" pitchFamily="49" charset="-128"/>
            </a:rPr>
            <a:t>2.0</a:t>
          </a:r>
          <a:r>
            <a:rPr kumimoji="1" lang="ja-JP" altLang="en-US" sz="1050">
              <a:solidFill>
                <a:schemeClr val="tx1"/>
              </a:solidFill>
              <a:latin typeface="ＭＳ ゴシック" pitchFamily="49" charset="-128"/>
              <a:ea typeface="ＭＳ ゴシック" pitchFamily="49" charset="-128"/>
            </a:rPr>
            <a:t>％以内の範囲内に留まっている。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国民健康保険高野山総合診療所特別会計</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平成２４年度に病院から診療所となり赤字補填分を一般会計から繰入をおこなっている。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国民健康保険特別会計</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一般会計からの繰入のほか、国民健康保険基金の取崩しによる財政運営をおこなっており、医療費の増減見通しなどにより</a:t>
          </a:r>
          <a:r>
            <a:rPr kumimoji="1" lang="en-US" altLang="ja-JP" sz="1050">
              <a:solidFill>
                <a:schemeClr val="tx1"/>
              </a:solidFill>
              <a:latin typeface="ＭＳ ゴシック" pitchFamily="49" charset="-128"/>
              <a:ea typeface="ＭＳ ゴシック" pitchFamily="49" charset="-128"/>
            </a:rPr>
            <a:t>2</a:t>
          </a:r>
          <a:r>
            <a:rPr kumimoji="1" lang="ja-JP" altLang="en-US" sz="1050">
              <a:solidFill>
                <a:schemeClr val="tx1"/>
              </a:solidFill>
              <a:latin typeface="ＭＳ ゴシック" pitchFamily="49" charset="-128"/>
              <a:ea typeface="ＭＳ ゴシック" pitchFamily="49" charset="-128"/>
            </a:rPr>
            <a:t>～</a:t>
          </a:r>
          <a:r>
            <a:rPr kumimoji="1" lang="en-US" altLang="ja-JP" sz="1050">
              <a:solidFill>
                <a:schemeClr val="tx1"/>
              </a:solidFill>
              <a:latin typeface="ＭＳ ゴシック" pitchFamily="49" charset="-128"/>
              <a:ea typeface="ＭＳ ゴシック" pitchFamily="49" charset="-128"/>
            </a:rPr>
            <a:t>6</a:t>
          </a:r>
          <a:r>
            <a:rPr kumimoji="1" lang="ja-JP" altLang="en-US" sz="1050">
              <a:solidFill>
                <a:schemeClr val="tx1"/>
              </a:solidFill>
              <a:latin typeface="ＭＳ ゴシック" pitchFamily="49" charset="-128"/>
              <a:ea typeface="ＭＳ ゴシック" pitchFamily="49" charset="-128"/>
            </a:rPr>
            <a:t>％程で推移している。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下水道特別会計</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一般会計からの繰入で財政運営をおこなっていることから</a:t>
          </a:r>
          <a:r>
            <a:rPr kumimoji="1" lang="en-US" altLang="ja-JP" sz="1050">
              <a:solidFill>
                <a:schemeClr val="tx1"/>
              </a:solidFill>
              <a:latin typeface="ＭＳ ゴシック" pitchFamily="49" charset="-128"/>
              <a:ea typeface="ＭＳ ゴシック" pitchFamily="49" charset="-128"/>
            </a:rPr>
            <a:t>2.0</a:t>
          </a:r>
          <a:r>
            <a:rPr kumimoji="1" lang="ja-JP" altLang="en-US" sz="1050">
              <a:solidFill>
                <a:schemeClr val="tx1"/>
              </a:solidFill>
              <a:latin typeface="ＭＳ ゴシック" pitchFamily="49" charset="-128"/>
              <a:ea typeface="ＭＳ ゴシック" pitchFamily="49" charset="-128"/>
            </a:rPr>
            <a:t>％以内の範囲内に留まっている。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簡易水道特別会計</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一般会計からの繰入で財政運営をおこなっていることから</a:t>
          </a:r>
          <a:r>
            <a:rPr kumimoji="1" lang="en-US" altLang="ja-JP" sz="1050">
              <a:solidFill>
                <a:schemeClr val="tx1"/>
              </a:solidFill>
              <a:latin typeface="ＭＳ ゴシック" pitchFamily="49" charset="-128"/>
              <a:ea typeface="ＭＳ ゴシック" pitchFamily="49" charset="-128"/>
            </a:rPr>
            <a:t>1.0</a:t>
          </a:r>
          <a:r>
            <a:rPr kumimoji="1" lang="ja-JP" altLang="en-US" sz="1050">
              <a:solidFill>
                <a:schemeClr val="tx1"/>
              </a:solidFill>
              <a:latin typeface="ＭＳ ゴシック" pitchFamily="49" charset="-128"/>
              <a:ea typeface="ＭＳ ゴシック" pitchFamily="49" charset="-128"/>
            </a:rPr>
            <a:t>％以内の範囲内に留まっている。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国民健康保険富貴診療所特別会計</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一般会計からの繰入で財政運営をおこなっていることから</a:t>
          </a:r>
          <a:r>
            <a:rPr kumimoji="1" lang="en-US" altLang="ja-JP" sz="1050">
              <a:solidFill>
                <a:schemeClr val="tx1"/>
              </a:solidFill>
              <a:latin typeface="ＭＳ ゴシック" pitchFamily="49" charset="-128"/>
              <a:ea typeface="ＭＳ ゴシック" pitchFamily="49" charset="-128"/>
            </a:rPr>
            <a:t>1.0</a:t>
          </a:r>
          <a:r>
            <a:rPr kumimoji="1" lang="ja-JP" altLang="en-US" sz="1050">
              <a:solidFill>
                <a:schemeClr val="tx1"/>
              </a:solidFill>
              <a:latin typeface="ＭＳ ゴシック" pitchFamily="49" charset="-128"/>
              <a:ea typeface="ＭＳ ゴシック" pitchFamily="49" charset="-128"/>
            </a:rPr>
            <a:t>％以内の範囲内に留まっている。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その他の会計（黒字）</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その他の会計（黒字）には、後期高齢者医療特別会計、生活排水処理事業特別会計、農業集落排水事業特別会計が含まれている。どの会計も一般会計からの繰入で財政運営をおこなっており、</a:t>
          </a:r>
          <a:r>
            <a:rPr kumimoji="1" lang="en-US" altLang="ja-JP" sz="1050">
              <a:solidFill>
                <a:schemeClr val="tx1"/>
              </a:solidFill>
              <a:latin typeface="ＭＳ ゴシック" pitchFamily="49" charset="-128"/>
              <a:ea typeface="ＭＳ ゴシック" pitchFamily="49" charset="-128"/>
            </a:rPr>
            <a:t>0.7</a:t>
          </a:r>
          <a:r>
            <a:rPr kumimoji="1" lang="ja-JP" altLang="en-US" sz="1050">
              <a:solidFill>
                <a:schemeClr val="tx1"/>
              </a:solidFill>
              <a:latin typeface="ＭＳ ゴシック" pitchFamily="49" charset="-128"/>
              <a:ea typeface="ＭＳ ゴシック" pitchFamily="49" charset="-128"/>
            </a:rPr>
            <a:t>％以内の範囲内に留まっている。</a:t>
          </a:r>
        </a:p>
        <a:p>
          <a:endParaRPr kumimoji="1" lang="ja-JP" altLang="en-US" sz="800">
            <a:solidFill>
              <a:srgbClr val="FF0000"/>
            </a:solidFill>
            <a:latin typeface="ＭＳ ゴシック" pitchFamily="49" charset="-128"/>
            <a:ea typeface="ＭＳ ゴシック" pitchFamily="49" charset="-128"/>
          </a:endParaRPr>
        </a:p>
        <a:p>
          <a:r>
            <a:rPr kumimoji="1" lang="ja-JP" altLang="en-US" sz="1050">
              <a:solidFill>
                <a:schemeClr val="tx1"/>
              </a:solidFill>
              <a:latin typeface="ＭＳ ゴシック" pitchFamily="49" charset="-128"/>
              <a:ea typeface="ＭＳ ゴシック" pitchFamily="49" charset="-128"/>
            </a:rPr>
            <a:t>一般会計からの繰入により実質的に赤字を補てんしている会計についてはそれぞれ独立採算を目指した料金の改定や経費の削減等による合理化を進めることで、連結実質黒字額をさらに増加させる。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元利償還金</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令和４年度は新たに元利償還が始まったことにより、</a:t>
          </a:r>
          <a:r>
            <a:rPr kumimoji="1" lang="en-US" altLang="ja-JP" sz="1050">
              <a:solidFill>
                <a:schemeClr val="tx1"/>
              </a:solidFill>
              <a:latin typeface="ＭＳ ゴシック" pitchFamily="49" charset="-128"/>
              <a:ea typeface="ＭＳ ゴシック" pitchFamily="49" charset="-128"/>
            </a:rPr>
            <a:t>34</a:t>
          </a:r>
          <a:r>
            <a:rPr kumimoji="1" lang="ja-JP" altLang="en-US" sz="1050">
              <a:solidFill>
                <a:schemeClr val="tx1"/>
              </a:solidFill>
              <a:latin typeface="ＭＳ ゴシック" pitchFamily="49" charset="-128"/>
              <a:ea typeface="ＭＳ ゴシック" pitchFamily="49" charset="-128"/>
            </a:rPr>
            <a:t>百万円増加した。令和６年度大型事業である学びの交流拠点整備事業を実施するため、今後も増加する見込みである。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公営企業債の元利償還金に対する繰入金</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簡易水道事業等で新たに元利償還が始まったため、４百万円増額となった。</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組合等が起こした地方債の元利償還金に対する負担金等</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橋本周辺広域市町村圏組合</a:t>
          </a:r>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ゴミ施設</a:t>
          </a:r>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の負担金であり、２百万円減額となった。</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算入公債費等</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過去からの起債に対する基準財政需要額であり、令和元年度以降は増額傾向にある。</a:t>
          </a:r>
        </a:p>
        <a:p>
          <a:endParaRPr kumimoji="1" lang="ja-JP" altLang="en-US" sz="1050">
            <a:solidFill>
              <a:srgbClr val="FF0000"/>
            </a:solidFill>
            <a:latin typeface="ＭＳ ゴシック" pitchFamily="49" charset="-128"/>
            <a:ea typeface="ＭＳ ゴシック" pitchFamily="49" charset="-128"/>
          </a:endParaRPr>
        </a:p>
        <a:p>
          <a:r>
            <a:rPr kumimoji="1" lang="ja-JP" altLang="en-US" sz="1050">
              <a:solidFill>
                <a:schemeClr val="tx1"/>
              </a:solidFill>
              <a:latin typeface="ＭＳ ゴシック" pitchFamily="49" charset="-128"/>
              <a:ea typeface="ＭＳ ゴシック" pitchFamily="49" charset="-128"/>
            </a:rPr>
            <a:t>　令和６年度まで償還額を上回る起債の発行を予定しているが、交付税算入率の高い起債を活用するため実質公債費比率はそれほど悪化しないと見込んでいる。今後も交付税措置のある起債のみを活用するようにし、事業実施の必要性も精査し財政の健全化に努める。</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一般会計等に係る地方債の現在高</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学びの交流拠点整備事業等の大型事業を引き続き実施し、過疎対策事業債発行額が増加したことで、前年度比</a:t>
          </a:r>
          <a:r>
            <a:rPr kumimoji="1" lang="en-US" altLang="ja-JP" sz="1050">
              <a:solidFill>
                <a:schemeClr val="tx1"/>
              </a:solidFill>
              <a:latin typeface="ＭＳ ゴシック" pitchFamily="49" charset="-128"/>
              <a:ea typeface="ＭＳ ゴシック" pitchFamily="49" charset="-128"/>
            </a:rPr>
            <a:t>1,114</a:t>
          </a:r>
          <a:r>
            <a:rPr kumimoji="1" lang="ja-JP" altLang="en-US" sz="1050">
              <a:solidFill>
                <a:schemeClr val="tx1"/>
              </a:solidFill>
              <a:latin typeface="ＭＳ ゴシック" pitchFamily="49" charset="-128"/>
              <a:ea typeface="ＭＳ ゴシック" pitchFamily="49" charset="-128"/>
            </a:rPr>
            <a:t>百万円の増額となった。</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公営企業債等繰入見込額</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前年度よりも新規借入が少なく、</a:t>
          </a:r>
          <a:r>
            <a:rPr kumimoji="1" lang="en-US" altLang="ja-JP" sz="1050">
              <a:solidFill>
                <a:schemeClr val="tx1"/>
              </a:solidFill>
              <a:latin typeface="ＭＳ ゴシック" pitchFamily="49" charset="-128"/>
              <a:ea typeface="ＭＳ ゴシック" pitchFamily="49" charset="-128"/>
            </a:rPr>
            <a:t>9</a:t>
          </a:r>
          <a:r>
            <a:rPr kumimoji="1" lang="ja-JP" altLang="en-US" sz="1050">
              <a:solidFill>
                <a:schemeClr val="tx1"/>
              </a:solidFill>
              <a:latin typeface="ＭＳ ゴシック" pitchFamily="49" charset="-128"/>
              <a:ea typeface="ＭＳ ゴシック" pitchFamily="49" charset="-128"/>
            </a:rPr>
            <a:t>百万円減額となった。</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組合等負担等見込額</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橋本周辺市町村圏組合</a:t>
          </a:r>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ゴミ処理施設</a:t>
          </a:r>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に係る負担金であり、平成</a:t>
          </a:r>
          <a:r>
            <a:rPr kumimoji="1" lang="en-US" altLang="ja-JP" sz="1050">
              <a:solidFill>
                <a:schemeClr val="tx1"/>
              </a:solidFill>
              <a:latin typeface="ＭＳ ゴシック" pitchFamily="49" charset="-128"/>
              <a:ea typeface="ＭＳ ゴシック" pitchFamily="49" charset="-128"/>
            </a:rPr>
            <a:t>21</a:t>
          </a:r>
          <a:r>
            <a:rPr kumimoji="1" lang="ja-JP" altLang="en-US" sz="1050">
              <a:solidFill>
                <a:schemeClr val="tx1"/>
              </a:solidFill>
              <a:latin typeface="ＭＳ ゴシック" pitchFamily="49" charset="-128"/>
              <a:ea typeface="ＭＳ ゴシック" pitchFamily="49" charset="-128"/>
            </a:rPr>
            <a:t>年度に建設事業は終了したため以後は減少傾向となる。</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退職手当負担見込額</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一般会計等対象職員数が前年度から減少したうえ、組合等積立額が増加したため、退職手当負担見込額は</a:t>
          </a:r>
          <a:r>
            <a:rPr kumimoji="1" lang="en-US" altLang="ja-JP" sz="1050">
              <a:solidFill>
                <a:schemeClr val="tx1"/>
              </a:solidFill>
              <a:latin typeface="ＭＳ ゴシック" pitchFamily="49" charset="-128"/>
              <a:ea typeface="ＭＳ ゴシック" pitchFamily="49" charset="-128"/>
            </a:rPr>
            <a:t>34</a:t>
          </a:r>
          <a:r>
            <a:rPr kumimoji="1" lang="ja-JP" altLang="en-US" sz="1050">
              <a:solidFill>
                <a:schemeClr val="tx1"/>
              </a:solidFill>
              <a:latin typeface="ＭＳ ゴシック" pitchFamily="49" charset="-128"/>
              <a:ea typeface="ＭＳ ゴシック" pitchFamily="49" charset="-128"/>
            </a:rPr>
            <a:t>百万円の減額となった。</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充当可能基金</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ふるさと応援寄附基金を取崩した一方、庁舎の改修等</a:t>
          </a:r>
          <a:r>
            <a:rPr kumimoji="1" lang="en-US" altLang="ja-JP" sz="1050">
              <a:solidFill>
                <a:schemeClr val="tx1"/>
              </a:solidFill>
              <a:latin typeface="ＭＳ ゴシック" pitchFamily="49" charset="-128"/>
              <a:ea typeface="ＭＳ ゴシック" pitchFamily="49" charset="-128"/>
            </a:rPr>
            <a:t>195</a:t>
          </a:r>
          <a:r>
            <a:rPr kumimoji="1" lang="ja-JP" altLang="en-US" sz="1050">
              <a:solidFill>
                <a:schemeClr val="tx1"/>
              </a:solidFill>
              <a:latin typeface="ＭＳ ゴシック" pitchFamily="49" charset="-128"/>
              <a:ea typeface="ＭＳ ゴシック" pitchFamily="49" charset="-128"/>
            </a:rPr>
            <a:t>百万を積立たことで充当可能基金全体で</a:t>
          </a:r>
          <a:r>
            <a:rPr kumimoji="1" lang="en-US" altLang="ja-JP" sz="1050">
              <a:solidFill>
                <a:schemeClr val="tx1"/>
              </a:solidFill>
              <a:latin typeface="ＭＳ ゴシック" pitchFamily="49" charset="-128"/>
              <a:ea typeface="ＭＳ ゴシック" pitchFamily="49" charset="-128"/>
            </a:rPr>
            <a:t>76</a:t>
          </a:r>
          <a:r>
            <a:rPr kumimoji="1" lang="ja-JP" altLang="en-US" sz="1050">
              <a:solidFill>
                <a:schemeClr val="tx1"/>
              </a:solidFill>
              <a:latin typeface="ＭＳ ゴシック" pitchFamily="49" charset="-128"/>
              <a:ea typeface="ＭＳ ゴシック" pitchFamily="49" charset="-128"/>
            </a:rPr>
            <a:t>百万円の増額となった。</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充当可能特定歳入</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公営住宅の賃貸料が増加し、全体で</a:t>
          </a:r>
          <a:r>
            <a:rPr kumimoji="1" lang="en-US" altLang="ja-JP" sz="1050">
              <a:solidFill>
                <a:schemeClr val="tx1"/>
              </a:solidFill>
              <a:latin typeface="ＭＳ ゴシック" pitchFamily="49" charset="-128"/>
              <a:ea typeface="ＭＳ ゴシック" pitchFamily="49" charset="-128"/>
            </a:rPr>
            <a:t>46</a:t>
          </a:r>
          <a:r>
            <a:rPr kumimoji="1" lang="ja-JP" altLang="en-US" sz="1050">
              <a:solidFill>
                <a:schemeClr val="tx1"/>
              </a:solidFill>
              <a:latin typeface="ＭＳ ゴシック" pitchFamily="49" charset="-128"/>
              <a:ea typeface="ＭＳ ゴシック" pitchFamily="49" charset="-128"/>
            </a:rPr>
            <a:t>百万円の増額となった。</a:t>
          </a:r>
        </a:p>
        <a:p>
          <a:r>
            <a:rPr kumimoji="1" lang="en-US" altLang="ja-JP" sz="1050">
              <a:solidFill>
                <a:schemeClr val="tx1"/>
              </a:solidFill>
              <a:latin typeface="ＭＳ ゴシック" pitchFamily="49" charset="-128"/>
              <a:ea typeface="ＭＳ ゴシック" pitchFamily="49" charset="-128"/>
            </a:rPr>
            <a:t>【</a:t>
          </a:r>
          <a:r>
            <a:rPr kumimoji="1" lang="ja-JP" altLang="en-US" sz="1050">
              <a:solidFill>
                <a:schemeClr val="tx1"/>
              </a:solidFill>
              <a:latin typeface="ＭＳ ゴシック" pitchFamily="49" charset="-128"/>
              <a:ea typeface="ＭＳ ゴシック" pitchFamily="49" charset="-128"/>
            </a:rPr>
            <a:t>基準財政需要額算入見込額</a:t>
          </a:r>
          <a:r>
            <a:rPr kumimoji="1" lang="en-US" altLang="ja-JP" sz="1050">
              <a:solidFill>
                <a:schemeClr val="tx1"/>
              </a:solidFill>
              <a:latin typeface="ＭＳ ゴシック" pitchFamily="49" charset="-128"/>
              <a:ea typeface="ＭＳ ゴシック" pitchFamily="49" charset="-128"/>
            </a:rPr>
            <a:t>】</a:t>
          </a:r>
        </a:p>
        <a:p>
          <a:r>
            <a:rPr kumimoji="1" lang="ja-JP" altLang="en-US" sz="1050">
              <a:solidFill>
                <a:schemeClr val="tx1"/>
              </a:solidFill>
              <a:latin typeface="ＭＳ ゴシック" pitchFamily="49" charset="-128"/>
              <a:ea typeface="ＭＳ ゴシック" pitchFamily="49" charset="-128"/>
            </a:rPr>
            <a:t>　公債費の算入見込額が減少し、</a:t>
          </a:r>
          <a:r>
            <a:rPr kumimoji="1" lang="en-US" altLang="ja-JP" sz="1050">
              <a:solidFill>
                <a:schemeClr val="tx1"/>
              </a:solidFill>
              <a:latin typeface="ＭＳ ゴシック" pitchFamily="49" charset="-128"/>
              <a:ea typeface="ＭＳ ゴシック" pitchFamily="49" charset="-128"/>
            </a:rPr>
            <a:t>190</a:t>
          </a:r>
          <a:r>
            <a:rPr kumimoji="1" lang="ja-JP" altLang="en-US" sz="1050">
              <a:solidFill>
                <a:schemeClr val="tx1"/>
              </a:solidFill>
              <a:latin typeface="ＭＳ ゴシック" pitchFamily="49" charset="-128"/>
              <a:ea typeface="ＭＳ ゴシック" pitchFamily="49" charset="-128"/>
            </a:rPr>
            <a:t>百万円の減額となった。</a:t>
          </a:r>
        </a:p>
        <a:p>
          <a:endParaRPr kumimoji="1" lang="ja-JP" altLang="en-US" sz="1050">
            <a:solidFill>
              <a:schemeClr val="tx1"/>
            </a:solidFill>
            <a:latin typeface="ＭＳ ゴシック" pitchFamily="49" charset="-128"/>
            <a:ea typeface="ＭＳ ゴシック" pitchFamily="49" charset="-128"/>
          </a:endParaRPr>
        </a:p>
        <a:p>
          <a:r>
            <a:rPr kumimoji="1" lang="ja-JP" altLang="en-US" sz="1050">
              <a:solidFill>
                <a:schemeClr val="tx1"/>
              </a:solidFill>
              <a:latin typeface="ＭＳ ゴシック" pitchFamily="49" charset="-128"/>
              <a:ea typeface="ＭＳ ゴシック" pitchFamily="49" charset="-128"/>
            </a:rPr>
            <a:t>　令和６年度まで償還額を上回る起債の発行を予定しているが、交付税算入率の高い起債を活用するため将来負担比率はそれほど悪化しないと見込んでいる。今後も交付税措置のある起債のみを活用するようにし、事業実施の必要性も精査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和歌山県高野町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公共交通用車両の更新や集会所改修工事等のため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・滅債基金について、起債借入増加に伴う償還費の財源を確保するため余剰金３１百万円を積み立てたため、残高は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・ふるさと基金については、学びの交流拠点整備事業等のため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・公共施設整備基金について、庁舎の改修等のため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・森林環境譲与税基金については、譲与額から活用額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百万円を引いた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・これらの理由により、基金全体で残高が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・財政調整基金において、財源不足を補う目的でおこなう取崩しが必要とならないよう努める。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・その他特定目的基金において、積立と取崩しのバランスを考慮し、充当する事業を精査し残高が大きく減少しないよう努めていく。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・ふるさと応援寄附基金においては、①町長にお任せ（使途指定なし寄附金）、②町の活性化を応援する事業、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③安心・安全で健やかなまちづくりを応援する事業、④歴史・文化を継承し、自然・環境を保全する事業、の４つの事業に用いる。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・公共施設整備基金においては、老朽化の進む公共施設等の整備に要する経費に用いる。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・地域福祉基金においては、高齢者・障害者等の保健福祉の増進に用いる。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・街並み景観及び自然景観振興整備基金においては、景観条例に定める指定地区の振興と整備に用いる。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・森林整備基金においては、森林の整備を進め長期的な計画を持続していくために用いる。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・ふるさと応援寄附基金においては、積立金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百万円に対し、学びの交流拠点整備事業や外国語教育事業などのため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・公共施設整備基金においては、今後庁舎の改修等に費用を要するため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百万円の積み立てをおこない、残高は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・地域福祉基金においては、果実運用型のため新規の積立・取崩しをおこなっていない。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・街並み景観及び自然景観振興整備基金においては、積立・取崩しをおこなっていない。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・森林環境譲与税基金については、譲与額から活用額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百万円を引いた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百万円の積み立てをおこない、残高は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・ふるさと応援寄附基金においては、今後も充当する事業を十分に精査しつつ取崩していく予定である。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・公共施設整備基金においては、今後の公共施設整備において充当する予定であり、決算余剰金が生じた際に可能な金額を積み立てる。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・地域福祉基金においては、今後も積立・取崩しの予定はない。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・森林環境譲与税基金においては、今後も活用可能事業において充当をおこなう予定である。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・公共交通用車両の更新や集会所改修工事等のため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・標準財政規模の１／２である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百万円以上を確保することを方針としており、令和４年度末時点では目標額を上回っている。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今後は財源不足による取崩しが必要とならないよう事業の見直しと経費の削減をすすめ、この水準を維持するよう努める。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・起債借入増加に伴う償還費の財源を確保するため余剰金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・今後も大型事業により地方債残高の増加が見込まれるため、決算余剰金等の積み立てをおこなう。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
2,680
137.03
5,740,564
5,523,590
191,457
2,319,251
4,953,719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町の有形固定資産減価償却率は全国平均及び類似団体平均と比較すると高くなっており、増加傾向にある。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今後は公共施設個別計画のもと、老朽化の進むものから財政上可能な範囲で順次更新や除却を行っていき、有形固定資産減価償却率の減少に努める。</a:t>
          </a:r>
          <a:r>
            <a:rPr kumimoji="1" lang="en-US" altLang="ja-JP" sz="1100" baseline="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93" name="楕円 92"/>
        <xdr:cNvSpPr/>
      </xdr:nvSpPr>
      <xdr:spPr>
        <a:xfrm>
          <a:off x="47117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83383</xdr:rowOff>
    </xdr:from>
    <xdr:ext cx="405111" cy="259045"/>
    <xdr:sp macro="" textlink="">
      <xdr:nvSpPr>
        <xdr:cNvPr id="94" name="有形固定資産減価償却率該当値テキスト"/>
        <xdr:cNvSpPr txBox="1"/>
      </xdr:nvSpPr>
      <xdr:spPr>
        <a:xfrm>
          <a:off x="48133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101872</xdr:rowOff>
    </xdr:from>
    <xdr:to>
      <xdr:col>19</xdr:col>
      <xdr:colOff>187325</xdr:colOff>
      <xdr:row>32</xdr:row>
      <xdr:rowOff>32022</xdr:rowOff>
    </xdr:to>
    <xdr:sp macro="" textlink="">
      <xdr:nvSpPr>
        <xdr:cNvPr id="95" name="楕円 94"/>
        <xdr:cNvSpPr/>
      </xdr:nvSpPr>
      <xdr:spPr>
        <a:xfrm>
          <a:off x="4000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152672</xdr:rowOff>
    </xdr:from>
    <xdr:to>
      <xdr:col>23</xdr:col>
      <xdr:colOff>85725</xdr:colOff>
      <xdr:row>31</xdr:row>
      <xdr:rowOff>155756</xdr:rowOff>
    </xdr:to>
    <xdr:cxnSp macro="">
      <xdr:nvCxnSpPr>
        <xdr:cNvPr id="96" name="直線コネクタ 95"/>
        <xdr:cNvCxnSpPr/>
      </xdr:nvCxnSpPr>
      <xdr:spPr>
        <a:xfrm>
          <a:off x="4051300" y="6239147"/>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49439</xdr:rowOff>
    </xdr:from>
    <xdr:to>
      <xdr:col>15</xdr:col>
      <xdr:colOff>187325</xdr:colOff>
      <xdr:row>31</xdr:row>
      <xdr:rowOff>151039</xdr:rowOff>
    </xdr:to>
    <xdr:sp macro="" textlink="">
      <xdr:nvSpPr>
        <xdr:cNvPr id="97" name="楕円 96"/>
        <xdr:cNvSpPr/>
      </xdr:nvSpPr>
      <xdr:spPr>
        <a:xfrm>
          <a:off x="3238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100239</xdr:rowOff>
    </xdr:from>
    <xdr:to>
      <xdr:col>19</xdr:col>
      <xdr:colOff>136525</xdr:colOff>
      <xdr:row>31</xdr:row>
      <xdr:rowOff>152672</xdr:rowOff>
    </xdr:to>
    <xdr:cxnSp macro="">
      <xdr:nvCxnSpPr>
        <xdr:cNvPr id="98" name="直線コネクタ 97"/>
        <xdr:cNvCxnSpPr/>
      </xdr:nvCxnSpPr>
      <xdr:spPr>
        <a:xfrm>
          <a:off x="3289300" y="618671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99" name="楕円 98"/>
        <xdr:cNvSpPr/>
      </xdr:nvSpPr>
      <xdr:spPr>
        <a:xfrm>
          <a:off x="247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100239</xdr:rowOff>
    </xdr:to>
    <xdr:cxnSp macro="">
      <xdr:nvCxnSpPr>
        <xdr:cNvPr id="100" name="直線コネクタ 99"/>
        <xdr:cNvCxnSpPr/>
      </xdr:nvCxnSpPr>
      <xdr:spPr>
        <a:xfrm>
          <a:off x="2527300" y="614045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143782</xdr:rowOff>
    </xdr:from>
    <xdr:to>
      <xdr:col>7</xdr:col>
      <xdr:colOff>187325</xdr:colOff>
      <xdr:row>31</xdr:row>
      <xdr:rowOff>73932</xdr:rowOff>
    </xdr:to>
    <xdr:sp macro="" textlink="">
      <xdr:nvSpPr>
        <xdr:cNvPr id="101" name="楕円 100"/>
        <xdr:cNvSpPr/>
      </xdr:nvSpPr>
      <xdr:spPr>
        <a:xfrm>
          <a:off x="1714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23132</xdr:rowOff>
    </xdr:from>
    <xdr:to>
      <xdr:col>11</xdr:col>
      <xdr:colOff>136525</xdr:colOff>
      <xdr:row>31</xdr:row>
      <xdr:rowOff>53975</xdr:rowOff>
    </xdr:to>
    <xdr:cxnSp macro="">
      <xdr:nvCxnSpPr>
        <xdr:cNvPr id="102" name="直線コネクタ 101"/>
        <xdr:cNvCxnSpPr/>
      </xdr:nvCxnSpPr>
      <xdr:spPr>
        <a:xfrm>
          <a:off x="1765300" y="610960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103" name="n_1aveValue有形固定資産減価償却率"/>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4" name="n_2aveValue有形固定資産減価償却率"/>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105" name="n_3aveValue有形固定資産減価償却率"/>
        <xdr:cNvSpPr txBox="1"/>
      </xdr:nvSpPr>
      <xdr:spPr>
        <a:xfrm>
          <a:off x="2324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ave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23149</xdr:rowOff>
    </xdr:from>
    <xdr:ext cx="405111" cy="259045"/>
    <xdr:sp macro="" textlink="">
      <xdr:nvSpPr>
        <xdr:cNvPr id="107" name="n_1mainValue有形固定資産減価償却率"/>
        <xdr:cNvSpPr txBox="1"/>
      </xdr:nvSpPr>
      <xdr:spPr>
        <a:xfrm>
          <a:off x="38360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142166</xdr:rowOff>
    </xdr:from>
    <xdr:ext cx="405111" cy="259045"/>
    <xdr:sp macro="" textlink="">
      <xdr:nvSpPr>
        <xdr:cNvPr id="108" name="n_2mainValue有形固定資産減価償却率"/>
        <xdr:cNvSpPr txBox="1"/>
      </xdr:nvSpPr>
      <xdr:spPr>
        <a:xfrm>
          <a:off x="3086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109" name="n_3mainValue有形固定資産減価償却率"/>
        <xdr:cNvSpPr txBox="1"/>
      </xdr:nvSpPr>
      <xdr:spPr>
        <a:xfrm>
          <a:off x="2324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65059</xdr:rowOff>
    </xdr:from>
    <xdr:ext cx="405111" cy="259045"/>
    <xdr:sp macro="" textlink="">
      <xdr:nvSpPr>
        <xdr:cNvPr id="110" name="n_4mainValue有形固定資産減価償却率"/>
        <xdr:cNvSpPr txBox="1"/>
      </xdr:nvSpPr>
      <xdr:spPr>
        <a:xfrm>
          <a:off x="1562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ふるさと応援寄附金（ふるさと納税）によって平成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基金残高が大幅に増加し債務償還比率は負数となった。令和４年度も負数のまま推移しているが、昨年度から学びの交流拠点整備事業として学校教育関連施設整備を実施していることから、全体的な起債借入額が急増するため、できる限り新規の起債発行を必要最小限に留めるほか、基金取り崩しも必要最小限にし、この状況を維持するよう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65350</xdr:rowOff>
    </xdr:from>
    <xdr:ext cx="469744" cy="259045"/>
    <xdr:sp macro="" textlink="">
      <xdr:nvSpPr>
        <xdr:cNvPr id="146" name="債務償還比率平均値テキスト"/>
        <xdr:cNvSpPr txBox="1"/>
      </xdr:nvSpPr>
      <xdr:spPr>
        <a:xfrm>
          <a:off x="14846300" y="546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0" name="フローチャート: 判断 149"/>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51" name="フローチャート: 判断 150"/>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141050</xdr:rowOff>
    </xdr:from>
    <xdr:ext cx="469744" cy="259045"/>
    <xdr:sp macro="" textlink="">
      <xdr:nvSpPr>
        <xdr:cNvPr id="157" name="n_1aveValue債務償還比率"/>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58" name="n_2aveValue債務償還比率"/>
        <xdr:cNvSpPr txBox="1"/>
      </xdr:nvSpPr>
      <xdr:spPr>
        <a:xfrm>
          <a:off x="13087427" y="55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59" name="n_3aveValue債務償還比率"/>
        <xdr:cNvSpPr txBox="1"/>
      </xdr:nvSpPr>
      <xdr:spPr>
        <a:xfrm>
          <a:off x="12325427" y="554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0" name="n_4aveValue債務償還比率"/>
        <xdr:cNvSpPr txBox="1"/>
      </xdr:nvSpPr>
      <xdr:spPr>
        <a:xfrm>
          <a:off x="11563427"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
2,680
137.03
5,740,564
5,523,590
191,457
2,319,251
4,953,719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74" name="楕円 73"/>
        <xdr:cNvSpPr/>
      </xdr:nvSpPr>
      <xdr:spPr>
        <a:xfrm>
          <a:off x="4584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139717</xdr:rowOff>
    </xdr:from>
    <xdr:ext cx="405111" cy="259045"/>
    <xdr:sp macro="" textlink="">
      <xdr:nvSpPr>
        <xdr:cNvPr id="75" name="【道路】&#10;有形固定資産減価償却率該当値テキスト"/>
        <xdr:cNvSpPr txBox="1"/>
      </xdr:nvSpPr>
      <xdr:spPr>
        <a:xfrm>
          <a:off x="4673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6" name="楕円 75"/>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167640</xdr:rowOff>
    </xdr:from>
    <xdr:to>
      <xdr:col>24</xdr:col>
      <xdr:colOff>63500</xdr:colOff>
      <xdr:row>39</xdr:row>
      <xdr:rowOff>53340</xdr:rowOff>
    </xdr:to>
    <xdr:cxnSp macro="">
      <xdr:nvCxnSpPr>
        <xdr:cNvPr id="77" name="直線コネクタ 76"/>
        <xdr:cNvCxnSpPr/>
      </xdr:nvCxnSpPr>
      <xdr:spPr>
        <a:xfrm flipV="1">
          <a:off x="3797300" y="616839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141333</xdr:rowOff>
    </xdr:from>
    <xdr:to>
      <xdr:col>15</xdr:col>
      <xdr:colOff>101600</xdr:colOff>
      <xdr:row>39</xdr:row>
      <xdr:rowOff>71483</xdr:rowOff>
    </xdr:to>
    <xdr:sp macro="" textlink="">
      <xdr:nvSpPr>
        <xdr:cNvPr id="78" name="楕円 77"/>
        <xdr:cNvSpPr/>
      </xdr:nvSpPr>
      <xdr:spPr>
        <a:xfrm>
          <a:off x="2857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20683</xdr:rowOff>
    </xdr:from>
    <xdr:to>
      <xdr:col>19</xdr:col>
      <xdr:colOff>177800</xdr:colOff>
      <xdr:row>39</xdr:row>
      <xdr:rowOff>53340</xdr:rowOff>
    </xdr:to>
    <xdr:cxnSp macro="">
      <xdr:nvCxnSpPr>
        <xdr:cNvPr id="79" name="直線コネクタ 78"/>
        <xdr:cNvCxnSpPr/>
      </xdr:nvCxnSpPr>
      <xdr:spPr>
        <a:xfrm>
          <a:off x="2908300" y="67072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80" name="楕円 79"/>
        <xdr:cNvSpPr/>
      </xdr:nvSpPr>
      <xdr:spPr>
        <a:xfrm>
          <a:off x="196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20683</xdr:rowOff>
    </xdr:to>
    <xdr:cxnSp macro="">
      <xdr:nvCxnSpPr>
        <xdr:cNvPr id="81" name="直線コネクタ 80"/>
        <xdr:cNvCxnSpPr/>
      </xdr:nvCxnSpPr>
      <xdr:spPr>
        <a:xfrm>
          <a:off x="2019300" y="66892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100512</xdr:rowOff>
    </xdr:from>
    <xdr:to>
      <xdr:col>6</xdr:col>
      <xdr:colOff>38100</xdr:colOff>
      <xdr:row>39</xdr:row>
      <xdr:rowOff>30662</xdr:rowOff>
    </xdr:to>
    <xdr:sp macro="" textlink="">
      <xdr:nvSpPr>
        <xdr:cNvPr id="82" name="楕円 81"/>
        <xdr:cNvSpPr/>
      </xdr:nvSpPr>
      <xdr:spPr>
        <a:xfrm>
          <a:off x="1079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151312</xdr:rowOff>
    </xdr:from>
    <xdr:to>
      <xdr:col>10</xdr:col>
      <xdr:colOff>114300</xdr:colOff>
      <xdr:row>39</xdr:row>
      <xdr:rowOff>2722</xdr:rowOff>
    </xdr:to>
    <xdr:cxnSp macro="">
      <xdr:nvCxnSpPr>
        <xdr:cNvPr id="83" name="直線コネクタ 82"/>
        <xdr:cNvCxnSpPr/>
      </xdr:nvCxnSpPr>
      <xdr:spPr>
        <a:xfrm>
          <a:off x="1130300" y="66664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5" name="n_2aveValue【道路】&#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8" name="n_1main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88010</xdr:rowOff>
    </xdr:from>
    <xdr:ext cx="405111" cy="259045"/>
    <xdr:sp macro="" textlink="">
      <xdr:nvSpPr>
        <xdr:cNvPr id="89" name="n_2mainValue【道路】&#10;有形固定資産減価償却率"/>
        <xdr:cNvSpPr txBox="1"/>
      </xdr:nvSpPr>
      <xdr:spPr>
        <a:xfrm>
          <a:off x="2705744" y="643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90" name="n_3mainValue【道路】&#10;有形固定資産減価償却率"/>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21789</xdr:rowOff>
    </xdr:from>
    <xdr:ext cx="405111" cy="259045"/>
    <xdr:sp macro="" textlink="">
      <xdr:nvSpPr>
        <xdr:cNvPr id="91" name="n_4mainValue【道路】&#10;有形固定資産減価償却率"/>
        <xdr:cNvSpPr txBox="1"/>
      </xdr:nvSpPr>
      <xdr:spPr>
        <a:xfrm>
          <a:off x="927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xdr:cNvSpPr txBox="1"/>
      </xdr:nvSpPr>
      <xdr:spPr>
        <a:xfrm>
          <a:off x="10515600" y="6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106578</xdr:rowOff>
    </xdr:from>
    <xdr:to>
      <xdr:col>55</xdr:col>
      <xdr:colOff>50800</xdr:colOff>
      <xdr:row>41</xdr:row>
      <xdr:rowOff>36728</xdr:rowOff>
    </xdr:to>
    <xdr:sp macro="" textlink="">
      <xdr:nvSpPr>
        <xdr:cNvPr id="129" name="楕円 128"/>
        <xdr:cNvSpPr/>
      </xdr:nvSpPr>
      <xdr:spPr>
        <a:xfrm>
          <a:off x="10426700" y="696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85005</xdr:rowOff>
    </xdr:from>
    <xdr:ext cx="534377" cy="259045"/>
    <xdr:sp macro="" textlink="">
      <xdr:nvSpPr>
        <xdr:cNvPr id="130" name="【道路】&#10;一人当たり延長該当値テキスト"/>
        <xdr:cNvSpPr txBox="1"/>
      </xdr:nvSpPr>
      <xdr:spPr>
        <a:xfrm>
          <a:off x="10515600" y="69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109849</xdr:rowOff>
    </xdr:from>
    <xdr:to>
      <xdr:col>50</xdr:col>
      <xdr:colOff>165100</xdr:colOff>
      <xdr:row>41</xdr:row>
      <xdr:rowOff>39999</xdr:rowOff>
    </xdr:to>
    <xdr:sp macro="" textlink="">
      <xdr:nvSpPr>
        <xdr:cNvPr id="131" name="楕円 130"/>
        <xdr:cNvSpPr/>
      </xdr:nvSpPr>
      <xdr:spPr>
        <a:xfrm>
          <a:off x="9588500" y="6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157378</xdr:rowOff>
    </xdr:from>
    <xdr:to>
      <xdr:col>55</xdr:col>
      <xdr:colOff>0</xdr:colOff>
      <xdr:row>40</xdr:row>
      <xdr:rowOff>160649</xdr:rowOff>
    </xdr:to>
    <xdr:cxnSp macro="">
      <xdr:nvCxnSpPr>
        <xdr:cNvPr id="132" name="直線コネクタ 131"/>
        <xdr:cNvCxnSpPr/>
      </xdr:nvCxnSpPr>
      <xdr:spPr>
        <a:xfrm flipV="1">
          <a:off x="9639300" y="7015378"/>
          <a:ext cx="8382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114591</xdr:rowOff>
    </xdr:from>
    <xdr:to>
      <xdr:col>46</xdr:col>
      <xdr:colOff>38100</xdr:colOff>
      <xdr:row>41</xdr:row>
      <xdr:rowOff>44741</xdr:rowOff>
    </xdr:to>
    <xdr:sp macro="" textlink="">
      <xdr:nvSpPr>
        <xdr:cNvPr id="133" name="楕円 132"/>
        <xdr:cNvSpPr/>
      </xdr:nvSpPr>
      <xdr:spPr>
        <a:xfrm>
          <a:off x="8699500" y="69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160649</xdr:rowOff>
    </xdr:from>
    <xdr:to>
      <xdr:col>50</xdr:col>
      <xdr:colOff>114300</xdr:colOff>
      <xdr:row>40</xdr:row>
      <xdr:rowOff>165391</xdr:rowOff>
    </xdr:to>
    <xdr:cxnSp macro="">
      <xdr:nvCxnSpPr>
        <xdr:cNvPr id="134" name="直線コネクタ 133"/>
        <xdr:cNvCxnSpPr/>
      </xdr:nvCxnSpPr>
      <xdr:spPr>
        <a:xfrm flipV="1">
          <a:off x="8750300" y="7018649"/>
          <a:ext cx="889000" cy="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118982</xdr:rowOff>
    </xdr:from>
    <xdr:to>
      <xdr:col>41</xdr:col>
      <xdr:colOff>101600</xdr:colOff>
      <xdr:row>41</xdr:row>
      <xdr:rowOff>49132</xdr:rowOff>
    </xdr:to>
    <xdr:sp macro="" textlink="">
      <xdr:nvSpPr>
        <xdr:cNvPr id="135" name="楕円 134"/>
        <xdr:cNvSpPr/>
      </xdr:nvSpPr>
      <xdr:spPr>
        <a:xfrm>
          <a:off x="7810500" y="69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165391</xdr:rowOff>
    </xdr:from>
    <xdr:to>
      <xdr:col>45</xdr:col>
      <xdr:colOff>177800</xdr:colOff>
      <xdr:row>40</xdr:row>
      <xdr:rowOff>169782</xdr:rowOff>
    </xdr:to>
    <xdr:cxnSp macro="">
      <xdr:nvCxnSpPr>
        <xdr:cNvPr id="136" name="直線コネクタ 135"/>
        <xdr:cNvCxnSpPr/>
      </xdr:nvCxnSpPr>
      <xdr:spPr>
        <a:xfrm flipV="1">
          <a:off x="7861300" y="7023391"/>
          <a:ext cx="8890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122937</xdr:rowOff>
    </xdr:from>
    <xdr:to>
      <xdr:col>36</xdr:col>
      <xdr:colOff>165100</xdr:colOff>
      <xdr:row>41</xdr:row>
      <xdr:rowOff>53087</xdr:rowOff>
    </xdr:to>
    <xdr:sp macro="" textlink="">
      <xdr:nvSpPr>
        <xdr:cNvPr id="137" name="楕円 136"/>
        <xdr:cNvSpPr/>
      </xdr:nvSpPr>
      <xdr:spPr>
        <a:xfrm>
          <a:off x="6921500" y="69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169782</xdr:rowOff>
    </xdr:from>
    <xdr:to>
      <xdr:col>41</xdr:col>
      <xdr:colOff>50800</xdr:colOff>
      <xdr:row>41</xdr:row>
      <xdr:rowOff>2287</xdr:rowOff>
    </xdr:to>
    <xdr:cxnSp macro="">
      <xdr:nvCxnSpPr>
        <xdr:cNvPr id="138" name="直線コネクタ 137"/>
        <xdr:cNvCxnSpPr/>
      </xdr:nvCxnSpPr>
      <xdr:spPr>
        <a:xfrm flipV="1">
          <a:off x="6972300" y="7027782"/>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xdr:cNvSpPr txBox="1"/>
      </xdr:nvSpPr>
      <xdr:spPr>
        <a:xfrm>
          <a:off x="8483111" y="70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macro="" textlink="">
      <xdr:nvSpPr>
        <xdr:cNvPr id="141" name="n_3aveValue【道路】&#10;一人当たり延長"/>
        <xdr:cNvSpPr txBox="1"/>
      </xdr:nvSpPr>
      <xdr:spPr>
        <a:xfrm>
          <a:off x="7594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52409</xdr:rowOff>
    </xdr:from>
    <xdr:ext cx="534377" cy="259045"/>
    <xdr:sp macro="" textlink="">
      <xdr:nvSpPr>
        <xdr:cNvPr id="142" name="n_4aveValue【道路】&#10;一人当たり延長"/>
        <xdr:cNvSpPr txBox="1"/>
      </xdr:nvSpPr>
      <xdr:spPr>
        <a:xfrm>
          <a:off x="6705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56526</xdr:rowOff>
    </xdr:from>
    <xdr:ext cx="534377" cy="259045"/>
    <xdr:sp macro="" textlink="">
      <xdr:nvSpPr>
        <xdr:cNvPr id="143" name="n_1mainValue【道路】&#10;一人当たり延長"/>
        <xdr:cNvSpPr txBox="1"/>
      </xdr:nvSpPr>
      <xdr:spPr>
        <a:xfrm>
          <a:off x="9359411" y="67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61268</xdr:rowOff>
    </xdr:from>
    <xdr:ext cx="534377" cy="259045"/>
    <xdr:sp macro="" textlink="">
      <xdr:nvSpPr>
        <xdr:cNvPr id="144" name="n_2mainValue【道路】&#10;一人当たり延長"/>
        <xdr:cNvSpPr txBox="1"/>
      </xdr:nvSpPr>
      <xdr:spPr>
        <a:xfrm>
          <a:off x="8483111" y="674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65659</xdr:rowOff>
    </xdr:from>
    <xdr:ext cx="534377" cy="259045"/>
    <xdr:sp macro="" textlink="">
      <xdr:nvSpPr>
        <xdr:cNvPr id="145" name="n_3mainValue【道路】&#10;一人当たり延長"/>
        <xdr:cNvSpPr txBox="1"/>
      </xdr:nvSpPr>
      <xdr:spPr>
        <a:xfrm>
          <a:off x="7594111" y="675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69614</xdr:rowOff>
    </xdr:from>
    <xdr:ext cx="534377" cy="259045"/>
    <xdr:sp macro="" textlink="">
      <xdr:nvSpPr>
        <xdr:cNvPr id="146" name="n_4mainValue【道路】&#10;一人当たり延長"/>
        <xdr:cNvSpPr txBox="1"/>
      </xdr:nvSpPr>
      <xdr:spPr>
        <a:xfrm>
          <a:off x="6705111" y="67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xdr:cNvSpPr txBox="1"/>
      </xdr:nvSpPr>
      <xdr:spPr>
        <a:xfrm>
          <a:off x="4673600" y="1028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96520</xdr:rowOff>
    </xdr:from>
    <xdr:to>
      <xdr:col>24</xdr:col>
      <xdr:colOff>114300</xdr:colOff>
      <xdr:row>58</xdr:row>
      <xdr:rowOff>26670</xdr:rowOff>
    </xdr:to>
    <xdr:sp macro="" textlink="">
      <xdr:nvSpPr>
        <xdr:cNvPr id="186" name="楕円 185"/>
        <xdr:cNvSpPr/>
      </xdr:nvSpPr>
      <xdr:spPr>
        <a:xfrm>
          <a:off x="45847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119397</xdr:rowOff>
    </xdr:from>
    <xdr:ext cx="405111" cy="259045"/>
    <xdr:sp macro="" textlink="">
      <xdr:nvSpPr>
        <xdr:cNvPr id="187" name="【橋りょう・トンネル】&#10;有形固定資産減価償却率該当値テキスト"/>
        <xdr:cNvSpPr txBox="1"/>
      </xdr:nvSpPr>
      <xdr:spPr>
        <a:xfrm>
          <a:off x="4673600" y="972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161290</xdr:rowOff>
    </xdr:from>
    <xdr:to>
      <xdr:col>20</xdr:col>
      <xdr:colOff>38100</xdr:colOff>
      <xdr:row>58</xdr:row>
      <xdr:rowOff>91440</xdr:rowOff>
    </xdr:to>
    <xdr:sp macro="" textlink="">
      <xdr:nvSpPr>
        <xdr:cNvPr id="188" name="楕円 187"/>
        <xdr:cNvSpPr/>
      </xdr:nvSpPr>
      <xdr:spPr>
        <a:xfrm>
          <a:off x="3746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147320</xdr:rowOff>
    </xdr:from>
    <xdr:to>
      <xdr:col>24</xdr:col>
      <xdr:colOff>63500</xdr:colOff>
      <xdr:row>58</xdr:row>
      <xdr:rowOff>40640</xdr:rowOff>
    </xdr:to>
    <xdr:cxnSp macro="">
      <xdr:nvCxnSpPr>
        <xdr:cNvPr id="189" name="直線コネクタ 188"/>
        <xdr:cNvCxnSpPr/>
      </xdr:nvCxnSpPr>
      <xdr:spPr>
        <a:xfrm flipV="1">
          <a:off x="3797300" y="99199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140970</xdr:rowOff>
    </xdr:from>
    <xdr:to>
      <xdr:col>15</xdr:col>
      <xdr:colOff>101600</xdr:colOff>
      <xdr:row>58</xdr:row>
      <xdr:rowOff>71120</xdr:rowOff>
    </xdr:to>
    <xdr:sp macro="" textlink="">
      <xdr:nvSpPr>
        <xdr:cNvPr id="190" name="楕円 189"/>
        <xdr:cNvSpPr/>
      </xdr:nvSpPr>
      <xdr:spPr>
        <a:xfrm>
          <a:off x="2857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20320</xdr:rowOff>
    </xdr:from>
    <xdr:to>
      <xdr:col>19</xdr:col>
      <xdr:colOff>177800</xdr:colOff>
      <xdr:row>58</xdr:row>
      <xdr:rowOff>40640</xdr:rowOff>
    </xdr:to>
    <xdr:cxnSp macro="">
      <xdr:nvCxnSpPr>
        <xdr:cNvPr id="191" name="直線コネクタ 190"/>
        <xdr:cNvCxnSpPr/>
      </xdr:nvCxnSpPr>
      <xdr:spPr>
        <a:xfrm>
          <a:off x="2908300" y="996442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162560</xdr:rowOff>
    </xdr:from>
    <xdr:to>
      <xdr:col>10</xdr:col>
      <xdr:colOff>165100</xdr:colOff>
      <xdr:row>58</xdr:row>
      <xdr:rowOff>92710</xdr:rowOff>
    </xdr:to>
    <xdr:sp macro="" textlink="">
      <xdr:nvSpPr>
        <xdr:cNvPr id="192" name="楕円 191"/>
        <xdr:cNvSpPr/>
      </xdr:nvSpPr>
      <xdr:spPr>
        <a:xfrm>
          <a:off x="1968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20320</xdr:rowOff>
    </xdr:from>
    <xdr:to>
      <xdr:col>15</xdr:col>
      <xdr:colOff>50800</xdr:colOff>
      <xdr:row>58</xdr:row>
      <xdr:rowOff>41910</xdr:rowOff>
    </xdr:to>
    <xdr:cxnSp macro="">
      <xdr:nvCxnSpPr>
        <xdr:cNvPr id="193" name="直線コネクタ 192"/>
        <xdr:cNvCxnSpPr/>
      </xdr:nvCxnSpPr>
      <xdr:spPr>
        <a:xfrm flipV="1">
          <a:off x="2019300" y="996442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54610</xdr:rowOff>
    </xdr:from>
    <xdr:to>
      <xdr:col>6</xdr:col>
      <xdr:colOff>38100</xdr:colOff>
      <xdr:row>58</xdr:row>
      <xdr:rowOff>156210</xdr:rowOff>
    </xdr:to>
    <xdr:sp macro="" textlink="">
      <xdr:nvSpPr>
        <xdr:cNvPr id="194" name="楕円 193"/>
        <xdr:cNvSpPr/>
      </xdr:nvSpPr>
      <xdr:spPr>
        <a:xfrm>
          <a:off x="1079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41910</xdr:rowOff>
    </xdr:from>
    <xdr:to>
      <xdr:col>10</xdr:col>
      <xdr:colOff>114300</xdr:colOff>
      <xdr:row>58</xdr:row>
      <xdr:rowOff>105410</xdr:rowOff>
    </xdr:to>
    <xdr:cxnSp macro="">
      <xdr:nvCxnSpPr>
        <xdr:cNvPr id="195" name="直線コネクタ 194"/>
        <xdr:cNvCxnSpPr/>
      </xdr:nvCxnSpPr>
      <xdr:spPr>
        <a:xfrm flipV="1">
          <a:off x="1130300" y="998601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xdr:cNvSpPr txBox="1"/>
      </xdr:nvSpPr>
      <xdr:spPr>
        <a:xfrm>
          <a:off x="35820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7" name="n_2ave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74947</xdr:rowOff>
    </xdr:from>
    <xdr:ext cx="405111" cy="259045"/>
    <xdr:sp macro="" textlink="">
      <xdr:nvSpPr>
        <xdr:cNvPr id="198" name="n_3aveValue【橋りょう・トンネル】&#10;有形固定資産減価償却率"/>
        <xdr:cNvSpPr txBox="1"/>
      </xdr:nvSpPr>
      <xdr:spPr>
        <a:xfrm>
          <a:off x="1816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9" name="n_4aveValue【橋りょう・トンネル】&#10;有形固定資産減価償却率"/>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107967</xdr:rowOff>
    </xdr:from>
    <xdr:ext cx="405111" cy="259045"/>
    <xdr:sp macro="" textlink="">
      <xdr:nvSpPr>
        <xdr:cNvPr id="200" name="n_1mainValue【橋りょう・トンネル】&#10;有形固定資産減価償却率"/>
        <xdr:cNvSpPr txBox="1"/>
      </xdr:nvSpPr>
      <xdr:spPr>
        <a:xfrm>
          <a:off x="3582044" y="970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87647</xdr:rowOff>
    </xdr:from>
    <xdr:ext cx="405111" cy="259045"/>
    <xdr:sp macro="" textlink="">
      <xdr:nvSpPr>
        <xdr:cNvPr id="201" name="n_2mainValue【橋りょう・トンネル】&#10;有形固定資産減価償却率"/>
        <xdr:cNvSpPr txBox="1"/>
      </xdr:nvSpPr>
      <xdr:spPr>
        <a:xfrm>
          <a:off x="2705744" y="968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109237</xdr:rowOff>
    </xdr:from>
    <xdr:ext cx="405111" cy="259045"/>
    <xdr:sp macro="" textlink="">
      <xdr:nvSpPr>
        <xdr:cNvPr id="202" name="n_3mainValue【橋りょう・トンネル】&#10;有形固定資産減価償却率"/>
        <xdr:cNvSpPr txBox="1"/>
      </xdr:nvSpPr>
      <xdr:spPr>
        <a:xfrm>
          <a:off x="1816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1287</xdr:rowOff>
    </xdr:from>
    <xdr:ext cx="405111" cy="259045"/>
    <xdr:sp macro="" textlink="">
      <xdr:nvSpPr>
        <xdr:cNvPr id="203" name="n_4mainValue【橋りょう・トンネル】&#10;有形固定資産減価償却率"/>
        <xdr:cNvSpPr txBox="1"/>
      </xdr:nvSpPr>
      <xdr:spPr>
        <a:xfrm>
          <a:off x="927744" y="977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160074</xdr:rowOff>
    </xdr:from>
    <xdr:to>
      <xdr:col>55</xdr:col>
      <xdr:colOff>50800</xdr:colOff>
      <xdr:row>64</xdr:row>
      <xdr:rowOff>90224</xdr:rowOff>
    </xdr:to>
    <xdr:sp macro="" textlink="">
      <xdr:nvSpPr>
        <xdr:cNvPr id="243" name="楕円 242"/>
        <xdr:cNvSpPr/>
      </xdr:nvSpPr>
      <xdr:spPr>
        <a:xfrm>
          <a:off x="10426700" y="109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75001</xdr:rowOff>
    </xdr:from>
    <xdr:ext cx="599010" cy="259045"/>
    <xdr:sp macro="" textlink="">
      <xdr:nvSpPr>
        <xdr:cNvPr id="244" name="【橋りょう・トンネル】&#10;一人当たり有形固定資産（償却資産）額該当値テキスト"/>
        <xdr:cNvSpPr txBox="1"/>
      </xdr:nvSpPr>
      <xdr:spPr>
        <a:xfrm>
          <a:off x="10515600" y="1087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168249</xdr:rowOff>
    </xdr:from>
    <xdr:to>
      <xdr:col>50</xdr:col>
      <xdr:colOff>165100</xdr:colOff>
      <xdr:row>64</xdr:row>
      <xdr:rowOff>98399</xdr:rowOff>
    </xdr:to>
    <xdr:sp macro="" textlink="">
      <xdr:nvSpPr>
        <xdr:cNvPr id="245" name="楕円 244"/>
        <xdr:cNvSpPr/>
      </xdr:nvSpPr>
      <xdr:spPr>
        <a:xfrm>
          <a:off x="9588500" y="109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39424</xdr:rowOff>
    </xdr:from>
    <xdr:to>
      <xdr:col>55</xdr:col>
      <xdr:colOff>0</xdr:colOff>
      <xdr:row>64</xdr:row>
      <xdr:rowOff>47599</xdr:rowOff>
    </xdr:to>
    <xdr:cxnSp macro="">
      <xdr:nvCxnSpPr>
        <xdr:cNvPr id="246" name="直線コネクタ 245"/>
        <xdr:cNvCxnSpPr/>
      </xdr:nvCxnSpPr>
      <xdr:spPr>
        <a:xfrm flipV="1">
          <a:off x="9639300" y="11012224"/>
          <a:ext cx="8382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169190</xdr:rowOff>
    </xdr:from>
    <xdr:to>
      <xdr:col>46</xdr:col>
      <xdr:colOff>38100</xdr:colOff>
      <xdr:row>64</xdr:row>
      <xdr:rowOff>99340</xdr:rowOff>
    </xdr:to>
    <xdr:sp macro="" textlink="">
      <xdr:nvSpPr>
        <xdr:cNvPr id="247" name="楕円 246"/>
        <xdr:cNvSpPr/>
      </xdr:nvSpPr>
      <xdr:spPr>
        <a:xfrm>
          <a:off x="8699500" y="109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47599</xdr:rowOff>
    </xdr:from>
    <xdr:to>
      <xdr:col>50</xdr:col>
      <xdr:colOff>114300</xdr:colOff>
      <xdr:row>64</xdr:row>
      <xdr:rowOff>48540</xdr:rowOff>
    </xdr:to>
    <xdr:cxnSp macro="">
      <xdr:nvCxnSpPr>
        <xdr:cNvPr id="248" name="直線コネクタ 247"/>
        <xdr:cNvCxnSpPr/>
      </xdr:nvCxnSpPr>
      <xdr:spPr>
        <a:xfrm flipV="1">
          <a:off x="8750300" y="11020399"/>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1174</xdr:rowOff>
    </xdr:from>
    <xdr:to>
      <xdr:col>41</xdr:col>
      <xdr:colOff>101600</xdr:colOff>
      <xdr:row>64</xdr:row>
      <xdr:rowOff>102774</xdr:rowOff>
    </xdr:to>
    <xdr:sp macro="" textlink="">
      <xdr:nvSpPr>
        <xdr:cNvPr id="249" name="楕円 248"/>
        <xdr:cNvSpPr/>
      </xdr:nvSpPr>
      <xdr:spPr>
        <a:xfrm>
          <a:off x="7810500" y="109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48540</xdr:rowOff>
    </xdr:from>
    <xdr:to>
      <xdr:col>45</xdr:col>
      <xdr:colOff>177800</xdr:colOff>
      <xdr:row>64</xdr:row>
      <xdr:rowOff>51974</xdr:rowOff>
    </xdr:to>
    <xdr:cxnSp macro="">
      <xdr:nvCxnSpPr>
        <xdr:cNvPr id="250" name="直線コネクタ 249"/>
        <xdr:cNvCxnSpPr/>
      </xdr:nvCxnSpPr>
      <xdr:spPr>
        <a:xfrm flipV="1">
          <a:off x="7861300" y="11021340"/>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5475</xdr:rowOff>
    </xdr:from>
    <xdr:to>
      <xdr:col>36</xdr:col>
      <xdr:colOff>165100</xdr:colOff>
      <xdr:row>64</xdr:row>
      <xdr:rowOff>107075</xdr:rowOff>
    </xdr:to>
    <xdr:sp macro="" textlink="">
      <xdr:nvSpPr>
        <xdr:cNvPr id="251" name="楕円 250"/>
        <xdr:cNvSpPr/>
      </xdr:nvSpPr>
      <xdr:spPr>
        <a:xfrm>
          <a:off x="6921500" y="109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51974</xdr:rowOff>
    </xdr:from>
    <xdr:to>
      <xdr:col>41</xdr:col>
      <xdr:colOff>50800</xdr:colOff>
      <xdr:row>64</xdr:row>
      <xdr:rowOff>56275</xdr:rowOff>
    </xdr:to>
    <xdr:cxnSp macro="">
      <xdr:nvCxnSpPr>
        <xdr:cNvPr id="252" name="直線コネクタ 251"/>
        <xdr:cNvCxnSpPr/>
      </xdr:nvCxnSpPr>
      <xdr:spPr>
        <a:xfrm flipV="1">
          <a:off x="6972300" y="11024774"/>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xdr:cNvSpPr txBox="1"/>
      </xdr:nvSpPr>
      <xdr:spPr>
        <a:xfrm>
          <a:off x="7516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xdr:cNvSpPr txBox="1"/>
      </xdr:nvSpPr>
      <xdr:spPr>
        <a:xfrm>
          <a:off x="6627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89526</xdr:rowOff>
    </xdr:from>
    <xdr:ext cx="599010" cy="259045"/>
    <xdr:sp macro="" textlink="">
      <xdr:nvSpPr>
        <xdr:cNvPr id="257" name="n_1mainValue【橋りょう・トンネル】&#10;一人当たり有形固定資産（償却資産）額"/>
        <xdr:cNvSpPr txBox="1"/>
      </xdr:nvSpPr>
      <xdr:spPr>
        <a:xfrm>
          <a:off x="9327095" y="1106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90467</xdr:rowOff>
    </xdr:from>
    <xdr:ext cx="599010" cy="259045"/>
    <xdr:sp macro="" textlink="">
      <xdr:nvSpPr>
        <xdr:cNvPr id="258" name="n_2mainValue【橋りょう・トンネル】&#10;一人当たり有形固定資産（償却資産）額"/>
        <xdr:cNvSpPr txBox="1"/>
      </xdr:nvSpPr>
      <xdr:spPr>
        <a:xfrm>
          <a:off x="8450795" y="1106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93901</xdr:rowOff>
    </xdr:from>
    <xdr:ext cx="599010" cy="259045"/>
    <xdr:sp macro="" textlink="">
      <xdr:nvSpPr>
        <xdr:cNvPr id="259" name="n_3mainValue【橋りょう・トンネル】&#10;一人当たり有形固定資産（償却資産）額"/>
        <xdr:cNvSpPr txBox="1"/>
      </xdr:nvSpPr>
      <xdr:spPr>
        <a:xfrm>
          <a:off x="7561795" y="1106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98202</xdr:rowOff>
    </xdr:from>
    <xdr:ext cx="599010" cy="259045"/>
    <xdr:sp macro="" textlink="">
      <xdr:nvSpPr>
        <xdr:cNvPr id="260" name="n_4mainValue【橋りょう・トンネル】&#10;一人当たり有形固定資産（償却資産）額"/>
        <xdr:cNvSpPr txBox="1"/>
      </xdr:nvSpPr>
      <xdr:spPr>
        <a:xfrm>
          <a:off x="6672795" y="1107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302" name="楕円 301"/>
        <xdr:cNvSpPr/>
      </xdr:nvSpPr>
      <xdr:spPr>
        <a:xfrm>
          <a:off x="4584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52269</xdr:rowOff>
    </xdr:from>
    <xdr:ext cx="405111" cy="259045"/>
    <xdr:sp macro="" textlink="">
      <xdr:nvSpPr>
        <xdr:cNvPr id="303" name="【公営住宅】&#10;有形固定資産減価償却率該当値テキスト"/>
        <xdr:cNvSpPr txBox="1"/>
      </xdr:nvSpPr>
      <xdr:spPr>
        <a:xfrm>
          <a:off x="4673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122827</xdr:rowOff>
    </xdr:from>
    <xdr:to>
      <xdr:col>20</xdr:col>
      <xdr:colOff>38100</xdr:colOff>
      <xdr:row>84</xdr:row>
      <xdr:rowOff>52977</xdr:rowOff>
    </xdr:to>
    <xdr:sp macro="" textlink="">
      <xdr:nvSpPr>
        <xdr:cNvPr id="304" name="楕円 303"/>
        <xdr:cNvSpPr/>
      </xdr:nvSpPr>
      <xdr:spPr>
        <a:xfrm>
          <a:off x="3746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124642</xdr:rowOff>
    </xdr:from>
    <xdr:to>
      <xdr:col>24</xdr:col>
      <xdr:colOff>63500</xdr:colOff>
      <xdr:row>84</xdr:row>
      <xdr:rowOff>2177</xdr:rowOff>
    </xdr:to>
    <xdr:cxnSp macro="">
      <xdr:nvCxnSpPr>
        <xdr:cNvPr id="305" name="直線コネクタ 304"/>
        <xdr:cNvCxnSpPr/>
      </xdr:nvCxnSpPr>
      <xdr:spPr>
        <a:xfrm flipV="1">
          <a:off x="3797300" y="1435499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306" name="楕円 305"/>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140970</xdr:rowOff>
    </xdr:from>
    <xdr:to>
      <xdr:col>19</xdr:col>
      <xdr:colOff>177800</xdr:colOff>
      <xdr:row>84</xdr:row>
      <xdr:rowOff>2177</xdr:rowOff>
    </xdr:to>
    <xdr:cxnSp macro="">
      <xdr:nvCxnSpPr>
        <xdr:cNvPr id="307" name="直線コネクタ 306"/>
        <xdr:cNvCxnSpPr/>
      </xdr:nvCxnSpPr>
      <xdr:spPr>
        <a:xfrm>
          <a:off x="2908300" y="143713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88537</xdr:rowOff>
    </xdr:from>
    <xdr:to>
      <xdr:col>10</xdr:col>
      <xdr:colOff>165100</xdr:colOff>
      <xdr:row>84</xdr:row>
      <xdr:rowOff>18687</xdr:rowOff>
    </xdr:to>
    <xdr:sp macro="" textlink="">
      <xdr:nvSpPr>
        <xdr:cNvPr id="308" name="楕円 307"/>
        <xdr:cNvSpPr/>
      </xdr:nvSpPr>
      <xdr:spPr>
        <a:xfrm>
          <a:off x="1968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139337</xdr:rowOff>
    </xdr:from>
    <xdr:to>
      <xdr:col>15</xdr:col>
      <xdr:colOff>50800</xdr:colOff>
      <xdr:row>83</xdr:row>
      <xdr:rowOff>140970</xdr:rowOff>
    </xdr:to>
    <xdr:cxnSp macro="">
      <xdr:nvCxnSpPr>
        <xdr:cNvPr id="309" name="直線コネクタ 308"/>
        <xdr:cNvCxnSpPr/>
      </xdr:nvCxnSpPr>
      <xdr:spPr>
        <a:xfrm>
          <a:off x="2019300" y="143696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82006</xdr:rowOff>
    </xdr:from>
    <xdr:to>
      <xdr:col>6</xdr:col>
      <xdr:colOff>38100</xdr:colOff>
      <xdr:row>84</xdr:row>
      <xdr:rowOff>12156</xdr:rowOff>
    </xdr:to>
    <xdr:sp macro="" textlink="">
      <xdr:nvSpPr>
        <xdr:cNvPr id="310" name="楕円 309"/>
        <xdr:cNvSpPr/>
      </xdr:nvSpPr>
      <xdr:spPr>
        <a:xfrm>
          <a:off x="1079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132806</xdr:rowOff>
    </xdr:from>
    <xdr:to>
      <xdr:col>10</xdr:col>
      <xdr:colOff>114300</xdr:colOff>
      <xdr:row>83</xdr:row>
      <xdr:rowOff>139337</xdr:rowOff>
    </xdr:to>
    <xdr:cxnSp macro="">
      <xdr:nvCxnSpPr>
        <xdr:cNvPr id="311" name="直線コネクタ 310"/>
        <xdr:cNvCxnSpPr/>
      </xdr:nvCxnSpPr>
      <xdr:spPr>
        <a:xfrm>
          <a:off x="1130300" y="143631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xdr:cNvSpPr txBox="1"/>
      </xdr:nvSpPr>
      <xdr:spPr>
        <a:xfrm>
          <a:off x="2705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4" name="n_3aveValue【公営住宅】&#10;有形固定資産減価償却率"/>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15" name="n_4aveValue【公営住宅】&#10;有形固定資産減価償却率"/>
        <xdr:cNvSpPr txBox="1"/>
      </xdr:nvSpPr>
      <xdr:spPr>
        <a:xfrm>
          <a:off x="927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44104</xdr:rowOff>
    </xdr:from>
    <xdr:ext cx="405111" cy="259045"/>
    <xdr:sp macro="" textlink="">
      <xdr:nvSpPr>
        <xdr:cNvPr id="316" name="n_1mainValue【公営住宅】&#10;有形固定資産減価償却率"/>
        <xdr:cNvSpPr txBox="1"/>
      </xdr:nvSpPr>
      <xdr:spPr>
        <a:xfrm>
          <a:off x="35820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317" name="n_2main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9814</xdr:rowOff>
    </xdr:from>
    <xdr:ext cx="405111" cy="259045"/>
    <xdr:sp macro="" textlink="">
      <xdr:nvSpPr>
        <xdr:cNvPr id="318" name="n_3mainValue【公営住宅】&#10;有形固定資産減価償却率"/>
        <xdr:cNvSpPr txBox="1"/>
      </xdr:nvSpPr>
      <xdr:spPr>
        <a:xfrm>
          <a:off x="1816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3283</xdr:rowOff>
    </xdr:from>
    <xdr:ext cx="405111" cy="259045"/>
    <xdr:sp macro="" textlink="">
      <xdr:nvSpPr>
        <xdr:cNvPr id="319" name="n_4mainValue【公営住宅】&#10;有形固定資産減価償却率"/>
        <xdr:cNvSpPr txBox="1"/>
      </xdr:nvSpPr>
      <xdr:spPr>
        <a:xfrm>
          <a:off x="927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xdr:cNvSpPr txBox="1"/>
      </xdr:nvSpPr>
      <xdr:spPr>
        <a:xfrm>
          <a:off x="10515600" y="1452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79975</xdr:rowOff>
    </xdr:from>
    <xdr:to>
      <xdr:col>55</xdr:col>
      <xdr:colOff>50800</xdr:colOff>
      <xdr:row>85</xdr:row>
      <xdr:rowOff>10125</xdr:rowOff>
    </xdr:to>
    <xdr:sp macro="" textlink="">
      <xdr:nvSpPr>
        <xdr:cNvPr id="357" name="楕円 356"/>
        <xdr:cNvSpPr/>
      </xdr:nvSpPr>
      <xdr:spPr>
        <a:xfrm>
          <a:off x="10426700" y="144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102852</xdr:rowOff>
    </xdr:from>
    <xdr:ext cx="469744" cy="259045"/>
    <xdr:sp macro="" textlink="">
      <xdr:nvSpPr>
        <xdr:cNvPr id="358" name="【公営住宅】&#10;一人当たり面積該当値テキスト"/>
        <xdr:cNvSpPr txBox="1"/>
      </xdr:nvSpPr>
      <xdr:spPr>
        <a:xfrm>
          <a:off x="10515600" y="1433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83677</xdr:rowOff>
    </xdr:from>
    <xdr:to>
      <xdr:col>50</xdr:col>
      <xdr:colOff>165100</xdr:colOff>
      <xdr:row>85</xdr:row>
      <xdr:rowOff>13827</xdr:rowOff>
    </xdr:to>
    <xdr:sp macro="" textlink="">
      <xdr:nvSpPr>
        <xdr:cNvPr id="359" name="楕円 358"/>
        <xdr:cNvSpPr/>
      </xdr:nvSpPr>
      <xdr:spPr>
        <a:xfrm>
          <a:off x="9588500" y="144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130775</xdr:rowOff>
    </xdr:from>
    <xdr:to>
      <xdr:col>55</xdr:col>
      <xdr:colOff>0</xdr:colOff>
      <xdr:row>84</xdr:row>
      <xdr:rowOff>134477</xdr:rowOff>
    </xdr:to>
    <xdr:cxnSp macro="">
      <xdr:nvCxnSpPr>
        <xdr:cNvPr id="360" name="直線コネクタ 359"/>
        <xdr:cNvCxnSpPr/>
      </xdr:nvCxnSpPr>
      <xdr:spPr>
        <a:xfrm flipV="1">
          <a:off x="9639300" y="14532575"/>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91770</xdr:rowOff>
    </xdr:from>
    <xdr:to>
      <xdr:col>46</xdr:col>
      <xdr:colOff>38100</xdr:colOff>
      <xdr:row>85</xdr:row>
      <xdr:rowOff>21920</xdr:rowOff>
    </xdr:to>
    <xdr:sp macro="" textlink="">
      <xdr:nvSpPr>
        <xdr:cNvPr id="361" name="楕円 360"/>
        <xdr:cNvSpPr/>
      </xdr:nvSpPr>
      <xdr:spPr>
        <a:xfrm>
          <a:off x="8699500" y="144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134477</xdr:rowOff>
    </xdr:from>
    <xdr:to>
      <xdr:col>50</xdr:col>
      <xdr:colOff>114300</xdr:colOff>
      <xdr:row>84</xdr:row>
      <xdr:rowOff>142570</xdr:rowOff>
    </xdr:to>
    <xdr:cxnSp macro="">
      <xdr:nvCxnSpPr>
        <xdr:cNvPr id="362" name="直線コネクタ 361"/>
        <xdr:cNvCxnSpPr/>
      </xdr:nvCxnSpPr>
      <xdr:spPr>
        <a:xfrm flipV="1">
          <a:off x="8750300" y="14536277"/>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99268</xdr:rowOff>
    </xdr:from>
    <xdr:to>
      <xdr:col>41</xdr:col>
      <xdr:colOff>101600</xdr:colOff>
      <xdr:row>85</xdr:row>
      <xdr:rowOff>29418</xdr:rowOff>
    </xdr:to>
    <xdr:sp macro="" textlink="">
      <xdr:nvSpPr>
        <xdr:cNvPr id="363" name="楕円 362"/>
        <xdr:cNvSpPr/>
      </xdr:nvSpPr>
      <xdr:spPr>
        <a:xfrm>
          <a:off x="7810500" y="145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142570</xdr:rowOff>
    </xdr:from>
    <xdr:to>
      <xdr:col>45</xdr:col>
      <xdr:colOff>177800</xdr:colOff>
      <xdr:row>84</xdr:row>
      <xdr:rowOff>150068</xdr:rowOff>
    </xdr:to>
    <xdr:cxnSp macro="">
      <xdr:nvCxnSpPr>
        <xdr:cNvPr id="364" name="直線コネクタ 363"/>
        <xdr:cNvCxnSpPr/>
      </xdr:nvCxnSpPr>
      <xdr:spPr>
        <a:xfrm flipV="1">
          <a:off x="7861300" y="14544370"/>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106035</xdr:rowOff>
    </xdr:from>
    <xdr:to>
      <xdr:col>36</xdr:col>
      <xdr:colOff>165100</xdr:colOff>
      <xdr:row>85</xdr:row>
      <xdr:rowOff>36185</xdr:rowOff>
    </xdr:to>
    <xdr:sp macro="" textlink="">
      <xdr:nvSpPr>
        <xdr:cNvPr id="365" name="楕円 364"/>
        <xdr:cNvSpPr/>
      </xdr:nvSpPr>
      <xdr:spPr>
        <a:xfrm>
          <a:off x="6921500" y="145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150068</xdr:rowOff>
    </xdr:from>
    <xdr:to>
      <xdr:col>41</xdr:col>
      <xdr:colOff>50800</xdr:colOff>
      <xdr:row>84</xdr:row>
      <xdr:rowOff>156835</xdr:rowOff>
    </xdr:to>
    <xdr:cxnSp macro="">
      <xdr:nvCxnSpPr>
        <xdr:cNvPr id="366" name="直線コネクタ 365"/>
        <xdr:cNvCxnSpPr/>
      </xdr:nvCxnSpPr>
      <xdr:spPr>
        <a:xfrm flipV="1">
          <a:off x="6972300" y="14551868"/>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67" name="n_1aveValue【公営住宅】&#10;一人当たり面積"/>
        <xdr:cNvSpPr txBox="1"/>
      </xdr:nvSpPr>
      <xdr:spPr>
        <a:xfrm>
          <a:off x="9391727" y="146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68" name="n_2aveValue【公営住宅】&#10;一人当たり面積"/>
        <xdr:cNvSpPr txBox="1"/>
      </xdr:nvSpPr>
      <xdr:spPr>
        <a:xfrm>
          <a:off x="8515427" y="14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43223</xdr:rowOff>
    </xdr:from>
    <xdr:ext cx="469744" cy="259045"/>
    <xdr:sp macro="" textlink="">
      <xdr:nvSpPr>
        <xdr:cNvPr id="369" name="n_3aveValue【公営住宅】&#10;一人当たり面積"/>
        <xdr:cNvSpPr txBox="1"/>
      </xdr:nvSpPr>
      <xdr:spPr>
        <a:xfrm>
          <a:off x="7626427" y="146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55384</xdr:rowOff>
    </xdr:from>
    <xdr:ext cx="469744" cy="259045"/>
    <xdr:sp macro="" textlink="">
      <xdr:nvSpPr>
        <xdr:cNvPr id="370" name="n_4aveValue【公営住宅】&#10;一人当たり面積"/>
        <xdr:cNvSpPr txBox="1"/>
      </xdr:nvSpPr>
      <xdr:spPr>
        <a:xfrm>
          <a:off x="6737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30354</xdr:rowOff>
    </xdr:from>
    <xdr:ext cx="469744" cy="259045"/>
    <xdr:sp macro="" textlink="">
      <xdr:nvSpPr>
        <xdr:cNvPr id="371" name="n_1mainValue【公営住宅】&#10;一人当たり面積"/>
        <xdr:cNvSpPr txBox="1"/>
      </xdr:nvSpPr>
      <xdr:spPr>
        <a:xfrm>
          <a:off x="9391727" y="142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38447</xdr:rowOff>
    </xdr:from>
    <xdr:ext cx="469744" cy="259045"/>
    <xdr:sp macro="" textlink="">
      <xdr:nvSpPr>
        <xdr:cNvPr id="372" name="n_2mainValue【公営住宅】&#10;一人当たり面積"/>
        <xdr:cNvSpPr txBox="1"/>
      </xdr:nvSpPr>
      <xdr:spPr>
        <a:xfrm>
          <a:off x="8515427" y="142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45945</xdr:rowOff>
    </xdr:from>
    <xdr:ext cx="469744" cy="259045"/>
    <xdr:sp macro="" textlink="">
      <xdr:nvSpPr>
        <xdr:cNvPr id="373" name="n_3mainValue【公営住宅】&#10;一人当たり面積"/>
        <xdr:cNvSpPr txBox="1"/>
      </xdr:nvSpPr>
      <xdr:spPr>
        <a:xfrm>
          <a:off x="7626427" y="1427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52712</xdr:rowOff>
    </xdr:from>
    <xdr:ext cx="469744" cy="259045"/>
    <xdr:sp macro="" textlink="">
      <xdr:nvSpPr>
        <xdr:cNvPr id="374" name="n_4mainValue【公営住宅】&#10;一人当たり面積"/>
        <xdr:cNvSpPr txBox="1"/>
      </xdr:nvSpPr>
      <xdr:spPr>
        <a:xfrm>
          <a:off x="6737427" y="142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3" name="フローチャート: 判断 422"/>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24" name="フローチャート: 判断 423"/>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39370</xdr:rowOff>
    </xdr:from>
    <xdr:to>
      <xdr:col>85</xdr:col>
      <xdr:colOff>177800</xdr:colOff>
      <xdr:row>40</xdr:row>
      <xdr:rowOff>140970</xdr:rowOff>
    </xdr:to>
    <xdr:sp macro="" textlink="">
      <xdr:nvSpPr>
        <xdr:cNvPr id="430" name="楕円 429"/>
        <xdr:cNvSpPr/>
      </xdr:nvSpPr>
      <xdr:spPr>
        <a:xfrm>
          <a:off x="162687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125747</xdr:rowOff>
    </xdr:from>
    <xdr:ext cx="405111" cy="259045"/>
    <xdr:sp macro="" textlink="">
      <xdr:nvSpPr>
        <xdr:cNvPr id="431" name="【認定こども園・幼稚園・保育所】&#10;有形固定資産減価償却率該当値テキスト"/>
        <xdr:cNvSpPr txBox="1"/>
      </xdr:nvSpPr>
      <xdr:spPr>
        <a:xfrm>
          <a:off x="163576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1270</xdr:rowOff>
    </xdr:from>
    <xdr:to>
      <xdr:col>81</xdr:col>
      <xdr:colOff>101600</xdr:colOff>
      <xdr:row>40</xdr:row>
      <xdr:rowOff>102870</xdr:rowOff>
    </xdr:to>
    <xdr:sp macro="" textlink="">
      <xdr:nvSpPr>
        <xdr:cNvPr id="432" name="楕円 431"/>
        <xdr:cNvSpPr/>
      </xdr:nvSpPr>
      <xdr:spPr>
        <a:xfrm>
          <a:off x="15430500" y="68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52070</xdr:rowOff>
    </xdr:from>
    <xdr:to>
      <xdr:col>85</xdr:col>
      <xdr:colOff>127000</xdr:colOff>
      <xdr:row>40</xdr:row>
      <xdr:rowOff>90170</xdr:rowOff>
    </xdr:to>
    <xdr:cxnSp macro="">
      <xdr:nvCxnSpPr>
        <xdr:cNvPr id="433" name="直線コネクタ 432"/>
        <xdr:cNvCxnSpPr/>
      </xdr:nvCxnSpPr>
      <xdr:spPr>
        <a:xfrm>
          <a:off x="15481300" y="69100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34" name="楕円 433"/>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40</xdr:row>
      <xdr:rowOff>52070</xdr:rowOff>
    </xdr:to>
    <xdr:cxnSp macro="">
      <xdr:nvCxnSpPr>
        <xdr:cNvPr id="435" name="直線コネクタ 434"/>
        <xdr:cNvCxnSpPr/>
      </xdr:nvCxnSpPr>
      <xdr:spPr>
        <a:xfrm>
          <a:off x="14592300" y="68884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129540</xdr:rowOff>
    </xdr:from>
    <xdr:to>
      <xdr:col>72</xdr:col>
      <xdr:colOff>38100</xdr:colOff>
      <xdr:row>40</xdr:row>
      <xdr:rowOff>59690</xdr:rowOff>
    </xdr:to>
    <xdr:sp macro="" textlink="">
      <xdr:nvSpPr>
        <xdr:cNvPr id="436" name="楕円 435"/>
        <xdr:cNvSpPr/>
      </xdr:nvSpPr>
      <xdr:spPr>
        <a:xfrm>
          <a:off x="13652500" y="68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8890</xdr:rowOff>
    </xdr:from>
    <xdr:to>
      <xdr:col>76</xdr:col>
      <xdr:colOff>114300</xdr:colOff>
      <xdr:row>40</xdr:row>
      <xdr:rowOff>30480</xdr:rowOff>
    </xdr:to>
    <xdr:cxnSp macro="">
      <xdr:nvCxnSpPr>
        <xdr:cNvPr id="437" name="直線コネクタ 436"/>
        <xdr:cNvCxnSpPr/>
      </xdr:nvCxnSpPr>
      <xdr:spPr>
        <a:xfrm>
          <a:off x="13703300" y="68668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109220</xdr:rowOff>
    </xdr:from>
    <xdr:to>
      <xdr:col>67</xdr:col>
      <xdr:colOff>101600</xdr:colOff>
      <xdr:row>40</xdr:row>
      <xdr:rowOff>39370</xdr:rowOff>
    </xdr:to>
    <xdr:sp macro="" textlink="">
      <xdr:nvSpPr>
        <xdr:cNvPr id="438" name="楕円 437"/>
        <xdr:cNvSpPr/>
      </xdr:nvSpPr>
      <xdr:spPr>
        <a:xfrm>
          <a:off x="12763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160020</xdr:rowOff>
    </xdr:from>
    <xdr:to>
      <xdr:col>71</xdr:col>
      <xdr:colOff>177800</xdr:colOff>
      <xdr:row>40</xdr:row>
      <xdr:rowOff>8890</xdr:rowOff>
    </xdr:to>
    <xdr:cxnSp macro="">
      <xdr:nvCxnSpPr>
        <xdr:cNvPr id="439" name="直線コネクタ 438"/>
        <xdr:cNvCxnSpPr/>
      </xdr:nvCxnSpPr>
      <xdr:spPr>
        <a:xfrm>
          <a:off x="12814300" y="68465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40" name="n_1aveValue【認定こども園・幼稚園・保育所】&#10;有形固定資産減価償却率"/>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441" name="n_2aveValue【認定こども園・幼稚園・保育所】&#10;有形固定資産減価償却率"/>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42" name="n_3aveValue【認定こども園・幼稚園・保育所】&#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443" name="n_4aveValue【認定こども園・幼稚園・保育所】&#10;有形固定資産減価償却率"/>
        <xdr:cNvSpPr txBox="1"/>
      </xdr:nvSpPr>
      <xdr:spPr>
        <a:xfrm>
          <a:off x="12611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93997</xdr:rowOff>
    </xdr:from>
    <xdr:ext cx="405111" cy="259045"/>
    <xdr:sp macro="" textlink="">
      <xdr:nvSpPr>
        <xdr:cNvPr id="444" name="n_1mainValue【認定こども園・幼稚園・保育所】&#10;有形固定資産減価償却率"/>
        <xdr:cNvSpPr txBox="1"/>
      </xdr:nvSpPr>
      <xdr:spPr>
        <a:xfrm>
          <a:off x="15266044" y="695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445" name="n_2mainValue【認定こども園・幼稚園・保育所】&#10;有形固定資産減価償却率"/>
        <xdr:cNvSpPr txBox="1"/>
      </xdr:nvSpPr>
      <xdr:spPr>
        <a:xfrm>
          <a:off x="14389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50817</xdr:rowOff>
    </xdr:from>
    <xdr:ext cx="405111" cy="259045"/>
    <xdr:sp macro="" textlink="">
      <xdr:nvSpPr>
        <xdr:cNvPr id="446" name="n_3mainValue【認定こども園・幼稚園・保育所】&#10;有形固定資産減価償却率"/>
        <xdr:cNvSpPr txBox="1"/>
      </xdr:nvSpPr>
      <xdr:spPr>
        <a:xfrm>
          <a:off x="13500744" y="690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30497</xdr:rowOff>
    </xdr:from>
    <xdr:ext cx="405111" cy="259045"/>
    <xdr:sp macro="" textlink="">
      <xdr:nvSpPr>
        <xdr:cNvPr id="447" name="n_4mainValue【認定こども園・幼稚園・保育所】&#10;有形固定資産減価償却率"/>
        <xdr:cNvSpPr txBox="1"/>
      </xdr:nvSpPr>
      <xdr:spPr>
        <a:xfrm>
          <a:off x="12611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474" name="【認定こども園・幼稚園・保育所】&#10;一人当たり面積平均値テキスト"/>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77" name="フローチャート: 判断 476"/>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78" name="フローチャート: 判断 477"/>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79" name="フローチャート: 判断 478"/>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42316</xdr:rowOff>
    </xdr:from>
    <xdr:to>
      <xdr:col>116</xdr:col>
      <xdr:colOff>114300</xdr:colOff>
      <xdr:row>39</xdr:row>
      <xdr:rowOff>143916</xdr:rowOff>
    </xdr:to>
    <xdr:sp macro="" textlink="">
      <xdr:nvSpPr>
        <xdr:cNvPr id="485" name="楕円 484"/>
        <xdr:cNvSpPr/>
      </xdr:nvSpPr>
      <xdr:spPr>
        <a:xfrm>
          <a:off x="221107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20743</xdr:rowOff>
    </xdr:from>
    <xdr:ext cx="469744" cy="259045"/>
    <xdr:sp macro="" textlink="">
      <xdr:nvSpPr>
        <xdr:cNvPr id="486" name="【認定こども園・幼稚園・保育所】&#10;一人当たり面積該当値テキスト"/>
        <xdr:cNvSpPr txBox="1"/>
      </xdr:nvSpPr>
      <xdr:spPr>
        <a:xfrm>
          <a:off x="22199600" y="670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120041</xdr:rowOff>
    </xdr:from>
    <xdr:to>
      <xdr:col>112</xdr:col>
      <xdr:colOff>38100</xdr:colOff>
      <xdr:row>40</xdr:row>
      <xdr:rowOff>50191</xdr:rowOff>
    </xdr:to>
    <xdr:sp macro="" textlink="">
      <xdr:nvSpPr>
        <xdr:cNvPr id="487" name="楕円 486"/>
        <xdr:cNvSpPr/>
      </xdr:nvSpPr>
      <xdr:spPr>
        <a:xfrm>
          <a:off x="21272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93116</xdr:rowOff>
    </xdr:from>
    <xdr:to>
      <xdr:col>116</xdr:col>
      <xdr:colOff>63500</xdr:colOff>
      <xdr:row>39</xdr:row>
      <xdr:rowOff>170841</xdr:rowOff>
    </xdr:to>
    <xdr:cxnSp macro="">
      <xdr:nvCxnSpPr>
        <xdr:cNvPr id="488" name="直線コネクタ 487"/>
        <xdr:cNvCxnSpPr/>
      </xdr:nvCxnSpPr>
      <xdr:spPr>
        <a:xfrm flipV="1">
          <a:off x="21323300" y="6779666"/>
          <a:ext cx="8382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130099</xdr:rowOff>
    </xdr:from>
    <xdr:to>
      <xdr:col>107</xdr:col>
      <xdr:colOff>101600</xdr:colOff>
      <xdr:row>40</xdr:row>
      <xdr:rowOff>60249</xdr:rowOff>
    </xdr:to>
    <xdr:sp macro="" textlink="">
      <xdr:nvSpPr>
        <xdr:cNvPr id="489" name="楕円 488"/>
        <xdr:cNvSpPr/>
      </xdr:nvSpPr>
      <xdr:spPr>
        <a:xfrm>
          <a:off x="20383500" y="68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170841</xdr:rowOff>
    </xdr:from>
    <xdr:to>
      <xdr:col>111</xdr:col>
      <xdr:colOff>177800</xdr:colOff>
      <xdr:row>40</xdr:row>
      <xdr:rowOff>9449</xdr:rowOff>
    </xdr:to>
    <xdr:cxnSp macro="">
      <xdr:nvCxnSpPr>
        <xdr:cNvPr id="490" name="直線コネクタ 489"/>
        <xdr:cNvCxnSpPr/>
      </xdr:nvCxnSpPr>
      <xdr:spPr>
        <a:xfrm flipV="1">
          <a:off x="20434300" y="685739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139243</xdr:rowOff>
    </xdr:from>
    <xdr:to>
      <xdr:col>102</xdr:col>
      <xdr:colOff>165100</xdr:colOff>
      <xdr:row>40</xdr:row>
      <xdr:rowOff>69393</xdr:rowOff>
    </xdr:to>
    <xdr:sp macro="" textlink="">
      <xdr:nvSpPr>
        <xdr:cNvPr id="491" name="楕円 490"/>
        <xdr:cNvSpPr/>
      </xdr:nvSpPr>
      <xdr:spPr>
        <a:xfrm>
          <a:off x="19494500" y="68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9449</xdr:rowOff>
    </xdr:from>
    <xdr:to>
      <xdr:col>107</xdr:col>
      <xdr:colOff>50800</xdr:colOff>
      <xdr:row>40</xdr:row>
      <xdr:rowOff>18593</xdr:rowOff>
    </xdr:to>
    <xdr:cxnSp macro="">
      <xdr:nvCxnSpPr>
        <xdr:cNvPr id="492" name="直線コネクタ 491"/>
        <xdr:cNvCxnSpPr/>
      </xdr:nvCxnSpPr>
      <xdr:spPr>
        <a:xfrm flipV="1">
          <a:off x="19545300" y="686744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147472</xdr:rowOff>
    </xdr:from>
    <xdr:to>
      <xdr:col>98</xdr:col>
      <xdr:colOff>38100</xdr:colOff>
      <xdr:row>40</xdr:row>
      <xdr:rowOff>77622</xdr:rowOff>
    </xdr:to>
    <xdr:sp macro="" textlink="">
      <xdr:nvSpPr>
        <xdr:cNvPr id="493" name="楕円 492"/>
        <xdr:cNvSpPr/>
      </xdr:nvSpPr>
      <xdr:spPr>
        <a:xfrm>
          <a:off x="18605500" y="68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18593</xdr:rowOff>
    </xdr:from>
    <xdr:to>
      <xdr:col>102</xdr:col>
      <xdr:colOff>114300</xdr:colOff>
      <xdr:row>40</xdr:row>
      <xdr:rowOff>26822</xdr:rowOff>
    </xdr:to>
    <xdr:cxnSp macro="">
      <xdr:nvCxnSpPr>
        <xdr:cNvPr id="494" name="直線コネクタ 493"/>
        <xdr:cNvCxnSpPr/>
      </xdr:nvCxnSpPr>
      <xdr:spPr>
        <a:xfrm flipV="1">
          <a:off x="18656300" y="687659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495" name="n_1aveValue【認定こども園・幼稚園・保育所】&#10;一人当たり面積"/>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496" name="n_2aveValue【認定こども園・幼稚園・保育所】&#10;一人当たり面積"/>
        <xdr:cNvSpPr txBox="1"/>
      </xdr:nvSpPr>
      <xdr:spPr>
        <a:xfrm>
          <a:off x="201994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macro="" textlink="">
      <xdr:nvSpPr>
        <xdr:cNvPr id="497" name="n_3aveValue【認定こども園・幼稚園・保育所】&#10;一人当たり面積"/>
        <xdr:cNvSpPr txBox="1"/>
      </xdr:nvSpPr>
      <xdr:spPr>
        <a:xfrm>
          <a:off x="19310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498" name="n_4aveValue【認定こども園・幼稚園・保育所】&#10;一人当たり面積"/>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41318</xdr:rowOff>
    </xdr:from>
    <xdr:ext cx="469744" cy="259045"/>
    <xdr:sp macro="" textlink="">
      <xdr:nvSpPr>
        <xdr:cNvPr id="499" name="n_1mainValue【認定こども園・幼稚園・保育所】&#10;一人当たり面積"/>
        <xdr:cNvSpPr txBox="1"/>
      </xdr:nvSpPr>
      <xdr:spPr>
        <a:xfrm>
          <a:off x="210757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51376</xdr:rowOff>
    </xdr:from>
    <xdr:ext cx="469744" cy="259045"/>
    <xdr:sp macro="" textlink="">
      <xdr:nvSpPr>
        <xdr:cNvPr id="500" name="n_2mainValue【認定こども園・幼稚園・保育所】&#10;一人当たり面積"/>
        <xdr:cNvSpPr txBox="1"/>
      </xdr:nvSpPr>
      <xdr:spPr>
        <a:xfrm>
          <a:off x="20199427" y="690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60520</xdr:rowOff>
    </xdr:from>
    <xdr:ext cx="469744" cy="259045"/>
    <xdr:sp macro="" textlink="">
      <xdr:nvSpPr>
        <xdr:cNvPr id="501" name="n_3mainValue【認定こども園・幼稚園・保育所】&#10;一人当たり面積"/>
        <xdr:cNvSpPr txBox="1"/>
      </xdr:nvSpPr>
      <xdr:spPr>
        <a:xfrm>
          <a:off x="19310427" y="691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68749</xdr:rowOff>
    </xdr:from>
    <xdr:ext cx="469744" cy="259045"/>
    <xdr:sp macro="" textlink="">
      <xdr:nvSpPr>
        <xdr:cNvPr id="502" name="n_4mainValue【認定こども園・幼稚園・保育所】&#10;一人当たり面積"/>
        <xdr:cNvSpPr txBox="1"/>
      </xdr:nvSpPr>
      <xdr:spPr>
        <a:xfrm>
          <a:off x="18421427" y="692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32" name="【学校施設】&#10;有形固定資産減価償却率平均値テキスト"/>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5" name="フローチャート: 判断 534"/>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6" name="フローチャート: 判断 535"/>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37" name="フローチャート: 判断 536"/>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93980</xdr:rowOff>
    </xdr:from>
    <xdr:to>
      <xdr:col>85</xdr:col>
      <xdr:colOff>177800</xdr:colOff>
      <xdr:row>64</xdr:row>
      <xdr:rowOff>24130</xdr:rowOff>
    </xdr:to>
    <xdr:sp macro="" textlink="">
      <xdr:nvSpPr>
        <xdr:cNvPr id="543" name="楕円 542"/>
        <xdr:cNvSpPr/>
      </xdr:nvSpPr>
      <xdr:spPr>
        <a:xfrm>
          <a:off x="16268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8907</xdr:rowOff>
    </xdr:from>
    <xdr:ext cx="405111" cy="259045"/>
    <xdr:sp macro="" textlink="">
      <xdr:nvSpPr>
        <xdr:cNvPr id="544" name="【学校施設】&#10;有形固定資産減価償却率該当値テキスト"/>
        <xdr:cNvSpPr txBox="1"/>
      </xdr:nvSpPr>
      <xdr:spPr>
        <a:xfrm>
          <a:off x="16357600" y="1081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45" name="楕円 544"/>
        <xdr:cNvSpPr/>
      </xdr:nvSpPr>
      <xdr:spPr>
        <a:xfrm>
          <a:off x="1543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63</xdr:row>
      <xdr:rowOff>144780</xdr:rowOff>
    </xdr:to>
    <xdr:cxnSp macro="">
      <xdr:nvCxnSpPr>
        <xdr:cNvPr id="546" name="直線コネクタ 545"/>
        <xdr:cNvCxnSpPr/>
      </xdr:nvCxnSpPr>
      <xdr:spPr>
        <a:xfrm>
          <a:off x="15481300" y="1073277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27305</xdr:rowOff>
    </xdr:from>
    <xdr:to>
      <xdr:col>76</xdr:col>
      <xdr:colOff>165100</xdr:colOff>
      <xdr:row>62</xdr:row>
      <xdr:rowOff>128905</xdr:rowOff>
    </xdr:to>
    <xdr:sp macro="" textlink="">
      <xdr:nvSpPr>
        <xdr:cNvPr id="547" name="楕円 546"/>
        <xdr:cNvSpPr/>
      </xdr:nvSpPr>
      <xdr:spPr>
        <a:xfrm>
          <a:off x="14541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78105</xdr:rowOff>
    </xdr:from>
    <xdr:to>
      <xdr:col>81</xdr:col>
      <xdr:colOff>50800</xdr:colOff>
      <xdr:row>62</xdr:row>
      <xdr:rowOff>102870</xdr:rowOff>
    </xdr:to>
    <xdr:cxnSp macro="">
      <xdr:nvCxnSpPr>
        <xdr:cNvPr id="548" name="直線コネクタ 547"/>
        <xdr:cNvCxnSpPr/>
      </xdr:nvCxnSpPr>
      <xdr:spPr>
        <a:xfrm>
          <a:off x="14592300" y="107080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xdr:rowOff>
    </xdr:from>
    <xdr:to>
      <xdr:col>72</xdr:col>
      <xdr:colOff>38100</xdr:colOff>
      <xdr:row>62</xdr:row>
      <xdr:rowOff>104140</xdr:rowOff>
    </xdr:to>
    <xdr:sp macro="" textlink="">
      <xdr:nvSpPr>
        <xdr:cNvPr id="549" name="楕円 548"/>
        <xdr:cNvSpPr/>
      </xdr:nvSpPr>
      <xdr:spPr>
        <a:xfrm>
          <a:off x="1365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53340</xdr:rowOff>
    </xdr:from>
    <xdr:to>
      <xdr:col>76</xdr:col>
      <xdr:colOff>114300</xdr:colOff>
      <xdr:row>62</xdr:row>
      <xdr:rowOff>78105</xdr:rowOff>
    </xdr:to>
    <xdr:cxnSp macro="">
      <xdr:nvCxnSpPr>
        <xdr:cNvPr id="550" name="直線コネクタ 549"/>
        <xdr:cNvCxnSpPr/>
      </xdr:nvCxnSpPr>
      <xdr:spPr>
        <a:xfrm>
          <a:off x="13703300" y="106832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151130</xdr:rowOff>
    </xdr:from>
    <xdr:to>
      <xdr:col>67</xdr:col>
      <xdr:colOff>101600</xdr:colOff>
      <xdr:row>62</xdr:row>
      <xdr:rowOff>81280</xdr:rowOff>
    </xdr:to>
    <xdr:sp macro="" textlink="">
      <xdr:nvSpPr>
        <xdr:cNvPr id="551" name="楕円 550"/>
        <xdr:cNvSpPr/>
      </xdr:nvSpPr>
      <xdr:spPr>
        <a:xfrm>
          <a:off x="1276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30480</xdr:rowOff>
    </xdr:from>
    <xdr:to>
      <xdr:col>71</xdr:col>
      <xdr:colOff>177800</xdr:colOff>
      <xdr:row>62</xdr:row>
      <xdr:rowOff>53340</xdr:rowOff>
    </xdr:to>
    <xdr:cxnSp macro="">
      <xdr:nvCxnSpPr>
        <xdr:cNvPr id="552" name="直線コネクタ 551"/>
        <xdr:cNvCxnSpPr/>
      </xdr:nvCxnSpPr>
      <xdr:spPr>
        <a:xfrm>
          <a:off x="12814300" y="10660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553" name="n_1aveValue【学校施設】&#10;有形固定資産減価償却率"/>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54" name="n_2ave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55"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56" name="n_4aveValue【学校施設】&#10;有形固定資産減価償却率"/>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57" name="n_1mainValue【学校施設】&#10;有形固定資産減価償却率"/>
        <xdr:cNvSpPr txBox="1"/>
      </xdr:nvSpPr>
      <xdr:spPr>
        <a:xfrm>
          <a:off x="15266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120032</xdr:rowOff>
    </xdr:from>
    <xdr:ext cx="405111" cy="259045"/>
    <xdr:sp macro="" textlink="">
      <xdr:nvSpPr>
        <xdr:cNvPr id="558" name="n_2mainValue【学校施設】&#10;有形固定資産減価償却率"/>
        <xdr:cNvSpPr txBox="1"/>
      </xdr:nvSpPr>
      <xdr:spPr>
        <a:xfrm>
          <a:off x="14389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95267</xdr:rowOff>
    </xdr:from>
    <xdr:ext cx="405111" cy="259045"/>
    <xdr:sp macro="" textlink="">
      <xdr:nvSpPr>
        <xdr:cNvPr id="559" name="n_3mainValue【学校施設】&#10;有形固定資産減価償却率"/>
        <xdr:cNvSpPr txBox="1"/>
      </xdr:nvSpPr>
      <xdr:spPr>
        <a:xfrm>
          <a:off x="13500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72407</xdr:rowOff>
    </xdr:from>
    <xdr:ext cx="405111" cy="259045"/>
    <xdr:sp macro="" textlink="">
      <xdr:nvSpPr>
        <xdr:cNvPr id="560" name="n_4mainValue【学校施設】&#10;有形固定資産減価償却率"/>
        <xdr:cNvSpPr txBox="1"/>
      </xdr:nvSpPr>
      <xdr:spPr>
        <a:xfrm>
          <a:off x="12611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589" name="【学校施設】&#10;一人当たり面積平均値テキスト"/>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2" name="フローチャート: 判断 591"/>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3" name="フローチャート: 判断 592"/>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4" name="フローチャート: 判断 593"/>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31648</xdr:rowOff>
    </xdr:from>
    <xdr:to>
      <xdr:col>116</xdr:col>
      <xdr:colOff>114300</xdr:colOff>
      <xdr:row>63</xdr:row>
      <xdr:rowOff>133248</xdr:rowOff>
    </xdr:to>
    <xdr:sp macro="" textlink="">
      <xdr:nvSpPr>
        <xdr:cNvPr id="600" name="楕円 599"/>
        <xdr:cNvSpPr/>
      </xdr:nvSpPr>
      <xdr:spPr>
        <a:xfrm>
          <a:off x="22110700" y="108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118025</xdr:rowOff>
    </xdr:from>
    <xdr:ext cx="469744" cy="259045"/>
    <xdr:sp macro="" textlink="">
      <xdr:nvSpPr>
        <xdr:cNvPr id="601" name="【学校施設】&#10;一人当たり面積該当値テキスト"/>
        <xdr:cNvSpPr txBox="1"/>
      </xdr:nvSpPr>
      <xdr:spPr>
        <a:xfrm>
          <a:off x="22199600" y="1074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58851</xdr:rowOff>
    </xdr:from>
    <xdr:to>
      <xdr:col>112</xdr:col>
      <xdr:colOff>38100</xdr:colOff>
      <xdr:row>61</xdr:row>
      <xdr:rowOff>160451</xdr:rowOff>
    </xdr:to>
    <xdr:sp macro="" textlink="">
      <xdr:nvSpPr>
        <xdr:cNvPr id="602" name="楕円 601"/>
        <xdr:cNvSpPr/>
      </xdr:nvSpPr>
      <xdr:spPr>
        <a:xfrm>
          <a:off x="21272500" y="105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109651</xdr:rowOff>
    </xdr:from>
    <xdr:to>
      <xdr:col>116</xdr:col>
      <xdr:colOff>63500</xdr:colOff>
      <xdr:row>63</xdr:row>
      <xdr:rowOff>82448</xdr:rowOff>
    </xdr:to>
    <xdr:cxnSp macro="">
      <xdr:nvCxnSpPr>
        <xdr:cNvPr id="603" name="直線コネクタ 602"/>
        <xdr:cNvCxnSpPr/>
      </xdr:nvCxnSpPr>
      <xdr:spPr>
        <a:xfrm>
          <a:off x="21323300" y="10568101"/>
          <a:ext cx="8382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74702</xdr:rowOff>
    </xdr:from>
    <xdr:to>
      <xdr:col>107</xdr:col>
      <xdr:colOff>101600</xdr:colOff>
      <xdr:row>62</xdr:row>
      <xdr:rowOff>4852</xdr:rowOff>
    </xdr:to>
    <xdr:sp macro="" textlink="">
      <xdr:nvSpPr>
        <xdr:cNvPr id="604" name="楕円 603"/>
        <xdr:cNvSpPr/>
      </xdr:nvSpPr>
      <xdr:spPr>
        <a:xfrm>
          <a:off x="20383500" y="105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109651</xdr:rowOff>
    </xdr:from>
    <xdr:to>
      <xdr:col>111</xdr:col>
      <xdr:colOff>177800</xdr:colOff>
      <xdr:row>61</xdr:row>
      <xdr:rowOff>125502</xdr:rowOff>
    </xdr:to>
    <xdr:cxnSp macro="">
      <xdr:nvCxnSpPr>
        <xdr:cNvPr id="605" name="直線コネクタ 604"/>
        <xdr:cNvCxnSpPr/>
      </xdr:nvCxnSpPr>
      <xdr:spPr>
        <a:xfrm flipV="1">
          <a:off x="20434300" y="10568101"/>
          <a:ext cx="8890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89332</xdr:rowOff>
    </xdr:from>
    <xdr:to>
      <xdr:col>102</xdr:col>
      <xdr:colOff>165100</xdr:colOff>
      <xdr:row>62</xdr:row>
      <xdr:rowOff>19482</xdr:rowOff>
    </xdr:to>
    <xdr:sp macro="" textlink="">
      <xdr:nvSpPr>
        <xdr:cNvPr id="606" name="楕円 605"/>
        <xdr:cNvSpPr/>
      </xdr:nvSpPr>
      <xdr:spPr>
        <a:xfrm>
          <a:off x="19494500" y="105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125502</xdr:rowOff>
    </xdr:from>
    <xdr:to>
      <xdr:col>107</xdr:col>
      <xdr:colOff>50800</xdr:colOff>
      <xdr:row>61</xdr:row>
      <xdr:rowOff>140132</xdr:rowOff>
    </xdr:to>
    <xdr:cxnSp macro="">
      <xdr:nvCxnSpPr>
        <xdr:cNvPr id="607" name="直線コネクタ 606"/>
        <xdr:cNvCxnSpPr/>
      </xdr:nvCxnSpPr>
      <xdr:spPr>
        <a:xfrm flipV="1">
          <a:off x="19545300" y="1058395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102515</xdr:rowOff>
    </xdr:from>
    <xdr:to>
      <xdr:col>98</xdr:col>
      <xdr:colOff>38100</xdr:colOff>
      <xdr:row>62</xdr:row>
      <xdr:rowOff>32665</xdr:rowOff>
    </xdr:to>
    <xdr:sp macro="" textlink="">
      <xdr:nvSpPr>
        <xdr:cNvPr id="608" name="楕円 607"/>
        <xdr:cNvSpPr/>
      </xdr:nvSpPr>
      <xdr:spPr>
        <a:xfrm>
          <a:off x="18605500" y="105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140132</xdr:rowOff>
    </xdr:from>
    <xdr:to>
      <xdr:col>102</xdr:col>
      <xdr:colOff>114300</xdr:colOff>
      <xdr:row>61</xdr:row>
      <xdr:rowOff>153315</xdr:rowOff>
    </xdr:to>
    <xdr:cxnSp macro="">
      <xdr:nvCxnSpPr>
        <xdr:cNvPr id="609" name="直線コネクタ 608"/>
        <xdr:cNvCxnSpPr/>
      </xdr:nvCxnSpPr>
      <xdr:spPr>
        <a:xfrm flipV="1">
          <a:off x="18656300" y="10598582"/>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611" name="n_2aveValue【学校施設】&#10;一人当たり面積"/>
        <xdr:cNvSpPr txBox="1"/>
      </xdr:nvSpPr>
      <xdr:spPr>
        <a:xfrm>
          <a:off x="20199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612" name="n_3aveValue【学校施設】&#10;一人当たり面積"/>
        <xdr:cNvSpPr txBox="1"/>
      </xdr:nvSpPr>
      <xdr:spPr>
        <a:xfrm>
          <a:off x="19310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613" name="n_4aveValue【学校施設】&#10;一人当たり面積"/>
        <xdr:cNvSpPr txBox="1"/>
      </xdr:nvSpPr>
      <xdr:spPr>
        <a:xfrm>
          <a:off x="18421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5528</xdr:rowOff>
    </xdr:from>
    <xdr:ext cx="469744" cy="259045"/>
    <xdr:sp macro="" textlink="">
      <xdr:nvSpPr>
        <xdr:cNvPr id="614" name="n_1mainValue【学校施設】&#10;一人当たり面積"/>
        <xdr:cNvSpPr txBox="1"/>
      </xdr:nvSpPr>
      <xdr:spPr>
        <a:xfrm>
          <a:off x="21075727" y="1029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21379</xdr:rowOff>
    </xdr:from>
    <xdr:ext cx="469744" cy="259045"/>
    <xdr:sp macro="" textlink="">
      <xdr:nvSpPr>
        <xdr:cNvPr id="615" name="n_2mainValue【学校施設】&#10;一人当たり面積"/>
        <xdr:cNvSpPr txBox="1"/>
      </xdr:nvSpPr>
      <xdr:spPr>
        <a:xfrm>
          <a:off x="20199427" y="1030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36009</xdr:rowOff>
    </xdr:from>
    <xdr:ext cx="469744" cy="259045"/>
    <xdr:sp macro="" textlink="">
      <xdr:nvSpPr>
        <xdr:cNvPr id="616" name="n_3mainValue【学校施設】&#10;一人当たり面積"/>
        <xdr:cNvSpPr txBox="1"/>
      </xdr:nvSpPr>
      <xdr:spPr>
        <a:xfrm>
          <a:off x="19310427" y="1032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49192</xdr:rowOff>
    </xdr:from>
    <xdr:ext cx="469744" cy="259045"/>
    <xdr:sp macro="" textlink="">
      <xdr:nvSpPr>
        <xdr:cNvPr id="617" name="n_4mainValue【学校施設】&#10;一人当たり面積"/>
        <xdr:cNvSpPr txBox="1"/>
      </xdr:nvSpPr>
      <xdr:spPr>
        <a:xfrm>
          <a:off x="18421427" y="103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93997</xdr:rowOff>
    </xdr:from>
    <xdr:ext cx="405111" cy="259045"/>
    <xdr:sp macro="" textlink="">
      <xdr:nvSpPr>
        <xdr:cNvPr id="646" name="【児童館】&#10;有形固定資産減価償却率平均値テキスト"/>
        <xdr:cNvSpPr txBox="1"/>
      </xdr:nvSpPr>
      <xdr:spPr>
        <a:xfrm>
          <a:off x="16357600" y="1380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647" name="フローチャート: 判断 646"/>
        <xdr:cNvSpPr/>
      </xdr:nvSpPr>
      <xdr:spPr>
        <a:xfrm>
          <a:off x="162687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48" name="フローチャート: 判断 64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62230</xdr:rowOff>
    </xdr:from>
    <xdr:to>
      <xdr:col>76</xdr:col>
      <xdr:colOff>165100</xdr:colOff>
      <xdr:row>80</xdr:row>
      <xdr:rowOff>163830</xdr:rowOff>
    </xdr:to>
    <xdr:sp macro="" textlink="">
      <xdr:nvSpPr>
        <xdr:cNvPr id="649" name="フローチャート: 判断 648"/>
        <xdr:cNvSpPr/>
      </xdr:nvSpPr>
      <xdr:spPr>
        <a:xfrm>
          <a:off x="14541500" y="137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48261</xdr:rowOff>
    </xdr:from>
    <xdr:to>
      <xdr:col>72</xdr:col>
      <xdr:colOff>38100</xdr:colOff>
      <xdr:row>79</xdr:row>
      <xdr:rowOff>149861</xdr:rowOff>
    </xdr:to>
    <xdr:sp macro="" textlink="">
      <xdr:nvSpPr>
        <xdr:cNvPr id="650" name="フローチャート: 判断 649"/>
        <xdr:cNvSpPr/>
      </xdr:nvSpPr>
      <xdr:spPr>
        <a:xfrm>
          <a:off x="13652500" y="1359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26670</xdr:rowOff>
    </xdr:from>
    <xdr:to>
      <xdr:col>67</xdr:col>
      <xdr:colOff>101600</xdr:colOff>
      <xdr:row>79</xdr:row>
      <xdr:rowOff>128270</xdr:rowOff>
    </xdr:to>
    <xdr:sp macro="" textlink="">
      <xdr:nvSpPr>
        <xdr:cNvPr id="651" name="フローチャート: 判断 650"/>
        <xdr:cNvSpPr/>
      </xdr:nvSpPr>
      <xdr:spPr>
        <a:xfrm>
          <a:off x="127635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25400</xdr:rowOff>
    </xdr:from>
    <xdr:to>
      <xdr:col>85</xdr:col>
      <xdr:colOff>177800</xdr:colOff>
      <xdr:row>84</xdr:row>
      <xdr:rowOff>127000</xdr:rowOff>
    </xdr:to>
    <xdr:sp macro="" textlink="">
      <xdr:nvSpPr>
        <xdr:cNvPr id="657" name="楕円 656"/>
        <xdr:cNvSpPr/>
      </xdr:nvSpPr>
      <xdr:spPr>
        <a:xfrm>
          <a:off x="16268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3827</xdr:rowOff>
    </xdr:from>
    <xdr:ext cx="405111" cy="259045"/>
    <xdr:sp macro="" textlink="">
      <xdr:nvSpPr>
        <xdr:cNvPr id="658" name="【児童館】&#10;有形固定資産減価償却率該当値テキスト"/>
        <xdr:cNvSpPr txBox="1"/>
      </xdr:nvSpPr>
      <xdr:spPr>
        <a:xfrm>
          <a:off x="16357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20320</xdr:rowOff>
    </xdr:from>
    <xdr:to>
      <xdr:col>81</xdr:col>
      <xdr:colOff>101600</xdr:colOff>
      <xdr:row>84</xdr:row>
      <xdr:rowOff>121920</xdr:rowOff>
    </xdr:to>
    <xdr:sp macro="" textlink="">
      <xdr:nvSpPr>
        <xdr:cNvPr id="659" name="楕円 658"/>
        <xdr:cNvSpPr/>
      </xdr:nvSpPr>
      <xdr:spPr>
        <a:xfrm>
          <a:off x="154305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71120</xdr:rowOff>
    </xdr:from>
    <xdr:to>
      <xdr:col>85</xdr:col>
      <xdr:colOff>127000</xdr:colOff>
      <xdr:row>84</xdr:row>
      <xdr:rowOff>76200</xdr:rowOff>
    </xdr:to>
    <xdr:cxnSp macro="">
      <xdr:nvCxnSpPr>
        <xdr:cNvPr id="660" name="直線コネクタ 659"/>
        <xdr:cNvCxnSpPr/>
      </xdr:nvCxnSpPr>
      <xdr:spPr>
        <a:xfrm>
          <a:off x="15481300" y="144729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16511</xdr:rowOff>
    </xdr:from>
    <xdr:to>
      <xdr:col>76</xdr:col>
      <xdr:colOff>165100</xdr:colOff>
      <xdr:row>84</xdr:row>
      <xdr:rowOff>118111</xdr:rowOff>
    </xdr:to>
    <xdr:sp macro="" textlink="">
      <xdr:nvSpPr>
        <xdr:cNvPr id="661" name="楕円 660"/>
        <xdr:cNvSpPr/>
      </xdr:nvSpPr>
      <xdr:spPr>
        <a:xfrm>
          <a:off x="14541500" y="144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67311</xdr:rowOff>
    </xdr:from>
    <xdr:to>
      <xdr:col>81</xdr:col>
      <xdr:colOff>50800</xdr:colOff>
      <xdr:row>84</xdr:row>
      <xdr:rowOff>71120</xdr:rowOff>
    </xdr:to>
    <xdr:cxnSp macro="">
      <xdr:nvCxnSpPr>
        <xdr:cNvPr id="662" name="直線コネクタ 661"/>
        <xdr:cNvCxnSpPr/>
      </xdr:nvCxnSpPr>
      <xdr:spPr>
        <a:xfrm>
          <a:off x="14592300" y="14469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11430</xdr:rowOff>
    </xdr:from>
    <xdr:to>
      <xdr:col>72</xdr:col>
      <xdr:colOff>38100</xdr:colOff>
      <xdr:row>84</xdr:row>
      <xdr:rowOff>113030</xdr:rowOff>
    </xdr:to>
    <xdr:sp macro="" textlink="">
      <xdr:nvSpPr>
        <xdr:cNvPr id="663" name="楕円 662"/>
        <xdr:cNvSpPr/>
      </xdr:nvSpPr>
      <xdr:spPr>
        <a:xfrm>
          <a:off x="13652500" y="144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62230</xdr:rowOff>
    </xdr:from>
    <xdr:to>
      <xdr:col>76</xdr:col>
      <xdr:colOff>114300</xdr:colOff>
      <xdr:row>84</xdr:row>
      <xdr:rowOff>67311</xdr:rowOff>
    </xdr:to>
    <xdr:cxnSp macro="">
      <xdr:nvCxnSpPr>
        <xdr:cNvPr id="664" name="直線コネクタ 663"/>
        <xdr:cNvCxnSpPr/>
      </xdr:nvCxnSpPr>
      <xdr:spPr>
        <a:xfrm>
          <a:off x="13703300" y="144640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xdr:rowOff>
    </xdr:from>
    <xdr:to>
      <xdr:col>67</xdr:col>
      <xdr:colOff>101600</xdr:colOff>
      <xdr:row>84</xdr:row>
      <xdr:rowOff>107950</xdr:rowOff>
    </xdr:to>
    <xdr:sp macro="" textlink="">
      <xdr:nvSpPr>
        <xdr:cNvPr id="665" name="楕円 664"/>
        <xdr:cNvSpPr/>
      </xdr:nvSpPr>
      <xdr:spPr>
        <a:xfrm>
          <a:off x="1276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57150</xdr:rowOff>
    </xdr:from>
    <xdr:to>
      <xdr:col>71</xdr:col>
      <xdr:colOff>177800</xdr:colOff>
      <xdr:row>84</xdr:row>
      <xdr:rowOff>62230</xdr:rowOff>
    </xdr:to>
    <xdr:cxnSp macro="">
      <xdr:nvCxnSpPr>
        <xdr:cNvPr id="666" name="直線コネクタ 665"/>
        <xdr:cNvCxnSpPr/>
      </xdr:nvCxnSpPr>
      <xdr:spPr>
        <a:xfrm>
          <a:off x="12814300" y="144589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67" name="n_1aveValue【児童館】&#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8907</xdr:rowOff>
    </xdr:from>
    <xdr:ext cx="405111" cy="259045"/>
    <xdr:sp macro="" textlink="">
      <xdr:nvSpPr>
        <xdr:cNvPr id="668" name="n_2aveValue【児童館】&#10;有形固定資産減価償却率"/>
        <xdr:cNvSpPr txBox="1"/>
      </xdr:nvSpPr>
      <xdr:spPr>
        <a:xfrm>
          <a:off x="14389744" y="1355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166388</xdr:rowOff>
    </xdr:from>
    <xdr:ext cx="405111" cy="259045"/>
    <xdr:sp macro="" textlink="">
      <xdr:nvSpPr>
        <xdr:cNvPr id="669" name="n_3aveValue【児童館】&#10;有形固定資産減価償却率"/>
        <xdr:cNvSpPr txBox="1"/>
      </xdr:nvSpPr>
      <xdr:spPr>
        <a:xfrm>
          <a:off x="13500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144797</xdr:rowOff>
    </xdr:from>
    <xdr:ext cx="405111" cy="259045"/>
    <xdr:sp macro="" textlink="">
      <xdr:nvSpPr>
        <xdr:cNvPr id="670" name="n_4aveValue【児童館】&#10;有形固定資産減価償却率"/>
        <xdr:cNvSpPr txBox="1"/>
      </xdr:nvSpPr>
      <xdr:spPr>
        <a:xfrm>
          <a:off x="12611744"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113047</xdr:rowOff>
    </xdr:from>
    <xdr:ext cx="405111" cy="259045"/>
    <xdr:sp macro="" textlink="">
      <xdr:nvSpPr>
        <xdr:cNvPr id="671" name="n_1mainValue【児童館】&#10;有形固定資産減価償却率"/>
        <xdr:cNvSpPr txBox="1"/>
      </xdr:nvSpPr>
      <xdr:spPr>
        <a:xfrm>
          <a:off x="15266044" y="1451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109238</xdr:rowOff>
    </xdr:from>
    <xdr:ext cx="405111" cy="259045"/>
    <xdr:sp macro="" textlink="">
      <xdr:nvSpPr>
        <xdr:cNvPr id="672" name="n_2mainValue【児童館】&#10;有形固定資産減価償却率"/>
        <xdr:cNvSpPr txBox="1"/>
      </xdr:nvSpPr>
      <xdr:spPr>
        <a:xfrm>
          <a:off x="14389744" y="1451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104157</xdr:rowOff>
    </xdr:from>
    <xdr:ext cx="405111" cy="259045"/>
    <xdr:sp macro="" textlink="">
      <xdr:nvSpPr>
        <xdr:cNvPr id="673" name="n_3mainValue【児童館】&#10;有形固定資産減価償却率"/>
        <xdr:cNvSpPr txBox="1"/>
      </xdr:nvSpPr>
      <xdr:spPr>
        <a:xfrm>
          <a:off x="13500744" y="1450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99077</xdr:rowOff>
    </xdr:from>
    <xdr:ext cx="405111" cy="259045"/>
    <xdr:sp macro="" textlink="">
      <xdr:nvSpPr>
        <xdr:cNvPr id="674" name="n_4mainValue【児童館】&#10;有形固定資産減価償却率"/>
        <xdr:cNvSpPr txBox="1"/>
      </xdr:nvSpPr>
      <xdr:spPr>
        <a:xfrm>
          <a:off x="12611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72389</xdr:rowOff>
    </xdr:to>
    <xdr:cxnSp macro="">
      <xdr:nvCxnSpPr>
        <xdr:cNvPr id="696" name="直線コネクタ 695"/>
        <xdr:cNvCxnSpPr/>
      </xdr:nvCxnSpPr>
      <xdr:spPr>
        <a:xfrm flipV="1">
          <a:off x="22160864" y="13491211"/>
          <a:ext cx="0" cy="1154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697" name="【児童館】&#10;一人当たり面積最小値テキスト"/>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698" name="直線コネクタ 697"/>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99" name="【児童館】&#10;一人当たり面積最大値テキスト"/>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700" name="直線コネクタ 699"/>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30751</xdr:rowOff>
    </xdr:from>
    <xdr:ext cx="469744" cy="259045"/>
    <xdr:sp macro="" textlink="">
      <xdr:nvSpPr>
        <xdr:cNvPr id="701" name="【児童館】&#10;一人当たり面積平均値テキスト"/>
        <xdr:cNvSpPr txBox="1"/>
      </xdr:nvSpPr>
      <xdr:spPr>
        <a:xfrm>
          <a:off x="22199600" y="1426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7874</xdr:rowOff>
    </xdr:from>
    <xdr:to>
      <xdr:col>116</xdr:col>
      <xdr:colOff>114300</xdr:colOff>
      <xdr:row>84</xdr:row>
      <xdr:rowOff>109474</xdr:rowOff>
    </xdr:to>
    <xdr:sp macro="" textlink="">
      <xdr:nvSpPr>
        <xdr:cNvPr id="702" name="フローチャート: 判断 701"/>
        <xdr:cNvSpPr/>
      </xdr:nvSpPr>
      <xdr:spPr>
        <a:xfrm>
          <a:off x="221107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30735</xdr:rowOff>
    </xdr:from>
    <xdr:to>
      <xdr:col>112</xdr:col>
      <xdr:colOff>38100</xdr:colOff>
      <xdr:row>84</xdr:row>
      <xdr:rowOff>132335</xdr:rowOff>
    </xdr:to>
    <xdr:sp macro="" textlink="">
      <xdr:nvSpPr>
        <xdr:cNvPr id="703" name="フローチャート: 判断 702"/>
        <xdr:cNvSpPr/>
      </xdr:nvSpPr>
      <xdr:spPr>
        <a:xfrm>
          <a:off x="21272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71882</xdr:rowOff>
    </xdr:from>
    <xdr:to>
      <xdr:col>107</xdr:col>
      <xdr:colOff>101600</xdr:colOff>
      <xdr:row>85</xdr:row>
      <xdr:rowOff>2032</xdr:rowOff>
    </xdr:to>
    <xdr:sp macro="" textlink="">
      <xdr:nvSpPr>
        <xdr:cNvPr id="704" name="フローチャート: 判断 703"/>
        <xdr:cNvSpPr/>
      </xdr:nvSpPr>
      <xdr:spPr>
        <a:xfrm>
          <a:off x="203835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05" name="フローチャート: 判断 704"/>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06" name="フローチャート: 判断 705"/>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楕円 711"/>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80535</xdr:rowOff>
    </xdr:from>
    <xdr:ext cx="469744" cy="259045"/>
    <xdr:sp macro="" textlink="">
      <xdr:nvSpPr>
        <xdr:cNvPr id="713" name="【児童館】&#10;一人当たり面積該当値テキスト"/>
        <xdr:cNvSpPr txBox="1"/>
      </xdr:nvSpPr>
      <xdr:spPr>
        <a:xfrm>
          <a:off x="22199600" y="1448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167894</xdr:rowOff>
    </xdr:from>
    <xdr:to>
      <xdr:col>112</xdr:col>
      <xdr:colOff>38100</xdr:colOff>
      <xdr:row>85</xdr:row>
      <xdr:rowOff>98044</xdr:rowOff>
    </xdr:to>
    <xdr:sp macro="" textlink="">
      <xdr:nvSpPr>
        <xdr:cNvPr id="714" name="楕円 713"/>
        <xdr:cNvSpPr/>
      </xdr:nvSpPr>
      <xdr:spPr>
        <a:xfrm>
          <a:off x="21272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47244</xdr:rowOff>
    </xdr:to>
    <xdr:cxnSp macro="">
      <xdr:nvCxnSpPr>
        <xdr:cNvPr id="715" name="直線コネクタ 714"/>
        <xdr:cNvCxnSpPr/>
      </xdr:nvCxnSpPr>
      <xdr:spPr>
        <a:xfrm flipV="1">
          <a:off x="21323300" y="1461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1015</xdr:rowOff>
    </xdr:from>
    <xdr:to>
      <xdr:col>107</xdr:col>
      <xdr:colOff>101600</xdr:colOff>
      <xdr:row>85</xdr:row>
      <xdr:rowOff>102615</xdr:rowOff>
    </xdr:to>
    <xdr:sp macro="" textlink="">
      <xdr:nvSpPr>
        <xdr:cNvPr id="716" name="楕円 715"/>
        <xdr:cNvSpPr/>
      </xdr:nvSpPr>
      <xdr:spPr>
        <a:xfrm>
          <a:off x="20383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47244</xdr:rowOff>
    </xdr:from>
    <xdr:to>
      <xdr:col>111</xdr:col>
      <xdr:colOff>177800</xdr:colOff>
      <xdr:row>85</xdr:row>
      <xdr:rowOff>51815</xdr:rowOff>
    </xdr:to>
    <xdr:cxnSp macro="">
      <xdr:nvCxnSpPr>
        <xdr:cNvPr id="717" name="直線コネクタ 716"/>
        <xdr:cNvCxnSpPr/>
      </xdr:nvCxnSpPr>
      <xdr:spPr>
        <a:xfrm flipV="1">
          <a:off x="20434300" y="146204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718" name="楕円 717"/>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51815</xdr:rowOff>
    </xdr:from>
    <xdr:to>
      <xdr:col>107</xdr:col>
      <xdr:colOff>50800</xdr:colOff>
      <xdr:row>85</xdr:row>
      <xdr:rowOff>58674</xdr:rowOff>
    </xdr:to>
    <xdr:cxnSp macro="">
      <xdr:nvCxnSpPr>
        <xdr:cNvPr id="719" name="直線コネクタ 718"/>
        <xdr:cNvCxnSpPr/>
      </xdr:nvCxnSpPr>
      <xdr:spPr>
        <a:xfrm flipV="1">
          <a:off x="19545300" y="146250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xdr:rowOff>
    </xdr:from>
    <xdr:to>
      <xdr:col>98</xdr:col>
      <xdr:colOff>38100</xdr:colOff>
      <xdr:row>85</xdr:row>
      <xdr:rowOff>114046</xdr:rowOff>
    </xdr:to>
    <xdr:sp macro="" textlink="">
      <xdr:nvSpPr>
        <xdr:cNvPr id="720" name="楕円 719"/>
        <xdr:cNvSpPr/>
      </xdr:nvSpPr>
      <xdr:spPr>
        <a:xfrm>
          <a:off x="18605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63246</xdr:rowOff>
    </xdr:to>
    <xdr:cxnSp macro="">
      <xdr:nvCxnSpPr>
        <xdr:cNvPr id="721" name="直線コネクタ 720"/>
        <xdr:cNvCxnSpPr/>
      </xdr:nvCxnSpPr>
      <xdr:spPr>
        <a:xfrm flipV="1">
          <a:off x="18656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148862</xdr:rowOff>
    </xdr:from>
    <xdr:ext cx="469744" cy="259045"/>
    <xdr:sp macro="" textlink="">
      <xdr:nvSpPr>
        <xdr:cNvPr id="722" name="n_1aveValue【児童館】&#10;一人当たり面積"/>
        <xdr:cNvSpPr txBox="1"/>
      </xdr:nvSpPr>
      <xdr:spPr>
        <a:xfrm>
          <a:off x="21075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18559</xdr:rowOff>
    </xdr:from>
    <xdr:ext cx="469744" cy="259045"/>
    <xdr:sp macro="" textlink="">
      <xdr:nvSpPr>
        <xdr:cNvPr id="723" name="n_2aveValue【児童館】&#10;一人当たり面積"/>
        <xdr:cNvSpPr txBox="1"/>
      </xdr:nvSpPr>
      <xdr:spPr>
        <a:xfrm>
          <a:off x="20199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724" name="n_3aveValue【児童館】&#10;一人当たり面積"/>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25" name="n_4aveValue【児童館】&#10;一人当たり面積"/>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89171</xdr:rowOff>
    </xdr:from>
    <xdr:ext cx="469744" cy="259045"/>
    <xdr:sp macro="" textlink="">
      <xdr:nvSpPr>
        <xdr:cNvPr id="726" name="n_1mainValue【児童館】&#10;一人当たり面積"/>
        <xdr:cNvSpPr txBox="1"/>
      </xdr:nvSpPr>
      <xdr:spPr>
        <a:xfrm>
          <a:off x="210757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93742</xdr:rowOff>
    </xdr:from>
    <xdr:ext cx="469744" cy="259045"/>
    <xdr:sp macro="" textlink="">
      <xdr:nvSpPr>
        <xdr:cNvPr id="727" name="n_2mainValue【児童館】&#10;一人当たり面積"/>
        <xdr:cNvSpPr txBox="1"/>
      </xdr:nvSpPr>
      <xdr:spPr>
        <a:xfrm>
          <a:off x="20199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728" name="n_3mainValue【児童館】&#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105173</xdr:rowOff>
    </xdr:from>
    <xdr:ext cx="469744" cy="259045"/>
    <xdr:sp macro="" textlink="">
      <xdr:nvSpPr>
        <xdr:cNvPr id="729" name="n_4mainValue【児童館】&#10;一人当たり面積"/>
        <xdr:cNvSpPr txBox="1"/>
      </xdr:nvSpPr>
      <xdr:spPr>
        <a:xfrm>
          <a:off x="18421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754" name="直線コネクタ 753"/>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757" name="【公民館】&#10;有形固定資産減価償却率最大値テキスト"/>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758" name="直線コネクタ 757"/>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759" name="【公民館】&#10;有形固定資産減価償却率平均値テキスト"/>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60" name="フローチャート: 判断 759"/>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1" name="フローチャート: 判断 760"/>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62" name="フローチャート: 判断 761"/>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763" name="フローチャート: 判断 762"/>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764" name="フローチャート: 判断 763"/>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70" name="楕円 769"/>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771" name="【公民館】&#10;有形固定資産減価償却率該当値テキスト"/>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772" name="楕円 771"/>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773" name="直線コネクタ 772"/>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774" name="楕円 773"/>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775" name="直線コネクタ 774"/>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63500</xdr:rowOff>
    </xdr:from>
    <xdr:to>
      <xdr:col>72</xdr:col>
      <xdr:colOff>38100</xdr:colOff>
      <xdr:row>108</xdr:row>
      <xdr:rowOff>165100</xdr:rowOff>
    </xdr:to>
    <xdr:sp macro="" textlink="">
      <xdr:nvSpPr>
        <xdr:cNvPr id="776" name="楕円 775"/>
        <xdr:cNvSpPr/>
      </xdr:nvSpPr>
      <xdr:spPr>
        <a:xfrm>
          <a:off x="1365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114300</xdr:rowOff>
    </xdr:from>
    <xdr:to>
      <xdr:col>76</xdr:col>
      <xdr:colOff>114300</xdr:colOff>
      <xdr:row>108</xdr:row>
      <xdr:rowOff>152400</xdr:rowOff>
    </xdr:to>
    <xdr:cxnSp macro="">
      <xdr:nvCxnSpPr>
        <xdr:cNvPr id="777" name="直線コネクタ 776"/>
        <xdr:cNvCxnSpPr/>
      </xdr:nvCxnSpPr>
      <xdr:spPr>
        <a:xfrm>
          <a:off x="13703300" y="1863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778" name="楕円 777"/>
        <xdr:cNvSpPr/>
      </xdr:nvSpPr>
      <xdr:spPr>
        <a:xfrm>
          <a:off x="1276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114300</xdr:rowOff>
    </xdr:to>
    <xdr:cxnSp macro="">
      <xdr:nvCxnSpPr>
        <xdr:cNvPr id="779" name="直線コネクタ 778"/>
        <xdr:cNvCxnSpPr/>
      </xdr:nvCxnSpPr>
      <xdr:spPr>
        <a:xfrm>
          <a:off x="12814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80" name="n_1ave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781" name="n_2aveValue【公民館】&#10;有形固定資産減価償却率"/>
        <xdr:cNvSpPr txBox="1"/>
      </xdr:nvSpPr>
      <xdr:spPr>
        <a:xfrm>
          <a:off x="14389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782" name="n_3aveValue【公民館】&#10;有形固定資産減価償却率"/>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783" name="n_4aveValue【公民館】&#10;有形固定資産減価償却率"/>
        <xdr:cNvSpPr txBox="1"/>
      </xdr:nvSpPr>
      <xdr:spPr>
        <a:xfrm>
          <a:off x="12611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784" name="n_1mainValue【公民館】&#10;有形固定資産減価償却率"/>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785" name="n_2mainValue【公民館】&#10;有形固定資産減価償却率"/>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156227</xdr:rowOff>
    </xdr:from>
    <xdr:ext cx="405111" cy="259045"/>
    <xdr:sp macro="" textlink="">
      <xdr:nvSpPr>
        <xdr:cNvPr id="786" name="n_3mainValue【公民館】&#10;有形固定資産減価償却率"/>
        <xdr:cNvSpPr txBox="1"/>
      </xdr:nvSpPr>
      <xdr:spPr>
        <a:xfrm>
          <a:off x="13500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118127</xdr:rowOff>
    </xdr:from>
    <xdr:ext cx="405111" cy="259045"/>
    <xdr:sp macro="" textlink="">
      <xdr:nvSpPr>
        <xdr:cNvPr id="787" name="n_4mainValue【公民館】&#10;有形固定資産減価償却率"/>
        <xdr:cNvSpPr txBox="1"/>
      </xdr:nvSpPr>
      <xdr:spPr>
        <a:xfrm>
          <a:off x="12611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9" name="テキスト ボックス 80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811" name="直線コネクタ 810"/>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812" name="【公民館】&#10;一人当たり面積最小値テキスト"/>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813" name="直線コネクタ 812"/>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4"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5" name="直線コネクタ 814"/>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816" name="【公民館】&#10;一人当たり面積平均値テキスト"/>
        <xdr:cNvSpPr txBox="1"/>
      </xdr:nvSpPr>
      <xdr:spPr>
        <a:xfrm>
          <a:off x="22199600" y="18308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817" name="フローチャート: 判断 816"/>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818" name="フローチャート: 判断 817"/>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819" name="フローチャート: 判断 818"/>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820" name="フローチャート: 判断 819"/>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821" name="フローチャート: 判断 820"/>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46737</xdr:rowOff>
    </xdr:from>
    <xdr:to>
      <xdr:col>116</xdr:col>
      <xdr:colOff>114300</xdr:colOff>
      <xdr:row>108</xdr:row>
      <xdr:rowOff>148337</xdr:rowOff>
    </xdr:to>
    <xdr:sp macro="" textlink="">
      <xdr:nvSpPr>
        <xdr:cNvPr id="827" name="楕円 826"/>
        <xdr:cNvSpPr/>
      </xdr:nvSpPr>
      <xdr:spPr>
        <a:xfrm>
          <a:off x="22110700" y="185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133114</xdr:rowOff>
    </xdr:from>
    <xdr:ext cx="469744" cy="259045"/>
    <xdr:sp macro="" textlink="">
      <xdr:nvSpPr>
        <xdr:cNvPr id="828" name="【公民館】&#10;一人当たり面積該当値テキスト"/>
        <xdr:cNvSpPr txBox="1"/>
      </xdr:nvSpPr>
      <xdr:spPr>
        <a:xfrm>
          <a:off x="22199600" y="18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47879</xdr:rowOff>
    </xdr:from>
    <xdr:to>
      <xdr:col>112</xdr:col>
      <xdr:colOff>38100</xdr:colOff>
      <xdr:row>108</xdr:row>
      <xdr:rowOff>149479</xdr:rowOff>
    </xdr:to>
    <xdr:sp macro="" textlink="">
      <xdr:nvSpPr>
        <xdr:cNvPr id="829" name="楕円 828"/>
        <xdr:cNvSpPr/>
      </xdr:nvSpPr>
      <xdr:spPr>
        <a:xfrm>
          <a:off x="21272500" y="185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97537</xdr:rowOff>
    </xdr:from>
    <xdr:to>
      <xdr:col>116</xdr:col>
      <xdr:colOff>63500</xdr:colOff>
      <xdr:row>108</xdr:row>
      <xdr:rowOff>98679</xdr:rowOff>
    </xdr:to>
    <xdr:cxnSp macro="">
      <xdr:nvCxnSpPr>
        <xdr:cNvPr id="830" name="直線コネクタ 829"/>
        <xdr:cNvCxnSpPr/>
      </xdr:nvCxnSpPr>
      <xdr:spPr>
        <a:xfrm flipV="1">
          <a:off x="21323300" y="18614137"/>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49785</xdr:rowOff>
    </xdr:from>
    <xdr:to>
      <xdr:col>107</xdr:col>
      <xdr:colOff>101600</xdr:colOff>
      <xdr:row>108</xdr:row>
      <xdr:rowOff>151385</xdr:rowOff>
    </xdr:to>
    <xdr:sp macro="" textlink="">
      <xdr:nvSpPr>
        <xdr:cNvPr id="831" name="楕円 830"/>
        <xdr:cNvSpPr/>
      </xdr:nvSpPr>
      <xdr:spPr>
        <a:xfrm>
          <a:off x="20383500" y="185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98679</xdr:rowOff>
    </xdr:from>
    <xdr:to>
      <xdr:col>111</xdr:col>
      <xdr:colOff>177800</xdr:colOff>
      <xdr:row>108</xdr:row>
      <xdr:rowOff>100585</xdr:rowOff>
    </xdr:to>
    <xdr:cxnSp macro="">
      <xdr:nvCxnSpPr>
        <xdr:cNvPr id="832" name="直線コネクタ 831"/>
        <xdr:cNvCxnSpPr/>
      </xdr:nvCxnSpPr>
      <xdr:spPr>
        <a:xfrm flipV="1">
          <a:off x="20434300" y="1861527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51308</xdr:rowOff>
    </xdr:from>
    <xdr:to>
      <xdr:col>102</xdr:col>
      <xdr:colOff>165100</xdr:colOff>
      <xdr:row>108</xdr:row>
      <xdr:rowOff>152908</xdr:rowOff>
    </xdr:to>
    <xdr:sp macro="" textlink="">
      <xdr:nvSpPr>
        <xdr:cNvPr id="833" name="楕円 832"/>
        <xdr:cNvSpPr/>
      </xdr:nvSpPr>
      <xdr:spPr>
        <a:xfrm>
          <a:off x="19494500" y="185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100585</xdr:rowOff>
    </xdr:from>
    <xdr:to>
      <xdr:col>107</xdr:col>
      <xdr:colOff>50800</xdr:colOff>
      <xdr:row>108</xdr:row>
      <xdr:rowOff>102108</xdr:rowOff>
    </xdr:to>
    <xdr:cxnSp macro="">
      <xdr:nvCxnSpPr>
        <xdr:cNvPr id="834" name="直線コネクタ 833"/>
        <xdr:cNvCxnSpPr/>
      </xdr:nvCxnSpPr>
      <xdr:spPr>
        <a:xfrm flipV="1">
          <a:off x="19545300" y="186171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52832</xdr:rowOff>
    </xdr:from>
    <xdr:to>
      <xdr:col>98</xdr:col>
      <xdr:colOff>38100</xdr:colOff>
      <xdr:row>108</xdr:row>
      <xdr:rowOff>154432</xdr:rowOff>
    </xdr:to>
    <xdr:sp macro="" textlink="">
      <xdr:nvSpPr>
        <xdr:cNvPr id="835" name="楕円 834"/>
        <xdr:cNvSpPr/>
      </xdr:nvSpPr>
      <xdr:spPr>
        <a:xfrm>
          <a:off x="18605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102108</xdr:rowOff>
    </xdr:from>
    <xdr:to>
      <xdr:col>102</xdr:col>
      <xdr:colOff>114300</xdr:colOff>
      <xdr:row>108</xdr:row>
      <xdr:rowOff>103632</xdr:rowOff>
    </xdr:to>
    <xdr:cxnSp macro="">
      <xdr:nvCxnSpPr>
        <xdr:cNvPr id="836" name="直線コネクタ 835"/>
        <xdr:cNvCxnSpPr/>
      </xdr:nvCxnSpPr>
      <xdr:spPr>
        <a:xfrm flipV="1">
          <a:off x="18656300" y="1861870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837" name="n_1aveValue【公民館】&#10;一人当たり面積"/>
        <xdr:cNvSpPr txBox="1"/>
      </xdr:nvSpPr>
      <xdr:spPr>
        <a:xfrm>
          <a:off x="210757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58754</xdr:rowOff>
    </xdr:from>
    <xdr:ext cx="469744" cy="259045"/>
    <xdr:sp macro="" textlink="">
      <xdr:nvSpPr>
        <xdr:cNvPr id="838" name="n_2aveValue【公民館】&#10;一人当たり面積"/>
        <xdr:cNvSpPr txBox="1"/>
      </xdr:nvSpPr>
      <xdr:spPr>
        <a:xfrm>
          <a:off x="201994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35704</xdr:rowOff>
    </xdr:from>
    <xdr:ext cx="469744" cy="259045"/>
    <xdr:sp macro="" textlink="">
      <xdr:nvSpPr>
        <xdr:cNvPr id="839" name="n_3aveValue【公民館】&#10;一人当たり面積"/>
        <xdr:cNvSpPr txBox="1"/>
      </xdr:nvSpPr>
      <xdr:spPr>
        <a:xfrm>
          <a:off x="19310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42563</xdr:rowOff>
    </xdr:from>
    <xdr:ext cx="469744" cy="259045"/>
    <xdr:sp macro="" textlink="">
      <xdr:nvSpPr>
        <xdr:cNvPr id="840" name="n_4aveValue【公民館】&#10;一人当たり面積"/>
        <xdr:cNvSpPr txBox="1"/>
      </xdr:nvSpPr>
      <xdr:spPr>
        <a:xfrm>
          <a:off x="18421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140606</xdr:rowOff>
    </xdr:from>
    <xdr:ext cx="469744" cy="259045"/>
    <xdr:sp macro="" textlink="">
      <xdr:nvSpPr>
        <xdr:cNvPr id="841" name="n_1mainValue【公民館】&#10;一人当たり面積"/>
        <xdr:cNvSpPr txBox="1"/>
      </xdr:nvSpPr>
      <xdr:spPr>
        <a:xfrm>
          <a:off x="21075727" y="186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142512</xdr:rowOff>
    </xdr:from>
    <xdr:ext cx="469744" cy="259045"/>
    <xdr:sp macro="" textlink="">
      <xdr:nvSpPr>
        <xdr:cNvPr id="842" name="n_2mainValue【公民館】&#10;一人当たり面積"/>
        <xdr:cNvSpPr txBox="1"/>
      </xdr:nvSpPr>
      <xdr:spPr>
        <a:xfrm>
          <a:off x="20199427" y="1865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144035</xdr:rowOff>
    </xdr:from>
    <xdr:ext cx="469744" cy="259045"/>
    <xdr:sp macro="" textlink="">
      <xdr:nvSpPr>
        <xdr:cNvPr id="843" name="n_3mainValue【公民館】&#10;一人当たり面積"/>
        <xdr:cNvSpPr txBox="1"/>
      </xdr:nvSpPr>
      <xdr:spPr>
        <a:xfrm>
          <a:off x="19310427"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145559</xdr:rowOff>
    </xdr:from>
    <xdr:ext cx="469744" cy="259045"/>
    <xdr:sp macro="" textlink="">
      <xdr:nvSpPr>
        <xdr:cNvPr id="844" name="n_4mainValue【公民館】&#10;一人当たり面積"/>
        <xdr:cNvSpPr txBox="1"/>
      </xdr:nvSpPr>
      <xdr:spPr>
        <a:xfrm>
          <a:off x="184214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施設類型ごとの有形固定資産減価償却率について、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これの施設については、公共施設個別施設計画に基づき、それぞれ下記の方針で更新・除却の検討を進めている。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用途廃止も念頭に入れながら、予防保全的な修繕を周期的に行い長寿命化を図る。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高野町学びの交流拠点として複合施設化を行うため、令和２年度より債務負担行為を設定し事業を進めている。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予防保全的な修繕を周期的に行い長寿命化を図るが、他の公共施設の検討結果により統合や廃止も考えている。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
2,680
137.03
5,740,564
5,523,590
191,457
2,319,251
4,953,719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90" name="楕円 89"/>
        <xdr:cNvSpPr/>
      </xdr:nvSpPr>
      <xdr:spPr>
        <a:xfrm>
          <a:off x="45847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95811</xdr:rowOff>
    </xdr:from>
    <xdr:ext cx="405111" cy="259045"/>
    <xdr:sp macro="" textlink="">
      <xdr:nvSpPr>
        <xdr:cNvPr id="91" name="【体育館・プール】&#10;有形固定資産減価償却率該当値テキスト"/>
        <xdr:cNvSpPr txBox="1"/>
      </xdr:nvSpPr>
      <xdr:spPr>
        <a:xfrm>
          <a:off x="4673600"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55335</xdr:rowOff>
    </xdr:from>
    <xdr:to>
      <xdr:col>20</xdr:col>
      <xdr:colOff>38100</xdr:colOff>
      <xdr:row>63</xdr:row>
      <xdr:rowOff>156935</xdr:rowOff>
    </xdr:to>
    <xdr:sp macro="" textlink="">
      <xdr:nvSpPr>
        <xdr:cNvPr id="92" name="楕円 91"/>
        <xdr:cNvSpPr/>
      </xdr:nvSpPr>
      <xdr:spPr>
        <a:xfrm>
          <a:off x="3746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168184</xdr:rowOff>
    </xdr:from>
    <xdr:to>
      <xdr:col>24</xdr:col>
      <xdr:colOff>63500</xdr:colOff>
      <xdr:row>63</xdr:row>
      <xdr:rowOff>106135</xdr:rowOff>
    </xdr:to>
    <xdr:cxnSp macro="">
      <xdr:nvCxnSpPr>
        <xdr:cNvPr id="93" name="直線コネクタ 92"/>
        <xdr:cNvCxnSpPr/>
      </xdr:nvCxnSpPr>
      <xdr:spPr>
        <a:xfrm flipV="1">
          <a:off x="3797300" y="10626634"/>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19413</xdr:rowOff>
    </xdr:from>
    <xdr:to>
      <xdr:col>15</xdr:col>
      <xdr:colOff>101600</xdr:colOff>
      <xdr:row>63</xdr:row>
      <xdr:rowOff>121013</xdr:rowOff>
    </xdr:to>
    <xdr:sp macro="" textlink="">
      <xdr:nvSpPr>
        <xdr:cNvPr id="94" name="楕円 93"/>
        <xdr:cNvSpPr/>
      </xdr:nvSpPr>
      <xdr:spPr>
        <a:xfrm>
          <a:off x="2857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70213</xdr:rowOff>
    </xdr:from>
    <xdr:to>
      <xdr:col>19</xdr:col>
      <xdr:colOff>177800</xdr:colOff>
      <xdr:row>63</xdr:row>
      <xdr:rowOff>106135</xdr:rowOff>
    </xdr:to>
    <xdr:cxnSp macro="">
      <xdr:nvCxnSpPr>
        <xdr:cNvPr id="95" name="直線コネクタ 94"/>
        <xdr:cNvCxnSpPr/>
      </xdr:nvCxnSpPr>
      <xdr:spPr>
        <a:xfrm>
          <a:off x="2908300" y="1087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96" name="楕円 95"/>
        <xdr:cNvSpPr/>
      </xdr:nvSpPr>
      <xdr:spPr>
        <a:xfrm>
          <a:off x="196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34290</xdr:rowOff>
    </xdr:from>
    <xdr:to>
      <xdr:col>15</xdr:col>
      <xdr:colOff>50800</xdr:colOff>
      <xdr:row>63</xdr:row>
      <xdr:rowOff>70213</xdr:rowOff>
    </xdr:to>
    <xdr:cxnSp macro="">
      <xdr:nvCxnSpPr>
        <xdr:cNvPr id="97" name="直線コネクタ 96"/>
        <xdr:cNvCxnSpPr/>
      </xdr:nvCxnSpPr>
      <xdr:spPr>
        <a:xfrm>
          <a:off x="2019300" y="1083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119017</xdr:rowOff>
    </xdr:from>
    <xdr:to>
      <xdr:col>6</xdr:col>
      <xdr:colOff>38100</xdr:colOff>
      <xdr:row>63</xdr:row>
      <xdr:rowOff>49167</xdr:rowOff>
    </xdr:to>
    <xdr:sp macro="" textlink="">
      <xdr:nvSpPr>
        <xdr:cNvPr id="98" name="楕円 97"/>
        <xdr:cNvSpPr/>
      </xdr:nvSpPr>
      <xdr:spPr>
        <a:xfrm>
          <a:off x="1079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169817</xdr:rowOff>
    </xdr:from>
    <xdr:to>
      <xdr:col>10</xdr:col>
      <xdr:colOff>114300</xdr:colOff>
      <xdr:row>63</xdr:row>
      <xdr:rowOff>34290</xdr:rowOff>
    </xdr:to>
    <xdr:cxnSp macro="">
      <xdr:nvCxnSpPr>
        <xdr:cNvPr id="99" name="直線コネクタ 98"/>
        <xdr:cNvCxnSpPr/>
      </xdr:nvCxnSpPr>
      <xdr:spPr>
        <a:xfrm>
          <a:off x="1130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01" name="n_2aveValue【体育館・プール】&#10;有形固定資産減価償却率"/>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02" name="n_3aveValue【体育館・プール】&#10;有形固定資産減価償却率"/>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103" name="n_4aveValue【体育館・プール】&#10;有形固定資産減価償却率"/>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148062</xdr:rowOff>
    </xdr:from>
    <xdr:ext cx="405111" cy="259045"/>
    <xdr:sp macro="" textlink="">
      <xdr:nvSpPr>
        <xdr:cNvPr id="104" name="n_1mainValue【体育館・プール】&#10;有形固定資産減価償却率"/>
        <xdr:cNvSpPr txBox="1"/>
      </xdr:nvSpPr>
      <xdr:spPr>
        <a:xfrm>
          <a:off x="35820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112140</xdr:rowOff>
    </xdr:from>
    <xdr:ext cx="405111" cy="259045"/>
    <xdr:sp macro="" textlink="">
      <xdr:nvSpPr>
        <xdr:cNvPr id="105" name="n_2mainValue【体育館・プール】&#10;有形固定資産減価償却率"/>
        <xdr:cNvSpPr txBox="1"/>
      </xdr:nvSpPr>
      <xdr:spPr>
        <a:xfrm>
          <a:off x="2705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106" name="n_3mainValue【体育館・プール】&#10;有形固定資産減価償却率"/>
        <xdr:cNvSpPr txBox="1"/>
      </xdr:nvSpPr>
      <xdr:spPr>
        <a:xfrm>
          <a:off x="1816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40294</xdr:rowOff>
    </xdr:from>
    <xdr:ext cx="405111" cy="259045"/>
    <xdr:sp macro="" textlink="">
      <xdr:nvSpPr>
        <xdr:cNvPr id="107" name="n_4mainValue【体育館・プール】&#10;有形固定資産減価償却率"/>
        <xdr:cNvSpPr txBox="1"/>
      </xdr:nvSpPr>
      <xdr:spPr>
        <a:xfrm>
          <a:off x="927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9" name="フローチャート: 判断 138"/>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40" name="フローチャート: 判断 139"/>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135319</xdr:rowOff>
    </xdr:from>
    <xdr:to>
      <xdr:col>55</xdr:col>
      <xdr:colOff>50800</xdr:colOff>
      <xdr:row>63</xdr:row>
      <xdr:rowOff>65469</xdr:rowOff>
    </xdr:to>
    <xdr:sp macro="" textlink="">
      <xdr:nvSpPr>
        <xdr:cNvPr id="147" name="楕円 146"/>
        <xdr:cNvSpPr/>
      </xdr:nvSpPr>
      <xdr:spPr>
        <a:xfrm>
          <a:off x="10426700" y="107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158196</xdr:rowOff>
    </xdr:from>
    <xdr:ext cx="469744" cy="259045"/>
    <xdr:sp macro="" textlink="">
      <xdr:nvSpPr>
        <xdr:cNvPr id="148" name="【体育館・プール】&#10;一人当たり面積該当値テキスト"/>
        <xdr:cNvSpPr txBox="1"/>
      </xdr:nvSpPr>
      <xdr:spPr>
        <a:xfrm>
          <a:off x="10515600" y="106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141033</xdr:rowOff>
    </xdr:from>
    <xdr:to>
      <xdr:col>50</xdr:col>
      <xdr:colOff>165100</xdr:colOff>
      <xdr:row>64</xdr:row>
      <xdr:rowOff>71183</xdr:rowOff>
    </xdr:to>
    <xdr:sp macro="" textlink="">
      <xdr:nvSpPr>
        <xdr:cNvPr id="149" name="楕円 148"/>
        <xdr:cNvSpPr/>
      </xdr:nvSpPr>
      <xdr:spPr>
        <a:xfrm>
          <a:off x="9588500" y="1094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14669</xdr:rowOff>
    </xdr:from>
    <xdr:to>
      <xdr:col>55</xdr:col>
      <xdr:colOff>0</xdr:colOff>
      <xdr:row>64</xdr:row>
      <xdr:rowOff>20383</xdr:rowOff>
    </xdr:to>
    <xdr:cxnSp macro="">
      <xdr:nvCxnSpPr>
        <xdr:cNvPr id="150" name="直線コネクタ 149"/>
        <xdr:cNvCxnSpPr/>
      </xdr:nvCxnSpPr>
      <xdr:spPr>
        <a:xfrm flipV="1">
          <a:off x="9639300" y="10816019"/>
          <a:ext cx="8382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142748</xdr:rowOff>
    </xdr:from>
    <xdr:to>
      <xdr:col>46</xdr:col>
      <xdr:colOff>38100</xdr:colOff>
      <xdr:row>64</xdr:row>
      <xdr:rowOff>72898</xdr:rowOff>
    </xdr:to>
    <xdr:sp macro="" textlink="">
      <xdr:nvSpPr>
        <xdr:cNvPr id="151" name="楕円 150"/>
        <xdr:cNvSpPr/>
      </xdr:nvSpPr>
      <xdr:spPr>
        <a:xfrm>
          <a:off x="8699500" y="109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20383</xdr:rowOff>
    </xdr:from>
    <xdr:to>
      <xdr:col>50</xdr:col>
      <xdr:colOff>114300</xdr:colOff>
      <xdr:row>64</xdr:row>
      <xdr:rowOff>22098</xdr:rowOff>
    </xdr:to>
    <xdr:cxnSp macro="">
      <xdr:nvCxnSpPr>
        <xdr:cNvPr id="152" name="直線コネクタ 151"/>
        <xdr:cNvCxnSpPr/>
      </xdr:nvCxnSpPr>
      <xdr:spPr>
        <a:xfrm flipV="1">
          <a:off x="8750300" y="1099318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144463</xdr:rowOff>
    </xdr:from>
    <xdr:to>
      <xdr:col>41</xdr:col>
      <xdr:colOff>101600</xdr:colOff>
      <xdr:row>64</xdr:row>
      <xdr:rowOff>74613</xdr:rowOff>
    </xdr:to>
    <xdr:sp macro="" textlink="">
      <xdr:nvSpPr>
        <xdr:cNvPr id="153" name="楕円 152"/>
        <xdr:cNvSpPr/>
      </xdr:nvSpPr>
      <xdr:spPr>
        <a:xfrm>
          <a:off x="7810500" y="109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22098</xdr:rowOff>
    </xdr:from>
    <xdr:to>
      <xdr:col>45</xdr:col>
      <xdr:colOff>177800</xdr:colOff>
      <xdr:row>64</xdr:row>
      <xdr:rowOff>23813</xdr:rowOff>
    </xdr:to>
    <xdr:cxnSp macro="">
      <xdr:nvCxnSpPr>
        <xdr:cNvPr id="154" name="直線コネクタ 153"/>
        <xdr:cNvCxnSpPr/>
      </xdr:nvCxnSpPr>
      <xdr:spPr>
        <a:xfrm flipV="1">
          <a:off x="7861300" y="1099489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145986</xdr:rowOff>
    </xdr:from>
    <xdr:to>
      <xdr:col>36</xdr:col>
      <xdr:colOff>165100</xdr:colOff>
      <xdr:row>64</xdr:row>
      <xdr:rowOff>76136</xdr:rowOff>
    </xdr:to>
    <xdr:sp macro="" textlink="">
      <xdr:nvSpPr>
        <xdr:cNvPr id="155" name="楕円 154"/>
        <xdr:cNvSpPr/>
      </xdr:nvSpPr>
      <xdr:spPr>
        <a:xfrm>
          <a:off x="6921500" y="109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23813</xdr:rowOff>
    </xdr:from>
    <xdr:to>
      <xdr:col>41</xdr:col>
      <xdr:colOff>50800</xdr:colOff>
      <xdr:row>64</xdr:row>
      <xdr:rowOff>25336</xdr:rowOff>
    </xdr:to>
    <xdr:cxnSp macro="">
      <xdr:nvCxnSpPr>
        <xdr:cNvPr id="156" name="直線コネクタ 155"/>
        <xdr:cNvCxnSpPr/>
      </xdr:nvCxnSpPr>
      <xdr:spPr>
        <a:xfrm flipV="1">
          <a:off x="6972300" y="10996613"/>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157" name="n_1aveValue【体育館・プール】&#10;一人当たり面積"/>
        <xdr:cNvSpPr txBox="1"/>
      </xdr:nvSpPr>
      <xdr:spPr>
        <a:xfrm>
          <a:off x="9391727"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94569</xdr:rowOff>
    </xdr:from>
    <xdr:ext cx="469744" cy="259045"/>
    <xdr:sp macro="" textlink="">
      <xdr:nvSpPr>
        <xdr:cNvPr id="158" name="n_2aveValue【体育館・プール】&#10;一人当たり面積"/>
        <xdr:cNvSpPr txBox="1"/>
      </xdr:nvSpPr>
      <xdr:spPr>
        <a:xfrm>
          <a:off x="8515427" y="105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97235</xdr:rowOff>
    </xdr:from>
    <xdr:ext cx="469744" cy="259045"/>
    <xdr:sp macro="" textlink="">
      <xdr:nvSpPr>
        <xdr:cNvPr id="159" name="n_3aveValue【体育館・プール】&#10;一人当たり面積"/>
        <xdr:cNvSpPr txBox="1"/>
      </xdr:nvSpPr>
      <xdr:spPr>
        <a:xfrm>
          <a:off x="7626427" y="10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60" name="n_4aveValue【体育館・プール】&#10;一人当たり面積"/>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62310</xdr:rowOff>
    </xdr:from>
    <xdr:ext cx="469744" cy="259045"/>
    <xdr:sp macro="" textlink="">
      <xdr:nvSpPr>
        <xdr:cNvPr id="161" name="n_1mainValue【体育館・プール】&#10;一人当たり面積"/>
        <xdr:cNvSpPr txBox="1"/>
      </xdr:nvSpPr>
      <xdr:spPr>
        <a:xfrm>
          <a:off x="9391727" y="1103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64025</xdr:rowOff>
    </xdr:from>
    <xdr:ext cx="469744" cy="259045"/>
    <xdr:sp macro="" textlink="">
      <xdr:nvSpPr>
        <xdr:cNvPr id="162" name="n_2mainValue【体育館・プール】&#10;一人当たり面積"/>
        <xdr:cNvSpPr txBox="1"/>
      </xdr:nvSpPr>
      <xdr:spPr>
        <a:xfrm>
          <a:off x="8515427" y="1103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65740</xdr:rowOff>
    </xdr:from>
    <xdr:ext cx="469744" cy="259045"/>
    <xdr:sp macro="" textlink="">
      <xdr:nvSpPr>
        <xdr:cNvPr id="163" name="n_3mainValue【体育館・プール】&#10;一人当たり面積"/>
        <xdr:cNvSpPr txBox="1"/>
      </xdr:nvSpPr>
      <xdr:spPr>
        <a:xfrm>
          <a:off x="7626427" y="1103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67263</xdr:rowOff>
    </xdr:from>
    <xdr:ext cx="469744" cy="259045"/>
    <xdr:sp macro="" textlink="">
      <xdr:nvSpPr>
        <xdr:cNvPr id="164" name="n_4mainValue【体育館・プール】&#10;一人当たり面積"/>
        <xdr:cNvSpPr txBox="1"/>
      </xdr:nvSpPr>
      <xdr:spPr>
        <a:xfrm>
          <a:off x="6737427" y="1104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5" name="【福祉施設】&#10;有形固定資産減価償却率平均値テキスト"/>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198" name="フローチャート: 判断 197"/>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199" name="フローチャート: 判断 198"/>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200" name="フローチャート: 判断 199"/>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77107</xdr:rowOff>
    </xdr:from>
    <xdr:to>
      <xdr:col>24</xdr:col>
      <xdr:colOff>114300</xdr:colOff>
      <xdr:row>86</xdr:row>
      <xdr:rowOff>7257</xdr:rowOff>
    </xdr:to>
    <xdr:sp macro="" textlink="">
      <xdr:nvSpPr>
        <xdr:cNvPr id="206" name="楕円 205"/>
        <xdr:cNvSpPr/>
      </xdr:nvSpPr>
      <xdr:spPr>
        <a:xfrm>
          <a:off x="45847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55534</xdr:rowOff>
    </xdr:from>
    <xdr:ext cx="405111" cy="259045"/>
    <xdr:sp macro="" textlink="">
      <xdr:nvSpPr>
        <xdr:cNvPr id="207" name="【福祉施設】&#10;有形固定資産減価償却率該当値テキスト"/>
        <xdr:cNvSpPr txBox="1"/>
      </xdr:nvSpPr>
      <xdr:spPr>
        <a:xfrm>
          <a:off x="4673600"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28121</xdr:rowOff>
    </xdr:from>
    <xdr:to>
      <xdr:col>20</xdr:col>
      <xdr:colOff>38100</xdr:colOff>
      <xdr:row>85</xdr:row>
      <xdr:rowOff>129721</xdr:rowOff>
    </xdr:to>
    <xdr:sp macro="" textlink="">
      <xdr:nvSpPr>
        <xdr:cNvPr id="208" name="楕円 207"/>
        <xdr:cNvSpPr/>
      </xdr:nvSpPr>
      <xdr:spPr>
        <a:xfrm>
          <a:off x="3746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78921</xdr:rowOff>
    </xdr:from>
    <xdr:to>
      <xdr:col>24</xdr:col>
      <xdr:colOff>63500</xdr:colOff>
      <xdr:row>85</xdr:row>
      <xdr:rowOff>127907</xdr:rowOff>
    </xdr:to>
    <xdr:cxnSp macro="">
      <xdr:nvCxnSpPr>
        <xdr:cNvPr id="209" name="直線コネクタ 208"/>
        <xdr:cNvCxnSpPr/>
      </xdr:nvCxnSpPr>
      <xdr:spPr>
        <a:xfrm>
          <a:off x="3797300" y="146521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150586</xdr:rowOff>
    </xdr:from>
    <xdr:to>
      <xdr:col>15</xdr:col>
      <xdr:colOff>101600</xdr:colOff>
      <xdr:row>85</xdr:row>
      <xdr:rowOff>80736</xdr:rowOff>
    </xdr:to>
    <xdr:sp macro="" textlink="">
      <xdr:nvSpPr>
        <xdr:cNvPr id="210" name="楕円 209"/>
        <xdr:cNvSpPr/>
      </xdr:nvSpPr>
      <xdr:spPr>
        <a:xfrm>
          <a:off x="2857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29936</xdr:rowOff>
    </xdr:from>
    <xdr:to>
      <xdr:col>19</xdr:col>
      <xdr:colOff>177800</xdr:colOff>
      <xdr:row>85</xdr:row>
      <xdr:rowOff>78921</xdr:rowOff>
    </xdr:to>
    <xdr:cxnSp macro="">
      <xdr:nvCxnSpPr>
        <xdr:cNvPr id="211" name="直線コネクタ 210"/>
        <xdr:cNvCxnSpPr/>
      </xdr:nvCxnSpPr>
      <xdr:spPr>
        <a:xfrm>
          <a:off x="2908300" y="146031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101600</xdr:rowOff>
    </xdr:from>
    <xdr:to>
      <xdr:col>10</xdr:col>
      <xdr:colOff>165100</xdr:colOff>
      <xdr:row>85</xdr:row>
      <xdr:rowOff>31750</xdr:rowOff>
    </xdr:to>
    <xdr:sp macro="" textlink="">
      <xdr:nvSpPr>
        <xdr:cNvPr id="212" name="楕円 211"/>
        <xdr:cNvSpPr/>
      </xdr:nvSpPr>
      <xdr:spPr>
        <a:xfrm>
          <a:off x="196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152400</xdr:rowOff>
    </xdr:from>
    <xdr:to>
      <xdr:col>15</xdr:col>
      <xdr:colOff>50800</xdr:colOff>
      <xdr:row>85</xdr:row>
      <xdr:rowOff>29936</xdr:rowOff>
    </xdr:to>
    <xdr:cxnSp macro="">
      <xdr:nvCxnSpPr>
        <xdr:cNvPr id="213" name="直線コネクタ 212"/>
        <xdr:cNvCxnSpPr/>
      </xdr:nvCxnSpPr>
      <xdr:spPr>
        <a:xfrm>
          <a:off x="2019300" y="145542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52614</xdr:rowOff>
    </xdr:from>
    <xdr:to>
      <xdr:col>6</xdr:col>
      <xdr:colOff>38100</xdr:colOff>
      <xdr:row>84</xdr:row>
      <xdr:rowOff>154214</xdr:rowOff>
    </xdr:to>
    <xdr:sp macro="" textlink="">
      <xdr:nvSpPr>
        <xdr:cNvPr id="214" name="楕円 213"/>
        <xdr:cNvSpPr/>
      </xdr:nvSpPr>
      <xdr:spPr>
        <a:xfrm>
          <a:off x="1079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103414</xdr:rowOff>
    </xdr:from>
    <xdr:to>
      <xdr:col>10</xdr:col>
      <xdr:colOff>114300</xdr:colOff>
      <xdr:row>84</xdr:row>
      <xdr:rowOff>152400</xdr:rowOff>
    </xdr:to>
    <xdr:cxnSp macro="">
      <xdr:nvCxnSpPr>
        <xdr:cNvPr id="215" name="直線コネクタ 214"/>
        <xdr:cNvCxnSpPr/>
      </xdr:nvCxnSpPr>
      <xdr:spPr>
        <a:xfrm>
          <a:off x="1130300" y="145052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216" name="n_1aveValue【福祉施設】&#10;有形固定資産減価償却率"/>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133185</xdr:rowOff>
    </xdr:from>
    <xdr:ext cx="405111" cy="259045"/>
    <xdr:sp macro="" textlink="">
      <xdr:nvSpPr>
        <xdr:cNvPr id="217" name="n_2aveValue【福祉施設】&#10;有形固定資産減価償却率"/>
        <xdr:cNvSpPr txBox="1"/>
      </xdr:nvSpPr>
      <xdr:spPr>
        <a:xfrm>
          <a:off x="2705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218" name="n_3aveValue【福祉施設】&#10;有形固定資産減価償却率"/>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219" name="n_4aveValue【福祉施設】&#10;有形固定資産減価償却率"/>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120848</xdr:rowOff>
    </xdr:from>
    <xdr:ext cx="405111" cy="259045"/>
    <xdr:sp macro="" textlink="">
      <xdr:nvSpPr>
        <xdr:cNvPr id="220" name="n_1mainValue【福祉施設】&#10;有形固定資産減価償却率"/>
        <xdr:cNvSpPr txBox="1"/>
      </xdr:nvSpPr>
      <xdr:spPr>
        <a:xfrm>
          <a:off x="35820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71863</xdr:rowOff>
    </xdr:from>
    <xdr:ext cx="405111" cy="259045"/>
    <xdr:sp macro="" textlink="">
      <xdr:nvSpPr>
        <xdr:cNvPr id="221" name="n_2mainValue【福祉施設】&#10;有形固定資産減価償却率"/>
        <xdr:cNvSpPr txBox="1"/>
      </xdr:nvSpPr>
      <xdr:spPr>
        <a:xfrm>
          <a:off x="2705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22877</xdr:rowOff>
    </xdr:from>
    <xdr:ext cx="405111" cy="259045"/>
    <xdr:sp macro="" textlink="">
      <xdr:nvSpPr>
        <xdr:cNvPr id="222" name="n_3mainValue【福祉施設】&#10;有形固定資産減価償却率"/>
        <xdr:cNvSpPr txBox="1"/>
      </xdr:nvSpPr>
      <xdr:spPr>
        <a:xfrm>
          <a:off x="1816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145341</xdr:rowOff>
    </xdr:from>
    <xdr:ext cx="405111" cy="259045"/>
    <xdr:sp macro="" textlink="">
      <xdr:nvSpPr>
        <xdr:cNvPr id="223" name="n_4mainValue【福祉施設】&#10;有形固定資産減価償却率"/>
        <xdr:cNvSpPr txBox="1"/>
      </xdr:nvSpPr>
      <xdr:spPr>
        <a:xfrm>
          <a:off x="927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250" name="【福祉施設】&#10;一人当たり面積平均値テキスト"/>
        <xdr:cNvSpPr txBox="1"/>
      </xdr:nvSpPr>
      <xdr:spPr>
        <a:xfrm>
          <a:off x="10515600" y="14413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53" name="フローチャート: 判断 252"/>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254" name="フローチャート: 判断 253"/>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255" name="フローチャート: 判断 254"/>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31192</xdr:rowOff>
    </xdr:from>
    <xdr:to>
      <xdr:col>55</xdr:col>
      <xdr:colOff>50800</xdr:colOff>
      <xdr:row>85</xdr:row>
      <xdr:rowOff>132792</xdr:rowOff>
    </xdr:to>
    <xdr:sp macro="" textlink="">
      <xdr:nvSpPr>
        <xdr:cNvPr id="261" name="楕円 260"/>
        <xdr:cNvSpPr/>
      </xdr:nvSpPr>
      <xdr:spPr>
        <a:xfrm>
          <a:off x="10426700" y="14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138549</xdr:rowOff>
    </xdr:from>
    <xdr:ext cx="469744" cy="259045"/>
    <xdr:sp macro="" textlink="">
      <xdr:nvSpPr>
        <xdr:cNvPr id="262" name="【福祉施設】&#10;一人当たり面積該当値テキスト"/>
        <xdr:cNvSpPr txBox="1"/>
      </xdr:nvSpPr>
      <xdr:spPr>
        <a:xfrm>
          <a:off x="10515600"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29820</xdr:rowOff>
    </xdr:from>
    <xdr:to>
      <xdr:col>50</xdr:col>
      <xdr:colOff>165100</xdr:colOff>
      <xdr:row>85</xdr:row>
      <xdr:rowOff>131420</xdr:rowOff>
    </xdr:to>
    <xdr:sp macro="" textlink="">
      <xdr:nvSpPr>
        <xdr:cNvPr id="263" name="楕円 262"/>
        <xdr:cNvSpPr/>
      </xdr:nvSpPr>
      <xdr:spPr>
        <a:xfrm>
          <a:off x="95885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80620</xdr:rowOff>
    </xdr:from>
    <xdr:to>
      <xdr:col>55</xdr:col>
      <xdr:colOff>0</xdr:colOff>
      <xdr:row>85</xdr:row>
      <xdr:rowOff>81992</xdr:rowOff>
    </xdr:to>
    <xdr:cxnSp macro="">
      <xdr:nvCxnSpPr>
        <xdr:cNvPr id="264" name="直線コネクタ 263"/>
        <xdr:cNvCxnSpPr/>
      </xdr:nvCxnSpPr>
      <xdr:spPr>
        <a:xfrm>
          <a:off x="9639300" y="1465387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34162</xdr:rowOff>
    </xdr:from>
    <xdr:to>
      <xdr:col>46</xdr:col>
      <xdr:colOff>38100</xdr:colOff>
      <xdr:row>85</xdr:row>
      <xdr:rowOff>135762</xdr:rowOff>
    </xdr:to>
    <xdr:sp macro="" textlink="">
      <xdr:nvSpPr>
        <xdr:cNvPr id="265" name="楕円 264"/>
        <xdr:cNvSpPr/>
      </xdr:nvSpPr>
      <xdr:spPr>
        <a:xfrm>
          <a:off x="8699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80620</xdr:rowOff>
    </xdr:from>
    <xdr:to>
      <xdr:col>50</xdr:col>
      <xdr:colOff>114300</xdr:colOff>
      <xdr:row>85</xdr:row>
      <xdr:rowOff>84962</xdr:rowOff>
    </xdr:to>
    <xdr:cxnSp macro="">
      <xdr:nvCxnSpPr>
        <xdr:cNvPr id="266" name="直線コネクタ 265"/>
        <xdr:cNvCxnSpPr/>
      </xdr:nvCxnSpPr>
      <xdr:spPr>
        <a:xfrm flipV="1">
          <a:off x="8750300" y="14653870"/>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38049</xdr:rowOff>
    </xdr:from>
    <xdr:to>
      <xdr:col>41</xdr:col>
      <xdr:colOff>101600</xdr:colOff>
      <xdr:row>85</xdr:row>
      <xdr:rowOff>139649</xdr:rowOff>
    </xdr:to>
    <xdr:sp macro="" textlink="">
      <xdr:nvSpPr>
        <xdr:cNvPr id="267" name="楕円 266"/>
        <xdr:cNvSpPr/>
      </xdr:nvSpPr>
      <xdr:spPr>
        <a:xfrm>
          <a:off x="7810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84962</xdr:rowOff>
    </xdr:from>
    <xdr:to>
      <xdr:col>45</xdr:col>
      <xdr:colOff>177800</xdr:colOff>
      <xdr:row>85</xdr:row>
      <xdr:rowOff>88849</xdr:rowOff>
    </xdr:to>
    <xdr:cxnSp macro="">
      <xdr:nvCxnSpPr>
        <xdr:cNvPr id="268" name="直線コネクタ 267"/>
        <xdr:cNvCxnSpPr/>
      </xdr:nvCxnSpPr>
      <xdr:spPr>
        <a:xfrm flipV="1">
          <a:off x="7861300" y="14658212"/>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41478</xdr:rowOff>
    </xdr:from>
    <xdr:to>
      <xdr:col>36</xdr:col>
      <xdr:colOff>165100</xdr:colOff>
      <xdr:row>85</xdr:row>
      <xdr:rowOff>143078</xdr:rowOff>
    </xdr:to>
    <xdr:sp macro="" textlink="">
      <xdr:nvSpPr>
        <xdr:cNvPr id="269" name="楕円 268"/>
        <xdr:cNvSpPr/>
      </xdr:nvSpPr>
      <xdr:spPr>
        <a:xfrm>
          <a:off x="6921500" y="146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88849</xdr:rowOff>
    </xdr:from>
    <xdr:to>
      <xdr:col>41</xdr:col>
      <xdr:colOff>50800</xdr:colOff>
      <xdr:row>85</xdr:row>
      <xdr:rowOff>92278</xdr:rowOff>
    </xdr:to>
    <xdr:cxnSp macro="">
      <xdr:nvCxnSpPr>
        <xdr:cNvPr id="270" name="直線コネクタ 269"/>
        <xdr:cNvCxnSpPr/>
      </xdr:nvCxnSpPr>
      <xdr:spPr>
        <a:xfrm flipV="1">
          <a:off x="6972300" y="146620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271" name="n_1aveValue【福祉施設】&#10;一人当たり面積"/>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105427</xdr:rowOff>
    </xdr:from>
    <xdr:ext cx="469744" cy="259045"/>
    <xdr:sp macro="" textlink="">
      <xdr:nvSpPr>
        <xdr:cNvPr id="272" name="n_2aveValue【福祉施設】&#10;一人当たり面積"/>
        <xdr:cNvSpPr txBox="1"/>
      </xdr:nvSpPr>
      <xdr:spPr>
        <a:xfrm>
          <a:off x="8515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115943</xdr:rowOff>
    </xdr:from>
    <xdr:ext cx="469744" cy="259045"/>
    <xdr:sp macro="" textlink="">
      <xdr:nvSpPr>
        <xdr:cNvPr id="273" name="n_3aveValue【福祉施設】&#10;一人当たり面積"/>
        <xdr:cNvSpPr txBox="1"/>
      </xdr:nvSpPr>
      <xdr:spPr>
        <a:xfrm>
          <a:off x="7626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124629</xdr:rowOff>
    </xdr:from>
    <xdr:ext cx="469744" cy="259045"/>
    <xdr:sp macro="" textlink="">
      <xdr:nvSpPr>
        <xdr:cNvPr id="274" name="n_4aveValue【福祉施設】&#10;一人当たり面積"/>
        <xdr:cNvSpPr txBox="1"/>
      </xdr:nvSpPr>
      <xdr:spPr>
        <a:xfrm>
          <a:off x="6737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122547</xdr:rowOff>
    </xdr:from>
    <xdr:ext cx="469744" cy="259045"/>
    <xdr:sp macro="" textlink="">
      <xdr:nvSpPr>
        <xdr:cNvPr id="275" name="n_1mainValue【福祉施設】&#10;一人当たり面積"/>
        <xdr:cNvSpPr txBox="1"/>
      </xdr:nvSpPr>
      <xdr:spPr>
        <a:xfrm>
          <a:off x="9391727" y="1469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276" name="n_2mainValue【福祉施設】&#10;一人当たり面積"/>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130776</xdr:rowOff>
    </xdr:from>
    <xdr:ext cx="469744" cy="259045"/>
    <xdr:sp macro="" textlink="">
      <xdr:nvSpPr>
        <xdr:cNvPr id="277" name="n_3mainValue【福祉施設】&#10;一人当たり面積"/>
        <xdr:cNvSpPr txBox="1"/>
      </xdr:nvSpPr>
      <xdr:spPr>
        <a:xfrm>
          <a:off x="7626427" y="1470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134205</xdr:rowOff>
    </xdr:from>
    <xdr:ext cx="469744" cy="259045"/>
    <xdr:sp macro="" textlink="">
      <xdr:nvSpPr>
        <xdr:cNvPr id="278" name="n_4mainValue【福祉施設】&#10;一人当たり面積"/>
        <xdr:cNvSpPr txBox="1"/>
      </xdr:nvSpPr>
      <xdr:spPr>
        <a:xfrm>
          <a:off x="6737427" y="1470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303" name="直線コネクタ 302"/>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4"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5" name="直線コネクタ 30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306" name="【市民会館】&#10;有形固定資産減価償却率最大値テキスト"/>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307" name="直線コネクタ 306"/>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308" name="【市民会館】&#10;有形固定資産減価償却率平均値テキスト"/>
        <xdr:cNvSpPr txBox="1"/>
      </xdr:nvSpPr>
      <xdr:spPr>
        <a:xfrm>
          <a:off x="4673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309" name="フローチャート: 判断 308"/>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310" name="フローチャート: 判断 309"/>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11" name="フローチャート: 判断 310"/>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312" name="フローチャート: 判断 311"/>
        <xdr:cNvSpPr/>
      </xdr:nvSpPr>
      <xdr:spPr>
        <a:xfrm>
          <a:off x="1968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macro="" textlink="">
      <xdr:nvSpPr>
        <xdr:cNvPr id="313" name="フローチャート: 判断 312"/>
        <xdr:cNvSpPr/>
      </xdr:nvSpPr>
      <xdr:spPr>
        <a:xfrm>
          <a:off x="1079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158750</xdr:rowOff>
    </xdr:from>
    <xdr:to>
      <xdr:col>20</xdr:col>
      <xdr:colOff>38100</xdr:colOff>
      <xdr:row>106</xdr:row>
      <xdr:rowOff>88900</xdr:rowOff>
    </xdr:to>
    <xdr:sp macro="" textlink="">
      <xdr:nvSpPr>
        <xdr:cNvPr id="319" name="楕円 318"/>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120650</xdr:rowOff>
    </xdr:from>
    <xdr:to>
      <xdr:col>15</xdr:col>
      <xdr:colOff>101600</xdr:colOff>
      <xdr:row>106</xdr:row>
      <xdr:rowOff>50800</xdr:rowOff>
    </xdr:to>
    <xdr:sp macro="" textlink="">
      <xdr:nvSpPr>
        <xdr:cNvPr id="320" name="楕円 319"/>
        <xdr:cNvSpPr/>
      </xdr:nvSpPr>
      <xdr:spPr>
        <a:xfrm>
          <a:off x="2857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0</xdr:rowOff>
    </xdr:from>
    <xdr:to>
      <xdr:col>19</xdr:col>
      <xdr:colOff>177800</xdr:colOff>
      <xdr:row>106</xdr:row>
      <xdr:rowOff>38100</xdr:rowOff>
    </xdr:to>
    <xdr:cxnSp macro="">
      <xdr:nvCxnSpPr>
        <xdr:cNvPr id="321" name="直線コネクタ 320"/>
        <xdr:cNvCxnSpPr/>
      </xdr:nvCxnSpPr>
      <xdr:spPr>
        <a:xfrm>
          <a:off x="2908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22" name="楕円 321"/>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106</xdr:row>
      <xdr:rowOff>0</xdr:rowOff>
    </xdr:to>
    <xdr:cxnSp macro="">
      <xdr:nvCxnSpPr>
        <xdr:cNvPr id="323" name="直線コネクタ 322"/>
        <xdr:cNvCxnSpPr/>
      </xdr:nvCxnSpPr>
      <xdr:spPr>
        <a:xfrm>
          <a:off x="2019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44450</xdr:rowOff>
    </xdr:from>
    <xdr:to>
      <xdr:col>6</xdr:col>
      <xdr:colOff>38100</xdr:colOff>
      <xdr:row>105</xdr:row>
      <xdr:rowOff>146050</xdr:rowOff>
    </xdr:to>
    <xdr:sp macro="" textlink="">
      <xdr:nvSpPr>
        <xdr:cNvPr id="324" name="楕円 323"/>
        <xdr:cNvSpPr/>
      </xdr:nvSpPr>
      <xdr:spPr>
        <a:xfrm>
          <a:off x="107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95250</xdr:rowOff>
    </xdr:from>
    <xdr:to>
      <xdr:col>10</xdr:col>
      <xdr:colOff>114300</xdr:colOff>
      <xdr:row>105</xdr:row>
      <xdr:rowOff>133350</xdr:rowOff>
    </xdr:to>
    <xdr:cxnSp macro="">
      <xdr:nvCxnSpPr>
        <xdr:cNvPr id="325" name="直線コネクタ 324"/>
        <xdr:cNvCxnSpPr/>
      </xdr:nvCxnSpPr>
      <xdr:spPr>
        <a:xfrm>
          <a:off x="1130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114952</xdr:rowOff>
    </xdr:from>
    <xdr:ext cx="405111" cy="259045"/>
    <xdr:sp macro="" textlink="">
      <xdr:nvSpPr>
        <xdr:cNvPr id="326" name="n_1aveValue【市民会館】&#10;有形固定資産減価償却率"/>
        <xdr:cNvSpPr txBox="1"/>
      </xdr:nvSpPr>
      <xdr:spPr>
        <a:xfrm>
          <a:off x="35820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327" name="n_2aveValue【市民会館】&#10;有形固定資産減価償却率"/>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macro="" textlink="">
      <xdr:nvSpPr>
        <xdr:cNvPr id="328" name="n_3aveValue【市民会館】&#10;有形固定資産減価償却率"/>
        <xdr:cNvSpPr txBox="1"/>
      </xdr:nvSpPr>
      <xdr:spPr>
        <a:xfrm>
          <a:off x="1816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15891</xdr:rowOff>
    </xdr:from>
    <xdr:ext cx="405111" cy="259045"/>
    <xdr:sp macro="" textlink="">
      <xdr:nvSpPr>
        <xdr:cNvPr id="329" name="n_4aveValue【市民会館】&#10;有形固定資産減価償却率"/>
        <xdr:cNvSpPr txBox="1"/>
      </xdr:nvSpPr>
      <xdr:spPr>
        <a:xfrm>
          <a:off x="927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80027</xdr:rowOff>
    </xdr:from>
    <xdr:ext cx="405111" cy="259045"/>
    <xdr:sp macro="" textlink="">
      <xdr:nvSpPr>
        <xdr:cNvPr id="330" name="n_1main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41927</xdr:rowOff>
    </xdr:from>
    <xdr:ext cx="405111" cy="259045"/>
    <xdr:sp macro="" textlink="">
      <xdr:nvSpPr>
        <xdr:cNvPr id="331" name="n_2mainValue【市民会館】&#10;有形固定資産減価償却率"/>
        <xdr:cNvSpPr txBox="1"/>
      </xdr:nvSpPr>
      <xdr:spPr>
        <a:xfrm>
          <a:off x="2705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32" name="n_3mainValue【市民会館】&#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137177</xdr:rowOff>
    </xdr:from>
    <xdr:ext cx="405111" cy="259045"/>
    <xdr:sp macro="" textlink="">
      <xdr:nvSpPr>
        <xdr:cNvPr id="333" name="n_4mainValue【市民会館】&#10;有形固定資産減価償却率"/>
        <xdr:cNvSpPr txBox="1"/>
      </xdr:nvSpPr>
      <xdr:spPr>
        <a:xfrm>
          <a:off x="927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357" name="直線コネクタ 356"/>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58"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59" name="直線コネクタ 358"/>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360"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361" name="直線コネクタ 360"/>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362" name="【市民会館】&#10;一人当たり面積平均値テキスト"/>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63" name="フローチャート: 判断 362"/>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364" name="フローチャート: 判断 363"/>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365" name="フローチャート: 判断 364"/>
        <xdr:cNvSpPr/>
      </xdr:nvSpPr>
      <xdr:spPr>
        <a:xfrm>
          <a:off x="8699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366" name="フローチャート: 判断 365"/>
        <xdr:cNvSpPr/>
      </xdr:nvSpPr>
      <xdr:spPr>
        <a:xfrm>
          <a:off x="7810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367" name="フローチャート: 判断 366"/>
        <xdr:cNvSpPr/>
      </xdr:nvSpPr>
      <xdr:spPr>
        <a:xfrm>
          <a:off x="6921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52070</xdr:rowOff>
    </xdr:from>
    <xdr:to>
      <xdr:col>50</xdr:col>
      <xdr:colOff>165100</xdr:colOff>
      <xdr:row>106</xdr:row>
      <xdr:rowOff>153670</xdr:rowOff>
    </xdr:to>
    <xdr:sp macro="" textlink="">
      <xdr:nvSpPr>
        <xdr:cNvPr id="373" name="楕円 372"/>
        <xdr:cNvSpPr/>
      </xdr:nvSpPr>
      <xdr:spPr>
        <a:xfrm>
          <a:off x="9588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65024</xdr:rowOff>
    </xdr:from>
    <xdr:to>
      <xdr:col>46</xdr:col>
      <xdr:colOff>38100</xdr:colOff>
      <xdr:row>106</xdr:row>
      <xdr:rowOff>166624</xdr:rowOff>
    </xdr:to>
    <xdr:sp macro="" textlink="">
      <xdr:nvSpPr>
        <xdr:cNvPr id="374" name="楕円 373"/>
        <xdr:cNvSpPr/>
      </xdr:nvSpPr>
      <xdr:spPr>
        <a:xfrm>
          <a:off x="8699500" y="18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102870</xdr:rowOff>
    </xdr:from>
    <xdr:to>
      <xdr:col>50</xdr:col>
      <xdr:colOff>114300</xdr:colOff>
      <xdr:row>106</xdr:row>
      <xdr:rowOff>115824</xdr:rowOff>
    </xdr:to>
    <xdr:cxnSp macro="">
      <xdr:nvCxnSpPr>
        <xdr:cNvPr id="375" name="直線コネクタ 374"/>
        <xdr:cNvCxnSpPr/>
      </xdr:nvCxnSpPr>
      <xdr:spPr>
        <a:xfrm flipV="1">
          <a:off x="8750300" y="1827657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76836</xdr:rowOff>
    </xdr:from>
    <xdr:to>
      <xdr:col>41</xdr:col>
      <xdr:colOff>101600</xdr:colOff>
      <xdr:row>107</xdr:row>
      <xdr:rowOff>6986</xdr:rowOff>
    </xdr:to>
    <xdr:sp macro="" textlink="">
      <xdr:nvSpPr>
        <xdr:cNvPr id="376" name="楕円 375"/>
        <xdr:cNvSpPr/>
      </xdr:nvSpPr>
      <xdr:spPr>
        <a:xfrm>
          <a:off x="7810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115824</xdr:rowOff>
    </xdr:from>
    <xdr:to>
      <xdr:col>45</xdr:col>
      <xdr:colOff>177800</xdr:colOff>
      <xdr:row>106</xdr:row>
      <xdr:rowOff>127636</xdr:rowOff>
    </xdr:to>
    <xdr:cxnSp macro="">
      <xdr:nvCxnSpPr>
        <xdr:cNvPr id="377" name="直線コネクタ 376"/>
        <xdr:cNvCxnSpPr/>
      </xdr:nvCxnSpPr>
      <xdr:spPr>
        <a:xfrm flipV="1">
          <a:off x="7861300" y="18289524"/>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87503</xdr:rowOff>
    </xdr:from>
    <xdr:to>
      <xdr:col>36</xdr:col>
      <xdr:colOff>165100</xdr:colOff>
      <xdr:row>107</xdr:row>
      <xdr:rowOff>17653</xdr:rowOff>
    </xdr:to>
    <xdr:sp macro="" textlink="">
      <xdr:nvSpPr>
        <xdr:cNvPr id="378" name="楕円 377"/>
        <xdr:cNvSpPr/>
      </xdr:nvSpPr>
      <xdr:spPr>
        <a:xfrm>
          <a:off x="6921500" y="182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127636</xdr:rowOff>
    </xdr:from>
    <xdr:to>
      <xdr:col>41</xdr:col>
      <xdr:colOff>50800</xdr:colOff>
      <xdr:row>106</xdr:row>
      <xdr:rowOff>138303</xdr:rowOff>
    </xdr:to>
    <xdr:cxnSp macro="">
      <xdr:nvCxnSpPr>
        <xdr:cNvPr id="379" name="直線コネクタ 378"/>
        <xdr:cNvCxnSpPr/>
      </xdr:nvCxnSpPr>
      <xdr:spPr>
        <a:xfrm flipV="1">
          <a:off x="6972300" y="18301336"/>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69359</xdr:rowOff>
    </xdr:from>
    <xdr:ext cx="469744" cy="259045"/>
    <xdr:sp macro="" textlink="">
      <xdr:nvSpPr>
        <xdr:cNvPr id="380" name="n_1aveValue【市民会館】&#10;一人当たり面積"/>
        <xdr:cNvSpPr txBox="1"/>
      </xdr:nvSpPr>
      <xdr:spPr>
        <a:xfrm>
          <a:off x="93917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49928</xdr:rowOff>
    </xdr:from>
    <xdr:ext cx="469744" cy="259045"/>
    <xdr:sp macro="" textlink="">
      <xdr:nvSpPr>
        <xdr:cNvPr id="381" name="n_2aveValue【市民会館】&#10;一人当たり面積"/>
        <xdr:cNvSpPr txBox="1"/>
      </xdr:nvSpPr>
      <xdr:spPr>
        <a:xfrm>
          <a:off x="85154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86123</xdr:rowOff>
    </xdr:from>
    <xdr:ext cx="469744" cy="259045"/>
    <xdr:sp macro="" textlink="">
      <xdr:nvSpPr>
        <xdr:cNvPr id="382" name="n_3aveValue【市民会館】&#10;一人当たり面積"/>
        <xdr:cNvSpPr txBox="1"/>
      </xdr:nvSpPr>
      <xdr:spPr>
        <a:xfrm>
          <a:off x="7626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383" name="n_4aveValue【市民会館】&#10;一人当たり面積"/>
        <xdr:cNvSpPr txBox="1"/>
      </xdr:nvSpPr>
      <xdr:spPr>
        <a:xfrm>
          <a:off x="6737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170197</xdr:rowOff>
    </xdr:from>
    <xdr:ext cx="469744" cy="259045"/>
    <xdr:sp macro="" textlink="">
      <xdr:nvSpPr>
        <xdr:cNvPr id="384" name="n_1mainValue【市民会館】&#10;一人当たり面積"/>
        <xdr:cNvSpPr txBox="1"/>
      </xdr:nvSpPr>
      <xdr:spPr>
        <a:xfrm>
          <a:off x="9391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11701</xdr:rowOff>
    </xdr:from>
    <xdr:ext cx="469744" cy="259045"/>
    <xdr:sp macro="" textlink="">
      <xdr:nvSpPr>
        <xdr:cNvPr id="385" name="n_2mainValue【市民会館】&#10;一人当たり面積"/>
        <xdr:cNvSpPr txBox="1"/>
      </xdr:nvSpPr>
      <xdr:spPr>
        <a:xfrm>
          <a:off x="8515427" y="180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23513</xdr:rowOff>
    </xdr:from>
    <xdr:ext cx="469744" cy="259045"/>
    <xdr:sp macro="" textlink="">
      <xdr:nvSpPr>
        <xdr:cNvPr id="386" name="n_3mainValue【市民会館】&#10;一人当たり面積"/>
        <xdr:cNvSpPr txBox="1"/>
      </xdr:nvSpPr>
      <xdr:spPr>
        <a:xfrm>
          <a:off x="7626427" y="180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34180</xdr:rowOff>
    </xdr:from>
    <xdr:ext cx="469744" cy="259045"/>
    <xdr:sp macro="" textlink="">
      <xdr:nvSpPr>
        <xdr:cNvPr id="387" name="n_4mainValue【市民会館】&#10;一人当たり面積"/>
        <xdr:cNvSpPr txBox="1"/>
      </xdr:nvSpPr>
      <xdr:spPr>
        <a:xfrm>
          <a:off x="6737427" y="1803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413" name="直線コネクタ 412"/>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416" name="【一般廃棄物処理施設】&#10;有形固定資産減価償却率最大値テキスト"/>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417" name="直線コネクタ 416"/>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64243</xdr:rowOff>
    </xdr:from>
    <xdr:ext cx="405111" cy="259045"/>
    <xdr:sp macro="" textlink="">
      <xdr:nvSpPr>
        <xdr:cNvPr id="418" name="【一般廃棄物処理施設】&#10;有形固定資産減価償却率平均値テキスト"/>
        <xdr:cNvSpPr txBox="1"/>
      </xdr:nvSpPr>
      <xdr:spPr>
        <a:xfrm>
          <a:off x="16357600" y="640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19" name="フローチャート: 判断 418"/>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20" name="フローチャート: 判断 419"/>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421" name="フローチャート: 判断 420"/>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2" name="フローチャート: 判断 421"/>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423" name="フローチャート: 判断 422"/>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134801</xdr:rowOff>
    </xdr:from>
    <xdr:to>
      <xdr:col>81</xdr:col>
      <xdr:colOff>101600</xdr:colOff>
      <xdr:row>42</xdr:row>
      <xdr:rowOff>64951</xdr:rowOff>
    </xdr:to>
    <xdr:sp macro="" textlink="">
      <xdr:nvSpPr>
        <xdr:cNvPr id="429" name="楕円 428"/>
        <xdr:cNvSpPr/>
      </xdr:nvSpPr>
      <xdr:spPr>
        <a:xfrm>
          <a:off x="15430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136434</xdr:rowOff>
    </xdr:from>
    <xdr:to>
      <xdr:col>76</xdr:col>
      <xdr:colOff>165100</xdr:colOff>
      <xdr:row>41</xdr:row>
      <xdr:rowOff>66584</xdr:rowOff>
    </xdr:to>
    <xdr:sp macro="" textlink="">
      <xdr:nvSpPr>
        <xdr:cNvPr id="430" name="楕円 429"/>
        <xdr:cNvSpPr/>
      </xdr:nvSpPr>
      <xdr:spPr>
        <a:xfrm>
          <a:off x="14541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15784</xdr:rowOff>
    </xdr:from>
    <xdr:to>
      <xdr:col>81</xdr:col>
      <xdr:colOff>50800</xdr:colOff>
      <xdr:row>42</xdr:row>
      <xdr:rowOff>14151</xdr:rowOff>
    </xdr:to>
    <xdr:cxnSp macro="">
      <xdr:nvCxnSpPr>
        <xdr:cNvPr id="431" name="直線コネクタ 430"/>
        <xdr:cNvCxnSpPr/>
      </xdr:nvCxnSpPr>
      <xdr:spPr>
        <a:xfrm>
          <a:off x="14592300" y="7045234"/>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84183</xdr:rowOff>
    </xdr:from>
    <xdr:to>
      <xdr:col>72</xdr:col>
      <xdr:colOff>38100</xdr:colOff>
      <xdr:row>41</xdr:row>
      <xdr:rowOff>14333</xdr:rowOff>
    </xdr:to>
    <xdr:sp macro="" textlink="">
      <xdr:nvSpPr>
        <xdr:cNvPr id="432" name="楕円 431"/>
        <xdr:cNvSpPr/>
      </xdr:nvSpPr>
      <xdr:spPr>
        <a:xfrm>
          <a:off x="13652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134983</xdr:rowOff>
    </xdr:from>
    <xdr:to>
      <xdr:col>76</xdr:col>
      <xdr:colOff>114300</xdr:colOff>
      <xdr:row>41</xdr:row>
      <xdr:rowOff>15784</xdr:rowOff>
    </xdr:to>
    <xdr:cxnSp macro="">
      <xdr:nvCxnSpPr>
        <xdr:cNvPr id="433" name="直線コネクタ 432"/>
        <xdr:cNvCxnSpPr/>
      </xdr:nvCxnSpPr>
      <xdr:spPr>
        <a:xfrm>
          <a:off x="13703300" y="69929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56424</xdr:rowOff>
    </xdr:from>
    <xdr:to>
      <xdr:col>67</xdr:col>
      <xdr:colOff>101600</xdr:colOff>
      <xdr:row>40</xdr:row>
      <xdr:rowOff>158024</xdr:rowOff>
    </xdr:to>
    <xdr:sp macro="" textlink="">
      <xdr:nvSpPr>
        <xdr:cNvPr id="434" name="楕円 433"/>
        <xdr:cNvSpPr/>
      </xdr:nvSpPr>
      <xdr:spPr>
        <a:xfrm>
          <a:off x="12763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107224</xdr:rowOff>
    </xdr:from>
    <xdr:to>
      <xdr:col>71</xdr:col>
      <xdr:colOff>177800</xdr:colOff>
      <xdr:row>40</xdr:row>
      <xdr:rowOff>134983</xdr:rowOff>
    </xdr:to>
    <xdr:cxnSp macro="">
      <xdr:nvCxnSpPr>
        <xdr:cNvPr id="435" name="直線コネクタ 434"/>
        <xdr:cNvCxnSpPr/>
      </xdr:nvCxnSpPr>
      <xdr:spPr>
        <a:xfrm>
          <a:off x="12814300" y="69652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36" name="n_1aveValue【一般廃棄物処理施設】&#10;有形固定資産減価償却率"/>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437" name="n_2aveValue【一般廃棄物処理施設】&#10;有形固定資産減価償却率"/>
        <xdr:cNvSpPr txBox="1"/>
      </xdr:nvSpPr>
      <xdr:spPr>
        <a:xfrm>
          <a:off x="14389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38" name="n_3aveValue【一般廃棄物処理施設】&#10;有形固定資産減価償却率"/>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439" name="n_4aveValue【一般廃棄物処理施設】&#10;有形固定資産減価償却率"/>
        <xdr:cNvSpPr txBox="1"/>
      </xdr:nvSpPr>
      <xdr:spPr>
        <a:xfrm>
          <a:off x="12611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56078</xdr:rowOff>
    </xdr:from>
    <xdr:ext cx="405111" cy="259045"/>
    <xdr:sp macro="" textlink="">
      <xdr:nvSpPr>
        <xdr:cNvPr id="440" name="n_1mainValue【一般廃棄物処理施設】&#10;有形固定資産減価償却率"/>
        <xdr:cNvSpPr txBox="1"/>
      </xdr:nvSpPr>
      <xdr:spPr>
        <a:xfrm>
          <a:off x="15266044" y="725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57711</xdr:rowOff>
    </xdr:from>
    <xdr:ext cx="405111" cy="259045"/>
    <xdr:sp macro="" textlink="">
      <xdr:nvSpPr>
        <xdr:cNvPr id="441" name="n_2mainValue【一般廃棄物処理施設】&#10;有形固定資産減価償却率"/>
        <xdr:cNvSpPr txBox="1"/>
      </xdr:nvSpPr>
      <xdr:spPr>
        <a:xfrm>
          <a:off x="14389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5460</xdr:rowOff>
    </xdr:from>
    <xdr:ext cx="405111" cy="259045"/>
    <xdr:sp macro="" textlink="">
      <xdr:nvSpPr>
        <xdr:cNvPr id="442" name="n_3mainValue【一般廃棄物処理施設】&#10;有形固定資産減価償却率"/>
        <xdr:cNvSpPr txBox="1"/>
      </xdr:nvSpPr>
      <xdr:spPr>
        <a:xfrm>
          <a:off x="13500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149151</xdr:rowOff>
    </xdr:from>
    <xdr:ext cx="405111" cy="259045"/>
    <xdr:sp macro="" textlink="">
      <xdr:nvSpPr>
        <xdr:cNvPr id="443" name="n_4mainValue【一般廃棄物処理施設】&#10;有形固定資産減価償却率"/>
        <xdr:cNvSpPr txBox="1"/>
      </xdr:nvSpPr>
      <xdr:spPr>
        <a:xfrm>
          <a:off x="12611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5" name="テキスト ボックス 45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57" name="テキスト ボックス 456"/>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59" name="テキスト ボックス 458"/>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1" name="テキスト ボックス 460"/>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3" name="テキスト ボックス 46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465" name="直線コネクタ 464"/>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466" name="【一般廃棄物処理施設】&#10;一人当たり有形固定資産（償却資産）額最小値テキスト"/>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467" name="直線コネクタ 466"/>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468" name="【一般廃棄物処理施設】&#10;一人当たり有形固定資産（償却資産）額最大値テキスト"/>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469" name="直線コネクタ 468"/>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101712</xdr:rowOff>
    </xdr:from>
    <xdr:ext cx="599010" cy="259045"/>
    <xdr:sp macro="" textlink="">
      <xdr:nvSpPr>
        <xdr:cNvPr id="470" name="【一般廃棄物処理施設】&#10;一人当たり有形固定資産（償却資産）額平均値テキスト"/>
        <xdr:cNvSpPr txBox="1"/>
      </xdr:nvSpPr>
      <xdr:spPr>
        <a:xfrm>
          <a:off x="22199600" y="6959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471" name="フローチャート: 判断 470"/>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472" name="フローチャート: 判断 471"/>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473" name="フローチャート: 判断 472"/>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474" name="フローチャート: 判断 473"/>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475" name="フローチャート: 判断 474"/>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79736</xdr:rowOff>
    </xdr:from>
    <xdr:to>
      <xdr:col>112</xdr:col>
      <xdr:colOff>38100</xdr:colOff>
      <xdr:row>41</xdr:row>
      <xdr:rowOff>9886</xdr:rowOff>
    </xdr:to>
    <xdr:sp macro="" textlink="">
      <xdr:nvSpPr>
        <xdr:cNvPr id="481" name="楕円 480"/>
        <xdr:cNvSpPr/>
      </xdr:nvSpPr>
      <xdr:spPr>
        <a:xfrm>
          <a:off x="21272500" y="69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55213</xdr:rowOff>
    </xdr:from>
    <xdr:to>
      <xdr:col>107</xdr:col>
      <xdr:colOff>101600</xdr:colOff>
      <xdr:row>40</xdr:row>
      <xdr:rowOff>156813</xdr:rowOff>
    </xdr:to>
    <xdr:sp macro="" textlink="">
      <xdr:nvSpPr>
        <xdr:cNvPr id="482" name="楕円 481"/>
        <xdr:cNvSpPr/>
      </xdr:nvSpPr>
      <xdr:spPr>
        <a:xfrm>
          <a:off x="20383500" y="69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106013</xdr:rowOff>
    </xdr:from>
    <xdr:to>
      <xdr:col>111</xdr:col>
      <xdr:colOff>177800</xdr:colOff>
      <xdr:row>40</xdr:row>
      <xdr:rowOff>130536</xdr:rowOff>
    </xdr:to>
    <xdr:cxnSp macro="">
      <xdr:nvCxnSpPr>
        <xdr:cNvPr id="483" name="直線コネクタ 482"/>
        <xdr:cNvCxnSpPr/>
      </xdr:nvCxnSpPr>
      <xdr:spPr>
        <a:xfrm>
          <a:off x="20434300" y="6964013"/>
          <a:ext cx="889000" cy="2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61895</xdr:rowOff>
    </xdr:from>
    <xdr:to>
      <xdr:col>102</xdr:col>
      <xdr:colOff>165100</xdr:colOff>
      <xdr:row>40</xdr:row>
      <xdr:rowOff>163495</xdr:rowOff>
    </xdr:to>
    <xdr:sp macro="" textlink="">
      <xdr:nvSpPr>
        <xdr:cNvPr id="484" name="楕円 483"/>
        <xdr:cNvSpPr/>
      </xdr:nvSpPr>
      <xdr:spPr>
        <a:xfrm>
          <a:off x="19494500" y="69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106013</xdr:rowOff>
    </xdr:from>
    <xdr:to>
      <xdr:col>107</xdr:col>
      <xdr:colOff>50800</xdr:colOff>
      <xdr:row>40</xdr:row>
      <xdr:rowOff>112695</xdr:rowOff>
    </xdr:to>
    <xdr:cxnSp macro="">
      <xdr:nvCxnSpPr>
        <xdr:cNvPr id="485" name="直線コネクタ 484"/>
        <xdr:cNvCxnSpPr/>
      </xdr:nvCxnSpPr>
      <xdr:spPr>
        <a:xfrm flipV="1">
          <a:off x="19545300" y="6964013"/>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66885</xdr:rowOff>
    </xdr:from>
    <xdr:to>
      <xdr:col>98</xdr:col>
      <xdr:colOff>38100</xdr:colOff>
      <xdr:row>40</xdr:row>
      <xdr:rowOff>168485</xdr:rowOff>
    </xdr:to>
    <xdr:sp macro="" textlink="">
      <xdr:nvSpPr>
        <xdr:cNvPr id="486" name="楕円 485"/>
        <xdr:cNvSpPr/>
      </xdr:nvSpPr>
      <xdr:spPr>
        <a:xfrm>
          <a:off x="18605500" y="69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112695</xdr:rowOff>
    </xdr:from>
    <xdr:to>
      <xdr:col>102</xdr:col>
      <xdr:colOff>114300</xdr:colOff>
      <xdr:row>40</xdr:row>
      <xdr:rowOff>117685</xdr:rowOff>
    </xdr:to>
    <xdr:cxnSp macro="">
      <xdr:nvCxnSpPr>
        <xdr:cNvPr id="487" name="直線コネクタ 486"/>
        <xdr:cNvCxnSpPr/>
      </xdr:nvCxnSpPr>
      <xdr:spPr>
        <a:xfrm flipV="1">
          <a:off x="18656300" y="6970695"/>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57672</xdr:rowOff>
    </xdr:from>
    <xdr:ext cx="599010" cy="259045"/>
    <xdr:sp macro="" textlink="">
      <xdr:nvSpPr>
        <xdr:cNvPr id="488" name="n_1aveValue【一般廃棄物処理施設】&#10;一人当たり有形固定資産（償却資産）額"/>
        <xdr:cNvSpPr txBox="1"/>
      </xdr:nvSpPr>
      <xdr:spPr>
        <a:xfrm>
          <a:off x="21011095" y="70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39622</xdr:rowOff>
    </xdr:from>
    <xdr:ext cx="599010" cy="259045"/>
    <xdr:sp macro="" textlink="">
      <xdr:nvSpPr>
        <xdr:cNvPr id="489" name="n_2aveValue【一般廃棄物処理施設】&#10;一人当たり有形固定資産（償却資産）額"/>
        <xdr:cNvSpPr txBox="1"/>
      </xdr:nvSpPr>
      <xdr:spPr>
        <a:xfrm>
          <a:off x="201347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50958</xdr:rowOff>
    </xdr:from>
    <xdr:ext cx="599010" cy="259045"/>
    <xdr:sp macro="" textlink="">
      <xdr:nvSpPr>
        <xdr:cNvPr id="490" name="n_3aveValue【一般廃棄物処理施設】&#10;一人当たり有形固定資産（償却資産）額"/>
        <xdr:cNvSpPr txBox="1"/>
      </xdr:nvSpPr>
      <xdr:spPr>
        <a:xfrm>
          <a:off x="19245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57602</xdr:rowOff>
    </xdr:from>
    <xdr:ext cx="599010" cy="259045"/>
    <xdr:sp macro="" textlink="">
      <xdr:nvSpPr>
        <xdr:cNvPr id="491" name="n_4aveValue【一般廃棄物処理施設】&#10;一人当たり有形固定資産（償却資産）額"/>
        <xdr:cNvSpPr txBox="1"/>
      </xdr:nvSpPr>
      <xdr:spPr>
        <a:xfrm>
          <a:off x="18356795" y="70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26413</xdr:rowOff>
    </xdr:from>
    <xdr:ext cx="599010" cy="259045"/>
    <xdr:sp macro="" textlink="">
      <xdr:nvSpPr>
        <xdr:cNvPr id="492" name="n_1mainValue【一般廃棄物処理施設】&#10;一人当たり有形固定資産（償却資産）額"/>
        <xdr:cNvSpPr txBox="1"/>
      </xdr:nvSpPr>
      <xdr:spPr>
        <a:xfrm>
          <a:off x="21011095" y="671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1890</xdr:rowOff>
    </xdr:from>
    <xdr:ext cx="599010" cy="259045"/>
    <xdr:sp macro="" textlink="">
      <xdr:nvSpPr>
        <xdr:cNvPr id="493" name="n_2mainValue【一般廃棄物処理施設】&#10;一人当たり有形固定資産（償却資産）額"/>
        <xdr:cNvSpPr txBox="1"/>
      </xdr:nvSpPr>
      <xdr:spPr>
        <a:xfrm>
          <a:off x="20134795" y="668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8572</xdr:rowOff>
    </xdr:from>
    <xdr:ext cx="599010" cy="259045"/>
    <xdr:sp macro="" textlink="">
      <xdr:nvSpPr>
        <xdr:cNvPr id="494" name="n_3mainValue【一般廃棄物処理施設】&#10;一人当たり有形固定資産（償却資産）額"/>
        <xdr:cNvSpPr txBox="1"/>
      </xdr:nvSpPr>
      <xdr:spPr>
        <a:xfrm>
          <a:off x="19245795" y="669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13562</xdr:rowOff>
    </xdr:from>
    <xdr:ext cx="599010" cy="259045"/>
    <xdr:sp macro="" textlink="">
      <xdr:nvSpPr>
        <xdr:cNvPr id="495" name="n_4mainValue【一般廃棄物処理施設】&#10;一人当たり有形固定資産（償却資産）額"/>
        <xdr:cNvSpPr txBox="1"/>
      </xdr:nvSpPr>
      <xdr:spPr>
        <a:xfrm>
          <a:off x="18356795" y="670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8" name="テキスト ボックス 50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6" name="テキスト ボックス 5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8" name="テキスト ボックス 51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520" name="直線コネクタ 519"/>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2" name="直線コネクタ 52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523" name="【保健センター・保健所】&#10;有形固定資産減価償却率最大値テキスト"/>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524" name="直線コネクタ 523"/>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28592</xdr:rowOff>
    </xdr:from>
    <xdr:ext cx="405111" cy="259045"/>
    <xdr:sp macro="" textlink="">
      <xdr:nvSpPr>
        <xdr:cNvPr id="525" name="【保健センター・保健所】&#10;有形固定資産減価償却率平均値テキスト"/>
        <xdr:cNvSpPr txBox="1"/>
      </xdr:nvSpPr>
      <xdr:spPr>
        <a:xfrm>
          <a:off x="16357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26" name="フローチャート: 判断 525"/>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527" name="フローチャート: 判断 526"/>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528" name="フローチャート: 判断 527"/>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529" name="フローチャート: 判断 528"/>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530" name="フローチャート: 判断 529"/>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536" name="楕円 535"/>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120667</xdr:rowOff>
    </xdr:from>
    <xdr:ext cx="405111" cy="259045"/>
    <xdr:sp macro="" textlink="">
      <xdr:nvSpPr>
        <xdr:cNvPr id="537" name="【保健センター・保健所】&#10;有形固定資産減価償却率該当値テキスト"/>
        <xdr:cNvSpPr txBox="1"/>
      </xdr:nvSpPr>
      <xdr:spPr>
        <a:xfrm>
          <a:off x="16357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55880</xdr:rowOff>
    </xdr:from>
    <xdr:to>
      <xdr:col>81</xdr:col>
      <xdr:colOff>101600</xdr:colOff>
      <xdr:row>58</xdr:row>
      <xdr:rowOff>157480</xdr:rowOff>
    </xdr:to>
    <xdr:sp macro="" textlink="">
      <xdr:nvSpPr>
        <xdr:cNvPr id="538" name="楕円 537"/>
        <xdr:cNvSpPr/>
      </xdr:nvSpPr>
      <xdr:spPr>
        <a:xfrm>
          <a:off x="15430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106680</xdr:rowOff>
    </xdr:from>
    <xdr:to>
      <xdr:col>85</xdr:col>
      <xdr:colOff>127000</xdr:colOff>
      <xdr:row>58</xdr:row>
      <xdr:rowOff>148590</xdr:rowOff>
    </xdr:to>
    <xdr:cxnSp macro="">
      <xdr:nvCxnSpPr>
        <xdr:cNvPr id="539" name="直線コネクタ 538"/>
        <xdr:cNvCxnSpPr/>
      </xdr:nvCxnSpPr>
      <xdr:spPr>
        <a:xfrm>
          <a:off x="15481300" y="100507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540" name="楕円 539"/>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106680</xdr:rowOff>
    </xdr:to>
    <xdr:cxnSp macro="">
      <xdr:nvCxnSpPr>
        <xdr:cNvPr id="541" name="直線コネクタ 540"/>
        <xdr:cNvCxnSpPr/>
      </xdr:nvCxnSpPr>
      <xdr:spPr>
        <a:xfrm>
          <a:off x="14592300" y="10012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149225</xdr:rowOff>
    </xdr:from>
    <xdr:to>
      <xdr:col>72</xdr:col>
      <xdr:colOff>38100</xdr:colOff>
      <xdr:row>58</xdr:row>
      <xdr:rowOff>79375</xdr:rowOff>
    </xdr:to>
    <xdr:sp macro="" textlink="">
      <xdr:nvSpPr>
        <xdr:cNvPr id="542" name="楕円 541"/>
        <xdr:cNvSpPr/>
      </xdr:nvSpPr>
      <xdr:spPr>
        <a:xfrm>
          <a:off x="13652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28575</xdr:rowOff>
    </xdr:from>
    <xdr:to>
      <xdr:col>76</xdr:col>
      <xdr:colOff>114300</xdr:colOff>
      <xdr:row>58</xdr:row>
      <xdr:rowOff>68580</xdr:rowOff>
    </xdr:to>
    <xdr:cxnSp macro="">
      <xdr:nvCxnSpPr>
        <xdr:cNvPr id="543" name="直線コネクタ 542"/>
        <xdr:cNvCxnSpPr/>
      </xdr:nvCxnSpPr>
      <xdr:spPr>
        <a:xfrm>
          <a:off x="13703300" y="9972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111125</xdr:rowOff>
    </xdr:from>
    <xdr:to>
      <xdr:col>67</xdr:col>
      <xdr:colOff>101600</xdr:colOff>
      <xdr:row>58</xdr:row>
      <xdr:rowOff>41275</xdr:rowOff>
    </xdr:to>
    <xdr:sp macro="" textlink="">
      <xdr:nvSpPr>
        <xdr:cNvPr id="544" name="楕円 543"/>
        <xdr:cNvSpPr/>
      </xdr:nvSpPr>
      <xdr:spPr>
        <a:xfrm>
          <a:off x="12763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161925</xdr:rowOff>
    </xdr:from>
    <xdr:to>
      <xdr:col>71</xdr:col>
      <xdr:colOff>177800</xdr:colOff>
      <xdr:row>58</xdr:row>
      <xdr:rowOff>28575</xdr:rowOff>
    </xdr:to>
    <xdr:cxnSp macro="">
      <xdr:nvCxnSpPr>
        <xdr:cNvPr id="545" name="直線コネクタ 544"/>
        <xdr:cNvCxnSpPr/>
      </xdr:nvCxnSpPr>
      <xdr:spPr>
        <a:xfrm>
          <a:off x="12814300" y="9934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154322</xdr:rowOff>
    </xdr:from>
    <xdr:ext cx="405111" cy="259045"/>
    <xdr:sp macro="" textlink="">
      <xdr:nvSpPr>
        <xdr:cNvPr id="546" name="n_1aveValue【保健センター・保健所】&#10;有形固定資産減価償却率"/>
        <xdr:cNvSpPr txBox="1"/>
      </xdr:nvSpPr>
      <xdr:spPr>
        <a:xfrm>
          <a:off x="152660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45737</xdr:rowOff>
    </xdr:from>
    <xdr:ext cx="405111" cy="259045"/>
    <xdr:sp macro="" textlink="">
      <xdr:nvSpPr>
        <xdr:cNvPr id="547" name="n_2aveValue【保健センター・保健所】&#10;有形固定資産減価償却率"/>
        <xdr:cNvSpPr txBox="1"/>
      </xdr:nvSpPr>
      <xdr:spPr>
        <a:xfrm>
          <a:off x="14389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15257</xdr:rowOff>
    </xdr:from>
    <xdr:ext cx="405111" cy="259045"/>
    <xdr:sp macro="" textlink="">
      <xdr:nvSpPr>
        <xdr:cNvPr id="548" name="n_3aveValue【保健センター・保健所】&#10;有形固定資産減価償却率"/>
        <xdr:cNvSpPr txBox="1"/>
      </xdr:nvSpPr>
      <xdr:spPr>
        <a:xfrm>
          <a:off x="13500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66692</xdr:rowOff>
    </xdr:from>
    <xdr:ext cx="405111" cy="259045"/>
    <xdr:sp macro="" textlink="">
      <xdr:nvSpPr>
        <xdr:cNvPr id="549" name="n_4aveValue【保健センター・保健所】&#10;有形固定資産減価償却率"/>
        <xdr:cNvSpPr txBox="1"/>
      </xdr:nvSpPr>
      <xdr:spPr>
        <a:xfrm>
          <a:off x="12611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2557</xdr:rowOff>
    </xdr:from>
    <xdr:ext cx="405111" cy="259045"/>
    <xdr:sp macro="" textlink="">
      <xdr:nvSpPr>
        <xdr:cNvPr id="550" name="n_1mainValue【保健センター・保健所】&#10;有形固定資産減価償却率"/>
        <xdr:cNvSpPr txBox="1"/>
      </xdr:nvSpPr>
      <xdr:spPr>
        <a:xfrm>
          <a:off x="152660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551" name="n_2mainValue【保健センター・保健所】&#10;有形固定資産減価償却率"/>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95902</xdr:rowOff>
    </xdr:from>
    <xdr:ext cx="405111" cy="259045"/>
    <xdr:sp macro="" textlink="">
      <xdr:nvSpPr>
        <xdr:cNvPr id="552" name="n_3mainValue【保健センター・保健所】&#10;有形固定資産減価償却率"/>
        <xdr:cNvSpPr txBox="1"/>
      </xdr:nvSpPr>
      <xdr:spPr>
        <a:xfrm>
          <a:off x="13500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57802</xdr:rowOff>
    </xdr:from>
    <xdr:ext cx="405111" cy="259045"/>
    <xdr:sp macro="" textlink="">
      <xdr:nvSpPr>
        <xdr:cNvPr id="553" name="n_4mainValue【保健センター・保健所】&#10;有形固定資産減価償却率"/>
        <xdr:cNvSpPr txBox="1"/>
      </xdr:nvSpPr>
      <xdr:spPr>
        <a:xfrm>
          <a:off x="12611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4" name="直線コネクタ 5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575" name="直線コネクタ 574"/>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576" name="【保健センター・保健所】&#10;一人当たり面積最小値テキスト"/>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577" name="直線コネクタ 576"/>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578" name="【保健センター・保健所】&#10;一人当たり面積最大値テキスト"/>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579" name="直線コネクタ 578"/>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66718</xdr:rowOff>
    </xdr:from>
    <xdr:ext cx="469744" cy="259045"/>
    <xdr:sp macro="" textlink="">
      <xdr:nvSpPr>
        <xdr:cNvPr id="580" name="【保健センター・保健所】&#10;一人当たり面積平均値テキスト"/>
        <xdr:cNvSpPr txBox="1"/>
      </xdr:nvSpPr>
      <xdr:spPr>
        <a:xfrm>
          <a:off x="22199600" y="106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581" name="フローチャート: 判断 580"/>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582" name="フローチャート: 判断 581"/>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583" name="フローチャート: 判断 582"/>
        <xdr:cNvSpPr/>
      </xdr:nvSpPr>
      <xdr:spPr>
        <a:xfrm>
          <a:off x="20383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584" name="フローチャート: 判断 583"/>
        <xdr:cNvSpPr/>
      </xdr:nvSpPr>
      <xdr:spPr>
        <a:xfrm>
          <a:off x="19494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36982</xdr:rowOff>
    </xdr:from>
    <xdr:to>
      <xdr:col>98</xdr:col>
      <xdr:colOff>38100</xdr:colOff>
      <xdr:row>63</xdr:row>
      <xdr:rowOff>138582</xdr:rowOff>
    </xdr:to>
    <xdr:sp macro="" textlink="">
      <xdr:nvSpPr>
        <xdr:cNvPr id="585" name="フローチャート: 判断 584"/>
        <xdr:cNvSpPr/>
      </xdr:nvSpPr>
      <xdr:spPr>
        <a:xfrm>
          <a:off x="18605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49099</xdr:rowOff>
    </xdr:from>
    <xdr:to>
      <xdr:col>116</xdr:col>
      <xdr:colOff>114300</xdr:colOff>
      <xdr:row>63</xdr:row>
      <xdr:rowOff>150699</xdr:rowOff>
    </xdr:to>
    <xdr:sp macro="" textlink="">
      <xdr:nvSpPr>
        <xdr:cNvPr id="591" name="楕円 590"/>
        <xdr:cNvSpPr/>
      </xdr:nvSpPr>
      <xdr:spPr>
        <a:xfrm>
          <a:off x="22110700" y="1085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22268</xdr:rowOff>
    </xdr:from>
    <xdr:ext cx="469744" cy="259045"/>
    <xdr:sp macro="" textlink="">
      <xdr:nvSpPr>
        <xdr:cNvPr id="592" name="【保健センター・保健所】&#10;一人当たり面積該当値テキスト"/>
        <xdr:cNvSpPr txBox="1"/>
      </xdr:nvSpPr>
      <xdr:spPr>
        <a:xfrm>
          <a:off x="22199600" y="1082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50698</xdr:rowOff>
    </xdr:from>
    <xdr:to>
      <xdr:col>112</xdr:col>
      <xdr:colOff>38100</xdr:colOff>
      <xdr:row>63</xdr:row>
      <xdr:rowOff>152298</xdr:rowOff>
    </xdr:to>
    <xdr:sp macro="" textlink="">
      <xdr:nvSpPr>
        <xdr:cNvPr id="593" name="楕円 592"/>
        <xdr:cNvSpPr/>
      </xdr:nvSpPr>
      <xdr:spPr>
        <a:xfrm>
          <a:off x="21272500" y="108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99899</xdr:rowOff>
    </xdr:from>
    <xdr:to>
      <xdr:col>116</xdr:col>
      <xdr:colOff>63500</xdr:colOff>
      <xdr:row>63</xdr:row>
      <xdr:rowOff>101498</xdr:rowOff>
    </xdr:to>
    <xdr:cxnSp macro="">
      <xdr:nvCxnSpPr>
        <xdr:cNvPr id="594" name="直線コネクタ 593"/>
        <xdr:cNvCxnSpPr/>
      </xdr:nvCxnSpPr>
      <xdr:spPr>
        <a:xfrm flipV="1">
          <a:off x="21323300" y="10901249"/>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52984</xdr:rowOff>
    </xdr:from>
    <xdr:to>
      <xdr:col>107</xdr:col>
      <xdr:colOff>101600</xdr:colOff>
      <xdr:row>63</xdr:row>
      <xdr:rowOff>154584</xdr:rowOff>
    </xdr:to>
    <xdr:sp macro="" textlink="">
      <xdr:nvSpPr>
        <xdr:cNvPr id="595" name="楕円 594"/>
        <xdr:cNvSpPr/>
      </xdr:nvSpPr>
      <xdr:spPr>
        <a:xfrm>
          <a:off x="203835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101498</xdr:rowOff>
    </xdr:from>
    <xdr:to>
      <xdr:col>111</xdr:col>
      <xdr:colOff>177800</xdr:colOff>
      <xdr:row>63</xdr:row>
      <xdr:rowOff>103784</xdr:rowOff>
    </xdr:to>
    <xdr:cxnSp macro="">
      <xdr:nvCxnSpPr>
        <xdr:cNvPr id="596" name="直線コネクタ 595"/>
        <xdr:cNvCxnSpPr/>
      </xdr:nvCxnSpPr>
      <xdr:spPr>
        <a:xfrm flipV="1">
          <a:off x="20434300" y="109028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55042</xdr:rowOff>
    </xdr:from>
    <xdr:to>
      <xdr:col>102</xdr:col>
      <xdr:colOff>165100</xdr:colOff>
      <xdr:row>63</xdr:row>
      <xdr:rowOff>156642</xdr:rowOff>
    </xdr:to>
    <xdr:sp macro="" textlink="">
      <xdr:nvSpPr>
        <xdr:cNvPr id="597" name="楕円 596"/>
        <xdr:cNvSpPr/>
      </xdr:nvSpPr>
      <xdr:spPr>
        <a:xfrm>
          <a:off x="19494500" y="1085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103784</xdr:rowOff>
    </xdr:from>
    <xdr:to>
      <xdr:col>107</xdr:col>
      <xdr:colOff>50800</xdr:colOff>
      <xdr:row>63</xdr:row>
      <xdr:rowOff>105842</xdr:rowOff>
    </xdr:to>
    <xdr:cxnSp macro="">
      <xdr:nvCxnSpPr>
        <xdr:cNvPr id="598" name="直線コネクタ 597"/>
        <xdr:cNvCxnSpPr/>
      </xdr:nvCxnSpPr>
      <xdr:spPr>
        <a:xfrm flipV="1">
          <a:off x="19545300" y="1090513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57099</xdr:rowOff>
    </xdr:from>
    <xdr:to>
      <xdr:col>98</xdr:col>
      <xdr:colOff>38100</xdr:colOff>
      <xdr:row>63</xdr:row>
      <xdr:rowOff>158699</xdr:rowOff>
    </xdr:to>
    <xdr:sp macro="" textlink="">
      <xdr:nvSpPr>
        <xdr:cNvPr id="599" name="楕円 598"/>
        <xdr:cNvSpPr/>
      </xdr:nvSpPr>
      <xdr:spPr>
        <a:xfrm>
          <a:off x="18605500" y="108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105842</xdr:rowOff>
    </xdr:from>
    <xdr:to>
      <xdr:col>102</xdr:col>
      <xdr:colOff>114300</xdr:colOff>
      <xdr:row>63</xdr:row>
      <xdr:rowOff>107899</xdr:rowOff>
    </xdr:to>
    <xdr:cxnSp macro="">
      <xdr:nvCxnSpPr>
        <xdr:cNvPr id="600" name="直線コネクタ 599"/>
        <xdr:cNvCxnSpPr/>
      </xdr:nvCxnSpPr>
      <xdr:spPr>
        <a:xfrm flipV="1">
          <a:off x="18656300" y="1090719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160596</xdr:rowOff>
    </xdr:from>
    <xdr:ext cx="469744" cy="259045"/>
    <xdr:sp macro="" textlink="">
      <xdr:nvSpPr>
        <xdr:cNvPr id="601" name="n_1aveValue【保健センター・保健所】&#10;一人当たり面積"/>
        <xdr:cNvSpPr txBox="1"/>
      </xdr:nvSpPr>
      <xdr:spPr>
        <a:xfrm>
          <a:off x="21075727" y="10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157395</xdr:rowOff>
    </xdr:from>
    <xdr:ext cx="469744" cy="259045"/>
    <xdr:sp macro="" textlink="">
      <xdr:nvSpPr>
        <xdr:cNvPr id="602" name="n_2aveValue【保健センター・保健所】&#10;一人当たり面積"/>
        <xdr:cNvSpPr txBox="1"/>
      </xdr:nvSpPr>
      <xdr:spPr>
        <a:xfrm>
          <a:off x="201994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151909</xdr:rowOff>
    </xdr:from>
    <xdr:ext cx="469744" cy="259045"/>
    <xdr:sp macro="" textlink="">
      <xdr:nvSpPr>
        <xdr:cNvPr id="603" name="n_3aveValue【保健センター・保健所】&#10;一人当たり面積"/>
        <xdr:cNvSpPr txBox="1"/>
      </xdr:nvSpPr>
      <xdr:spPr>
        <a:xfrm>
          <a:off x="19310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155109</xdr:rowOff>
    </xdr:from>
    <xdr:ext cx="469744" cy="259045"/>
    <xdr:sp macro="" textlink="">
      <xdr:nvSpPr>
        <xdr:cNvPr id="604" name="n_4aveValue【保健センター・保健所】&#10;一人当たり面積"/>
        <xdr:cNvSpPr txBox="1"/>
      </xdr:nvSpPr>
      <xdr:spPr>
        <a:xfrm>
          <a:off x="18421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143425</xdr:rowOff>
    </xdr:from>
    <xdr:ext cx="469744" cy="259045"/>
    <xdr:sp macro="" textlink="">
      <xdr:nvSpPr>
        <xdr:cNvPr id="605" name="n_1mainValue【保健センター・保健所】&#10;一人当たり面積"/>
        <xdr:cNvSpPr txBox="1"/>
      </xdr:nvSpPr>
      <xdr:spPr>
        <a:xfrm>
          <a:off x="21075727" y="1094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145711</xdr:rowOff>
    </xdr:from>
    <xdr:ext cx="469744" cy="259045"/>
    <xdr:sp macro="" textlink="">
      <xdr:nvSpPr>
        <xdr:cNvPr id="606" name="n_2mainValue【保健センター・保健所】&#10;一人当たり面積"/>
        <xdr:cNvSpPr txBox="1"/>
      </xdr:nvSpPr>
      <xdr:spPr>
        <a:xfrm>
          <a:off x="20199427" y="109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147769</xdr:rowOff>
    </xdr:from>
    <xdr:ext cx="469744" cy="259045"/>
    <xdr:sp macro="" textlink="">
      <xdr:nvSpPr>
        <xdr:cNvPr id="607" name="n_3mainValue【保健センター・保健所】&#10;一人当たり面積"/>
        <xdr:cNvSpPr txBox="1"/>
      </xdr:nvSpPr>
      <xdr:spPr>
        <a:xfrm>
          <a:off x="19310427" y="1094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149826</xdr:rowOff>
    </xdr:from>
    <xdr:ext cx="469744" cy="259045"/>
    <xdr:sp macro="" textlink="">
      <xdr:nvSpPr>
        <xdr:cNvPr id="608" name="n_4mainValue【保健センター・保健所】&#10;一人当たり面積"/>
        <xdr:cNvSpPr txBox="1"/>
      </xdr:nvSpPr>
      <xdr:spPr>
        <a:xfrm>
          <a:off x="18421427" y="1095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1" name="テキスト ボックス 62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29" name="テキスト ボックス 62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2" name="直線コネクタ 631"/>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33"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34" name="直線コネクタ 633"/>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35"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6" name="直線コネクタ 63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37" name="【消防施設】&#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38" name="フローチャート: 判断 637"/>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39" name="フローチャート: 判断 638"/>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640" name="フローチャート: 判断 639"/>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641" name="フローチャート: 判断 640"/>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642" name="フローチャート: 判断 641"/>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111761</xdr:rowOff>
    </xdr:from>
    <xdr:to>
      <xdr:col>85</xdr:col>
      <xdr:colOff>177800</xdr:colOff>
      <xdr:row>83</xdr:row>
      <xdr:rowOff>41911</xdr:rowOff>
    </xdr:to>
    <xdr:sp macro="" textlink="">
      <xdr:nvSpPr>
        <xdr:cNvPr id="648" name="楕円 647"/>
        <xdr:cNvSpPr/>
      </xdr:nvSpPr>
      <xdr:spPr>
        <a:xfrm>
          <a:off x="16268700" y="141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90188</xdr:rowOff>
    </xdr:from>
    <xdr:ext cx="405111" cy="259045"/>
    <xdr:sp macro="" textlink="">
      <xdr:nvSpPr>
        <xdr:cNvPr id="649" name="【消防施設】&#10;有形固定資産減価償却率該当値テキスト"/>
        <xdr:cNvSpPr txBox="1"/>
      </xdr:nvSpPr>
      <xdr:spPr>
        <a:xfrm>
          <a:off x="16357600"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77470</xdr:rowOff>
    </xdr:from>
    <xdr:to>
      <xdr:col>81</xdr:col>
      <xdr:colOff>101600</xdr:colOff>
      <xdr:row>83</xdr:row>
      <xdr:rowOff>7620</xdr:rowOff>
    </xdr:to>
    <xdr:sp macro="" textlink="">
      <xdr:nvSpPr>
        <xdr:cNvPr id="650" name="楕円 649"/>
        <xdr:cNvSpPr/>
      </xdr:nvSpPr>
      <xdr:spPr>
        <a:xfrm>
          <a:off x="154305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128270</xdr:rowOff>
    </xdr:from>
    <xdr:to>
      <xdr:col>85</xdr:col>
      <xdr:colOff>127000</xdr:colOff>
      <xdr:row>82</xdr:row>
      <xdr:rowOff>162561</xdr:rowOff>
    </xdr:to>
    <xdr:cxnSp macro="">
      <xdr:nvCxnSpPr>
        <xdr:cNvPr id="651" name="直線コネクタ 650"/>
        <xdr:cNvCxnSpPr/>
      </xdr:nvCxnSpPr>
      <xdr:spPr>
        <a:xfrm>
          <a:off x="15481300" y="141871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52070</xdr:rowOff>
    </xdr:from>
    <xdr:to>
      <xdr:col>76</xdr:col>
      <xdr:colOff>165100</xdr:colOff>
      <xdr:row>82</xdr:row>
      <xdr:rowOff>153670</xdr:rowOff>
    </xdr:to>
    <xdr:sp macro="" textlink="">
      <xdr:nvSpPr>
        <xdr:cNvPr id="652" name="楕円 651"/>
        <xdr:cNvSpPr/>
      </xdr:nvSpPr>
      <xdr:spPr>
        <a:xfrm>
          <a:off x="14541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102870</xdr:rowOff>
    </xdr:from>
    <xdr:to>
      <xdr:col>81</xdr:col>
      <xdr:colOff>50800</xdr:colOff>
      <xdr:row>82</xdr:row>
      <xdr:rowOff>128270</xdr:rowOff>
    </xdr:to>
    <xdr:cxnSp macro="">
      <xdr:nvCxnSpPr>
        <xdr:cNvPr id="653" name="直線コネクタ 652"/>
        <xdr:cNvCxnSpPr/>
      </xdr:nvCxnSpPr>
      <xdr:spPr>
        <a:xfrm>
          <a:off x="14592300" y="141617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29211</xdr:rowOff>
    </xdr:from>
    <xdr:to>
      <xdr:col>72</xdr:col>
      <xdr:colOff>38100</xdr:colOff>
      <xdr:row>82</xdr:row>
      <xdr:rowOff>130811</xdr:rowOff>
    </xdr:to>
    <xdr:sp macro="" textlink="">
      <xdr:nvSpPr>
        <xdr:cNvPr id="654" name="楕円 653"/>
        <xdr:cNvSpPr/>
      </xdr:nvSpPr>
      <xdr:spPr>
        <a:xfrm>
          <a:off x="13652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80011</xdr:rowOff>
    </xdr:from>
    <xdr:to>
      <xdr:col>76</xdr:col>
      <xdr:colOff>114300</xdr:colOff>
      <xdr:row>82</xdr:row>
      <xdr:rowOff>102870</xdr:rowOff>
    </xdr:to>
    <xdr:cxnSp macro="">
      <xdr:nvCxnSpPr>
        <xdr:cNvPr id="655" name="直線コネクタ 654"/>
        <xdr:cNvCxnSpPr/>
      </xdr:nvCxnSpPr>
      <xdr:spPr>
        <a:xfrm>
          <a:off x="13703300" y="141389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3811</xdr:rowOff>
    </xdr:from>
    <xdr:to>
      <xdr:col>67</xdr:col>
      <xdr:colOff>101600</xdr:colOff>
      <xdr:row>82</xdr:row>
      <xdr:rowOff>105411</xdr:rowOff>
    </xdr:to>
    <xdr:sp macro="" textlink="">
      <xdr:nvSpPr>
        <xdr:cNvPr id="656" name="楕円 655"/>
        <xdr:cNvSpPr/>
      </xdr:nvSpPr>
      <xdr:spPr>
        <a:xfrm>
          <a:off x="12763500" y="14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54611</xdr:rowOff>
    </xdr:from>
    <xdr:to>
      <xdr:col>71</xdr:col>
      <xdr:colOff>177800</xdr:colOff>
      <xdr:row>82</xdr:row>
      <xdr:rowOff>80011</xdr:rowOff>
    </xdr:to>
    <xdr:cxnSp macro="">
      <xdr:nvCxnSpPr>
        <xdr:cNvPr id="657" name="直線コネクタ 656"/>
        <xdr:cNvCxnSpPr/>
      </xdr:nvCxnSpPr>
      <xdr:spPr>
        <a:xfrm>
          <a:off x="12814300" y="141135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658" name="n_1aveValue【消防施設】&#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659" name="n_2aveValue【消防施設】&#10;有形固定資産減価償却率"/>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660" name="n_3aveValue【消防施設】&#10;有形固定資産減価償却率"/>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661" name="n_4aveValue【消防施設】&#10;有形固定資産減価償却率"/>
        <xdr:cNvSpPr txBox="1"/>
      </xdr:nvSpPr>
      <xdr:spPr>
        <a:xfrm>
          <a:off x="12611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170197</xdr:rowOff>
    </xdr:from>
    <xdr:ext cx="405111" cy="259045"/>
    <xdr:sp macro="" textlink="">
      <xdr:nvSpPr>
        <xdr:cNvPr id="662" name="n_1mainValue【消防施設】&#10;有形固定資産減価償却率"/>
        <xdr:cNvSpPr txBox="1"/>
      </xdr:nvSpPr>
      <xdr:spPr>
        <a:xfrm>
          <a:off x="15266044" y="1422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144797</xdr:rowOff>
    </xdr:from>
    <xdr:ext cx="405111" cy="259045"/>
    <xdr:sp macro="" textlink="">
      <xdr:nvSpPr>
        <xdr:cNvPr id="663" name="n_2mainValue【消防施設】&#10;有形固定資産減価償却率"/>
        <xdr:cNvSpPr txBox="1"/>
      </xdr:nvSpPr>
      <xdr:spPr>
        <a:xfrm>
          <a:off x="14389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121938</xdr:rowOff>
    </xdr:from>
    <xdr:ext cx="405111" cy="259045"/>
    <xdr:sp macro="" textlink="">
      <xdr:nvSpPr>
        <xdr:cNvPr id="664" name="n_3mainValue【消防施設】&#10;有形固定資産減価償却率"/>
        <xdr:cNvSpPr txBox="1"/>
      </xdr:nvSpPr>
      <xdr:spPr>
        <a:xfrm>
          <a:off x="13500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665" name="n_4mainValue【消防施設】&#10;有形固定資産減価償却率"/>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6" name="直線コネクタ 6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7" name="テキスト ボックス 6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8" name="直線コネクタ 6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9" name="テキスト ボックス 6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0" name="直線コネクタ 6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1" name="テキスト ボックス 6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2" name="直線コネクタ 6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3" name="テキスト ボックス 6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4" name="直線コネクタ 6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5" name="テキスト ボックス 6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7" name="テキスト ボックス 6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689" name="直線コネクタ 688"/>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690" name="【消防施設】&#10;一人当たり面積最小値テキスト"/>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691" name="直線コネクタ 690"/>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692" name="【消防施設】&#10;一人当たり面積最大値テキスト"/>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693" name="直線コネクタ 692"/>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694" name="【消防施設】&#10;一人当たり面積平均値テキスト"/>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695" name="フローチャート: 判断 694"/>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696" name="フローチャート: 判断 695"/>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697" name="フローチャート: 判断 696"/>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698" name="フローチャート: 判断 697"/>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699" name="フローチャート: 判断 698"/>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65787</xdr:rowOff>
    </xdr:from>
    <xdr:to>
      <xdr:col>116</xdr:col>
      <xdr:colOff>114300</xdr:colOff>
      <xdr:row>85</xdr:row>
      <xdr:rowOff>167387</xdr:rowOff>
    </xdr:to>
    <xdr:sp macro="" textlink="">
      <xdr:nvSpPr>
        <xdr:cNvPr id="705" name="楕円 704"/>
        <xdr:cNvSpPr/>
      </xdr:nvSpPr>
      <xdr:spPr>
        <a:xfrm>
          <a:off x="22110700" y="14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88664</xdr:rowOff>
    </xdr:from>
    <xdr:ext cx="469744" cy="259045"/>
    <xdr:sp macro="" textlink="">
      <xdr:nvSpPr>
        <xdr:cNvPr id="706" name="【消防施設】&#10;一人当たり面積該当値テキスト"/>
        <xdr:cNvSpPr txBox="1"/>
      </xdr:nvSpPr>
      <xdr:spPr>
        <a:xfrm>
          <a:off x="22199600" y="14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69596</xdr:rowOff>
    </xdr:from>
    <xdr:to>
      <xdr:col>112</xdr:col>
      <xdr:colOff>38100</xdr:colOff>
      <xdr:row>85</xdr:row>
      <xdr:rowOff>171196</xdr:rowOff>
    </xdr:to>
    <xdr:sp macro="" textlink="">
      <xdr:nvSpPr>
        <xdr:cNvPr id="707" name="楕円 706"/>
        <xdr:cNvSpPr/>
      </xdr:nvSpPr>
      <xdr:spPr>
        <a:xfrm>
          <a:off x="21272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116587</xdr:rowOff>
    </xdr:from>
    <xdr:to>
      <xdr:col>116</xdr:col>
      <xdr:colOff>63500</xdr:colOff>
      <xdr:row>85</xdr:row>
      <xdr:rowOff>120396</xdr:rowOff>
    </xdr:to>
    <xdr:cxnSp macro="">
      <xdr:nvCxnSpPr>
        <xdr:cNvPr id="708" name="直線コネクタ 707"/>
        <xdr:cNvCxnSpPr/>
      </xdr:nvCxnSpPr>
      <xdr:spPr>
        <a:xfrm flipV="1">
          <a:off x="21323300" y="1468983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5080</xdr:rowOff>
    </xdr:to>
    <xdr:sp macro="" textlink="">
      <xdr:nvSpPr>
        <xdr:cNvPr id="709" name="楕円 708"/>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120396</xdr:rowOff>
    </xdr:from>
    <xdr:to>
      <xdr:col>111</xdr:col>
      <xdr:colOff>177800</xdr:colOff>
      <xdr:row>85</xdr:row>
      <xdr:rowOff>125730</xdr:rowOff>
    </xdr:to>
    <xdr:cxnSp macro="">
      <xdr:nvCxnSpPr>
        <xdr:cNvPr id="710" name="直線コネクタ 709"/>
        <xdr:cNvCxnSpPr/>
      </xdr:nvCxnSpPr>
      <xdr:spPr>
        <a:xfrm flipV="1">
          <a:off x="20434300" y="1469364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79883</xdr:rowOff>
    </xdr:from>
    <xdr:to>
      <xdr:col>102</xdr:col>
      <xdr:colOff>165100</xdr:colOff>
      <xdr:row>86</xdr:row>
      <xdr:rowOff>10033</xdr:rowOff>
    </xdr:to>
    <xdr:sp macro="" textlink="">
      <xdr:nvSpPr>
        <xdr:cNvPr id="711" name="楕円 710"/>
        <xdr:cNvSpPr/>
      </xdr:nvSpPr>
      <xdr:spPr>
        <a:xfrm>
          <a:off x="19494500" y="146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125730</xdr:rowOff>
    </xdr:from>
    <xdr:to>
      <xdr:col>107</xdr:col>
      <xdr:colOff>50800</xdr:colOff>
      <xdr:row>85</xdr:row>
      <xdr:rowOff>130683</xdr:rowOff>
    </xdr:to>
    <xdr:cxnSp macro="">
      <xdr:nvCxnSpPr>
        <xdr:cNvPr id="712" name="直線コネクタ 711"/>
        <xdr:cNvCxnSpPr/>
      </xdr:nvCxnSpPr>
      <xdr:spPr>
        <a:xfrm flipV="1">
          <a:off x="19545300" y="1469898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84455</xdr:rowOff>
    </xdr:from>
    <xdr:to>
      <xdr:col>98</xdr:col>
      <xdr:colOff>38100</xdr:colOff>
      <xdr:row>86</xdr:row>
      <xdr:rowOff>14605</xdr:rowOff>
    </xdr:to>
    <xdr:sp macro="" textlink="">
      <xdr:nvSpPr>
        <xdr:cNvPr id="713" name="楕円 712"/>
        <xdr:cNvSpPr/>
      </xdr:nvSpPr>
      <xdr:spPr>
        <a:xfrm>
          <a:off x="18605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130683</xdr:rowOff>
    </xdr:from>
    <xdr:to>
      <xdr:col>102</xdr:col>
      <xdr:colOff>114300</xdr:colOff>
      <xdr:row>85</xdr:row>
      <xdr:rowOff>135255</xdr:rowOff>
    </xdr:to>
    <xdr:cxnSp macro="">
      <xdr:nvCxnSpPr>
        <xdr:cNvPr id="714" name="直線コネクタ 713"/>
        <xdr:cNvCxnSpPr/>
      </xdr:nvCxnSpPr>
      <xdr:spPr>
        <a:xfrm flipV="1">
          <a:off x="18656300" y="147039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715" name="n_1aveValue【消防施設】&#10;一人当たり面積"/>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716" name="n_2aveValue【消防施設】&#10;一人当たり面積"/>
        <xdr:cNvSpPr txBox="1"/>
      </xdr:nvSpPr>
      <xdr:spPr>
        <a:xfrm>
          <a:off x="20199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717" name="n_3aveValue【消防施設】&#10;一人当たり面積"/>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31259</xdr:rowOff>
    </xdr:from>
    <xdr:ext cx="469744" cy="259045"/>
    <xdr:sp macro="" textlink="">
      <xdr:nvSpPr>
        <xdr:cNvPr id="718" name="n_4aveValue【消防施設】&#10;一人当たり面積"/>
        <xdr:cNvSpPr txBox="1"/>
      </xdr:nvSpPr>
      <xdr:spPr>
        <a:xfrm>
          <a:off x="18421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16273</xdr:rowOff>
    </xdr:from>
    <xdr:ext cx="469744" cy="259045"/>
    <xdr:sp macro="" textlink="">
      <xdr:nvSpPr>
        <xdr:cNvPr id="719" name="n_1mainValue【消防施設】&#10;一人当たり面積"/>
        <xdr:cNvSpPr txBox="1"/>
      </xdr:nvSpPr>
      <xdr:spPr>
        <a:xfrm>
          <a:off x="21075727" y="1441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720" name="n_2mainValue【消防施設】&#10;一人当たり面積"/>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26560</xdr:rowOff>
    </xdr:from>
    <xdr:ext cx="469744" cy="259045"/>
    <xdr:sp macro="" textlink="">
      <xdr:nvSpPr>
        <xdr:cNvPr id="721" name="n_3mainValue【消防施設】&#10;一人当たり面積"/>
        <xdr:cNvSpPr txBox="1"/>
      </xdr:nvSpPr>
      <xdr:spPr>
        <a:xfrm>
          <a:off x="19310427" y="1442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31132</xdr:rowOff>
    </xdr:from>
    <xdr:ext cx="469744" cy="259045"/>
    <xdr:sp macro="" textlink="">
      <xdr:nvSpPr>
        <xdr:cNvPr id="722" name="n_4mainValue【消防施設】&#10;一人当たり面積"/>
        <xdr:cNvSpPr txBox="1"/>
      </xdr:nvSpPr>
      <xdr:spPr>
        <a:xfrm>
          <a:off x="18421427" y="1443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3" name="テキスト ボックス 7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5" name="テキスト ボックス 73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5" name="テキスト ボックス 74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48" name="直線コネクタ 747"/>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0" name="直線コネクタ 74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51"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52" name="直線コネクタ 751"/>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753" name="【庁舎】&#10;有形固定資産減価償却率平均値テキスト"/>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54" name="フローチャート: 判断 753"/>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55" name="フローチャート: 判断 754"/>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756" name="フローチャート: 判断 755"/>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57" name="フローチャート: 判断 756"/>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758" name="フローチャート: 判断 757"/>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115207</xdr:rowOff>
    </xdr:from>
    <xdr:to>
      <xdr:col>85</xdr:col>
      <xdr:colOff>177800</xdr:colOff>
      <xdr:row>108</xdr:row>
      <xdr:rowOff>45357</xdr:rowOff>
    </xdr:to>
    <xdr:sp macro="" textlink="">
      <xdr:nvSpPr>
        <xdr:cNvPr id="764" name="楕円 763"/>
        <xdr:cNvSpPr/>
      </xdr:nvSpPr>
      <xdr:spPr>
        <a:xfrm>
          <a:off x="16268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93634</xdr:rowOff>
    </xdr:from>
    <xdr:ext cx="405111" cy="259045"/>
    <xdr:sp macro="" textlink="">
      <xdr:nvSpPr>
        <xdr:cNvPr id="765" name="【庁舎】&#10;有形固定資産減価償却率該当値テキスト"/>
        <xdr:cNvSpPr txBox="1"/>
      </xdr:nvSpPr>
      <xdr:spPr>
        <a:xfrm>
          <a:off x="16357600"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120106</xdr:rowOff>
    </xdr:from>
    <xdr:to>
      <xdr:col>81</xdr:col>
      <xdr:colOff>101600</xdr:colOff>
      <xdr:row>108</xdr:row>
      <xdr:rowOff>50256</xdr:rowOff>
    </xdr:to>
    <xdr:sp macro="" textlink="">
      <xdr:nvSpPr>
        <xdr:cNvPr id="766" name="楕円 765"/>
        <xdr:cNvSpPr/>
      </xdr:nvSpPr>
      <xdr:spPr>
        <a:xfrm>
          <a:off x="15430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166007</xdr:rowOff>
    </xdr:from>
    <xdr:to>
      <xdr:col>85</xdr:col>
      <xdr:colOff>127000</xdr:colOff>
      <xdr:row>107</xdr:row>
      <xdr:rowOff>170906</xdr:rowOff>
    </xdr:to>
    <xdr:cxnSp macro="">
      <xdr:nvCxnSpPr>
        <xdr:cNvPr id="767" name="直線コネクタ 766"/>
        <xdr:cNvCxnSpPr/>
      </xdr:nvCxnSpPr>
      <xdr:spPr>
        <a:xfrm flipV="1">
          <a:off x="15481300" y="1851115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768" name="楕円 767"/>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107</xdr:row>
      <xdr:rowOff>170906</xdr:rowOff>
    </xdr:to>
    <xdr:cxnSp macro="">
      <xdr:nvCxnSpPr>
        <xdr:cNvPr id="769" name="直線コネクタ 768"/>
        <xdr:cNvCxnSpPr/>
      </xdr:nvCxnSpPr>
      <xdr:spPr>
        <a:xfrm>
          <a:off x="14592300" y="184948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770" name="楕円 769"/>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107</xdr:row>
      <xdr:rowOff>149679</xdr:rowOff>
    </xdr:to>
    <xdr:cxnSp macro="">
      <xdr:nvCxnSpPr>
        <xdr:cNvPr id="771" name="直線コネクタ 770"/>
        <xdr:cNvCxnSpPr/>
      </xdr:nvCxnSpPr>
      <xdr:spPr>
        <a:xfrm>
          <a:off x="13703300" y="1849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87449</xdr:rowOff>
    </xdr:from>
    <xdr:to>
      <xdr:col>67</xdr:col>
      <xdr:colOff>101600</xdr:colOff>
      <xdr:row>108</xdr:row>
      <xdr:rowOff>17599</xdr:rowOff>
    </xdr:to>
    <xdr:sp macro="" textlink="">
      <xdr:nvSpPr>
        <xdr:cNvPr id="772" name="楕円 771"/>
        <xdr:cNvSpPr/>
      </xdr:nvSpPr>
      <xdr:spPr>
        <a:xfrm>
          <a:off x="12763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138249</xdr:rowOff>
    </xdr:from>
    <xdr:to>
      <xdr:col>71</xdr:col>
      <xdr:colOff>177800</xdr:colOff>
      <xdr:row>107</xdr:row>
      <xdr:rowOff>149679</xdr:rowOff>
    </xdr:to>
    <xdr:cxnSp macro="">
      <xdr:nvCxnSpPr>
        <xdr:cNvPr id="773" name="直線コネクタ 772"/>
        <xdr:cNvCxnSpPr/>
      </xdr:nvCxnSpPr>
      <xdr:spPr>
        <a:xfrm>
          <a:off x="12814300" y="184833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74" name="n_1aveValue【庁舎】&#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775" name="n_2aveValue【庁舎】&#10;有形固定資産減価償却率"/>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76" name="n_3aveValue【庁舎】&#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777" name="n_4aveValue【庁舎】&#10;有形固定資産減価償却率"/>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41383</xdr:rowOff>
    </xdr:from>
    <xdr:ext cx="405111" cy="259045"/>
    <xdr:sp macro="" textlink="">
      <xdr:nvSpPr>
        <xdr:cNvPr id="778" name="n_1mainValue【庁舎】&#10;有形固定資産減価償却率"/>
        <xdr:cNvSpPr txBox="1"/>
      </xdr:nvSpPr>
      <xdr:spPr>
        <a:xfrm>
          <a:off x="152660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779" name="n_2mainValue【庁舎】&#10;有形固定資産減価償却率"/>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780" name="n_3mainValue【庁舎】&#10;有形固定資産減価償却率"/>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8726</xdr:rowOff>
    </xdr:from>
    <xdr:ext cx="405111" cy="259045"/>
    <xdr:sp macro="" textlink="">
      <xdr:nvSpPr>
        <xdr:cNvPr id="781" name="n_4mainValue【庁舎】&#10;有形固定資産減価償却率"/>
        <xdr:cNvSpPr txBox="1"/>
      </xdr:nvSpPr>
      <xdr:spPr>
        <a:xfrm>
          <a:off x="12611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2" name="直線コネクタ 7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3" name="テキスト ボックス 7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4" name="直線コネクタ 7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5" name="テキスト ボックス 7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6" name="直線コネクタ 7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7" name="テキスト ボックス 7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8" name="直線コネクタ 7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9" name="テキスト ボックス 7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0" name="直線コネクタ 7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1" name="テキスト ボックス 800"/>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3" name="テキスト ボックス 80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805" name="直線コネクタ 804"/>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806" name="【庁舎】&#10;一人当たり面積最小値テキスト"/>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807" name="直線コネクタ 806"/>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808" name="【庁舎】&#10;一人当たり面積最大値テキスト"/>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809" name="直線コネクタ 808"/>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810" name="【庁舎】&#10;一人当たり面積平均値テキスト"/>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811" name="フローチャート: 判断 810"/>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812" name="フローチャート: 判断 811"/>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813" name="フローチャート: 判断 812"/>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814" name="フローチャート: 判断 813"/>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815" name="フローチャート: 判断 814"/>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162940</xdr:rowOff>
    </xdr:from>
    <xdr:to>
      <xdr:col>116</xdr:col>
      <xdr:colOff>114300</xdr:colOff>
      <xdr:row>108</xdr:row>
      <xdr:rowOff>93090</xdr:rowOff>
    </xdr:to>
    <xdr:sp macro="" textlink="">
      <xdr:nvSpPr>
        <xdr:cNvPr id="821" name="楕円 820"/>
        <xdr:cNvSpPr/>
      </xdr:nvSpPr>
      <xdr:spPr>
        <a:xfrm>
          <a:off x="22110700" y="185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122444</xdr:rowOff>
    </xdr:from>
    <xdr:ext cx="469744" cy="259045"/>
    <xdr:sp macro="" textlink="">
      <xdr:nvSpPr>
        <xdr:cNvPr id="822" name="【庁舎】&#10;一人当たり面積該当値テキスト"/>
        <xdr:cNvSpPr txBox="1"/>
      </xdr:nvSpPr>
      <xdr:spPr>
        <a:xfrm>
          <a:off x="22199600" y="1846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168529</xdr:rowOff>
    </xdr:from>
    <xdr:to>
      <xdr:col>112</xdr:col>
      <xdr:colOff>38100</xdr:colOff>
      <xdr:row>108</xdr:row>
      <xdr:rowOff>98679</xdr:rowOff>
    </xdr:to>
    <xdr:sp macro="" textlink="">
      <xdr:nvSpPr>
        <xdr:cNvPr id="823" name="楕円 822"/>
        <xdr:cNvSpPr/>
      </xdr:nvSpPr>
      <xdr:spPr>
        <a:xfrm>
          <a:off x="21272500" y="185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42290</xdr:rowOff>
    </xdr:from>
    <xdr:to>
      <xdr:col>116</xdr:col>
      <xdr:colOff>63500</xdr:colOff>
      <xdr:row>108</xdr:row>
      <xdr:rowOff>47879</xdr:rowOff>
    </xdr:to>
    <xdr:cxnSp macro="">
      <xdr:nvCxnSpPr>
        <xdr:cNvPr id="824" name="直線コネクタ 823"/>
        <xdr:cNvCxnSpPr/>
      </xdr:nvCxnSpPr>
      <xdr:spPr>
        <a:xfrm flipV="1">
          <a:off x="21323300" y="18558890"/>
          <a:ext cx="8382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508</xdr:rowOff>
    </xdr:from>
    <xdr:to>
      <xdr:col>107</xdr:col>
      <xdr:colOff>101600</xdr:colOff>
      <xdr:row>108</xdr:row>
      <xdr:rowOff>102108</xdr:rowOff>
    </xdr:to>
    <xdr:sp macro="" textlink="">
      <xdr:nvSpPr>
        <xdr:cNvPr id="825" name="楕円 824"/>
        <xdr:cNvSpPr/>
      </xdr:nvSpPr>
      <xdr:spPr>
        <a:xfrm>
          <a:off x="20383500" y="185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47879</xdr:rowOff>
    </xdr:from>
    <xdr:to>
      <xdr:col>111</xdr:col>
      <xdr:colOff>177800</xdr:colOff>
      <xdr:row>108</xdr:row>
      <xdr:rowOff>51308</xdr:rowOff>
    </xdr:to>
    <xdr:cxnSp macro="">
      <xdr:nvCxnSpPr>
        <xdr:cNvPr id="826" name="直線コネクタ 825"/>
        <xdr:cNvCxnSpPr/>
      </xdr:nvCxnSpPr>
      <xdr:spPr>
        <a:xfrm flipV="1">
          <a:off x="20434300" y="1856447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3683</xdr:rowOff>
    </xdr:from>
    <xdr:to>
      <xdr:col>102</xdr:col>
      <xdr:colOff>165100</xdr:colOff>
      <xdr:row>108</xdr:row>
      <xdr:rowOff>105283</xdr:rowOff>
    </xdr:to>
    <xdr:sp macro="" textlink="">
      <xdr:nvSpPr>
        <xdr:cNvPr id="827" name="楕円 826"/>
        <xdr:cNvSpPr/>
      </xdr:nvSpPr>
      <xdr:spPr>
        <a:xfrm>
          <a:off x="19494500" y="185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51308</xdr:rowOff>
    </xdr:from>
    <xdr:to>
      <xdr:col>107</xdr:col>
      <xdr:colOff>50800</xdr:colOff>
      <xdr:row>108</xdr:row>
      <xdr:rowOff>54483</xdr:rowOff>
    </xdr:to>
    <xdr:cxnSp macro="">
      <xdr:nvCxnSpPr>
        <xdr:cNvPr id="828" name="直線コネクタ 827"/>
        <xdr:cNvCxnSpPr/>
      </xdr:nvCxnSpPr>
      <xdr:spPr>
        <a:xfrm flipV="1">
          <a:off x="19545300" y="1856790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6604</xdr:rowOff>
    </xdr:from>
    <xdr:to>
      <xdr:col>98</xdr:col>
      <xdr:colOff>38100</xdr:colOff>
      <xdr:row>108</xdr:row>
      <xdr:rowOff>108204</xdr:rowOff>
    </xdr:to>
    <xdr:sp macro="" textlink="">
      <xdr:nvSpPr>
        <xdr:cNvPr id="829" name="楕円 828"/>
        <xdr:cNvSpPr/>
      </xdr:nvSpPr>
      <xdr:spPr>
        <a:xfrm>
          <a:off x="18605500" y="185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54483</xdr:rowOff>
    </xdr:from>
    <xdr:to>
      <xdr:col>102</xdr:col>
      <xdr:colOff>114300</xdr:colOff>
      <xdr:row>108</xdr:row>
      <xdr:rowOff>57404</xdr:rowOff>
    </xdr:to>
    <xdr:cxnSp macro="">
      <xdr:nvCxnSpPr>
        <xdr:cNvPr id="830" name="直線コネクタ 829"/>
        <xdr:cNvCxnSpPr/>
      </xdr:nvCxnSpPr>
      <xdr:spPr>
        <a:xfrm flipV="1">
          <a:off x="18656300" y="18571083"/>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831" name="n_1aveValue【庁舎】&#10;一人当たり面積"/>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99713</xdr:rowOff>
    </xdr:from>
    <xdr:ext cx="469744" cy="259045"/>
    <xdr:sp macro="" textlink="">
      <xdr:nvSpPr>
        <xdr:cNvPr id="832" name="n_2aveValue【庁舎】&#10;一人当たり面積"/>
        <xdr:cNvSpPr txBox="1"/>
      </xdr:nvSpPr>
      <xdr:spPr>
        <a:xfrm>
          <a:off x="20199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833" name="n_3aveValue【庁舎】&#10;一人当たり面積"/>
        <xdr:cNvSpPr txBox="1"/>
      </xdr:nvSpPr>
      <xdr:spPr>
        <a:xfrm>
          <a:off x="19310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834" name="n_4aveValue【庁舎】&#10;一人当たり面積"/>
        <xdr:cNvSpPr txBox="1"/>
      </xdr:nvSpPr>
      <xdr:spPr>
        <a:xfrm>
          <a:off x="18421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89806</xdr:rowOff>
    </xdr:from>
    <xdr:ext cx="469744" cy="259045"/>
    <xdr:sp macro="" textlink="">
      <xdr:nvSpPr>
        <xdr:cNvPr id="835" name="n_1mainValue【庁舎】&#10;一人当たり面積"/>
        <xdr:cNvSpPr txBox="1"/>
      </xdr:nvSpPr>
      <xdr:spPr>
        <a:xfrm>
          <a:off x="21075727" y="186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93235</xdr:rowOff>
    </xdr:from>
    <xdr:ext cx="469744" cy="259045"/>
    <xdr:sp macro="" textlink="">
      <xdr:nvSpPr>
        <xdr:cNvPr id="836" name="n_2mainValue【庁舎】&#10;一人当たり面積"/>
        <xdr:cNvSpPr txBox="1"/>
      </xdr:nvSpPr>
      <xdr:spPr>
        <a:xfrm>
          <a:off x="20199427" y="186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96410</xdr:rowOff>
    </xdr:from>
    <xdr:ext cx="469744" cy="259045"/>
    <xdr:sp macro="" textlink="">
      <xdr:nvSpPr>
        <xdr:cNvPr id="837" name="n_3mainValue【庁舎】&#10;一人当たり面積"/>
        <xdr:cNvSpPr txBox="1"/>
      </xdr:nvSpPr>
      <xdr:spPr>
        <a:xfrm>
          <a:off x="19310427"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99331</xdr:rowOff>
    </xdr:from>
    <xdr:ext cx="469744" cy="259045"/>
    <xdr:sp macro="" textlink="">
      <xdr:nvSpPr>
        <xdr:cNvPr id="838" name="n_4mainValue【庁舎】&#10;一人当たり面積"/>
        <xdr:cNvSpPr txBox="1"/>
      </xdr:nvSpPr>
      <xdr:spPr>
        <a:xfrm>
          <a:off x="18421427" y="186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施設類型ごとの有形固定資産減価償却率について、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これらの施設については、公共施設個別計画に基づき、それぞれ下記の方針で更新・除却の検討を進めている。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指定避難所としているため、日常的な定期点検を実施し、安全な利用に努めている。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予防保全的な修繕を周期的に行い長寿命化を図るが、他の公共施設の検討結果により統合や廃止も考えている。　</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基本的には移転又は改修する方向で検討している。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5740564</v>
      </c>
      <c r="BO4" s="384"/>
      <c r="BP4" s="384"/>
      <c r="BQ4" s="384"/>
      <c r="BR4" s="384"/>
      <c r="BS4" s="384"/>
      <c r="BT4" s="384"/>
      <c r="BU4" s="385"/>
      <c r="BV4" s="383">
        <v>5434362</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8.3000000000000007</v>
      </c>
      <c r="CU4" s="390"/>
      <c r="CV4" s="390"/>
      <c r="CW4" s="390"/>
      <c r="CX4" s="390"/>
      <c r="CY4" s="390"/>
      <c r="CZ4" s="390"/>
      <c r="DA4" s="391"/>
      <c r="DB4" s="389">
        <v>5.4</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5523590</v>
      </c>
      <c r="BO5" s="421"/>
      <c r="BP5" s="421"/>
      <c r="BQ5" s="421"/>
      <c r="BR5" s="421"/>
      <c r="BS5" s="421"/>
      <c r="BT5" s="421"/>
      <c r="BU5" s="422"/>
      <c r="BV5" s="420">
        <v>5196491</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85.3</v>
      </c>
      <c r="CU5" s="418"/>
      <c r="CV5" s="418"/>
      <c r="CW5" s="418"/>
      <c r="CX5" s="418"/>
      <c r="CY5" s="418"/>
      <c r="CZ5" s="418"/>
      <c r="DA5" s="419"/>
      <c r="DB5" s="417">
        <v>77.900000000000006</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216974</v>
      </c>
      <c r="BO6" s="421"/>
      <c r="BP6" s="421"/>
      <c r="BQ6" s="421"/>
      <c r="BR6" s="421"/>
      <c r="BS6" s="421"/>
      <c r="BT6" s="421"/>
      <c r="BU6" s="422"/>
      <c r="BV6" s="420">
        <v>237871</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85.3</v>
      </c>
      <c r="CU6" s="458"/>
      <c r="CV6" s="458"/>
      <c r="CW6" s="458"/>
      <c r="CX6" s="458"/>
      <c r="CY6" s="458"/>
      <c r="CZ6" s="458"/>
      <c r="DA6" s="459"/>
      <c r="DB6" s="457">
        <v>80.5</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96</v>
      </c>
      <c r="AV7" s="453"/>
      <c r="AW7" s="453"/>
      <c r="AX7" s="453"/>
      <c r="AY7" s="454" t="s">
        <v>108</v>
      </c>
      <c r="AZ7" s="455"/>
      <c r="BA7" s="455"/>
      <c r="BB7" s="455"/>
      <c r="BC7" s="455"/>
      <c r="BD7" s="455"/>
      <c r="BE7" s="455"/>
      <c r="BF7" s="455"/>
      <c r="BG7" s="455"/>
      <c r="BH7" s="455"/>
      <c r="BI7" s="455"/>
      <c r="BJ7" s="455"/>
      <c r="BK7" s="455"/>
      <c r="BL7" s="455"/>
      <c r="BM7" s="456"/>
      <c r="BN7" s="420">
        <v>25517</v>
      </c>
      <c r="BO7" s="421"/>
      <c r="BP7" s="421"/>
      <c r="BQ7" s="421"/>
      <c r="BR7" s="421"/>
      <c r="BS7" s="421"/>
      <c r="BT7" s="421"/>
      <c r="BU7" s="422"/>
      <c r="BV7" s="420">
        <v>110836</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2319251</v>
      </c>
      <c r="CU7" s="421"/>
      <c r="CV7" s="421"/>
      <c r="CW7" s="421"/>
      <c r="CX7" s="421"/>
      <c r="CY7" s="421"/>
      <c r="CZ7" s="421"/>
      <c r="DA7" s="422"/>
      <c r="DB7" s="420">
        <v>2370346</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191457</v>
      </c>
      <c r="BO8" s="421"/>
      <c r="BP8" s="421"/>
      <c r="BQ8" s="421"/>
      <c r="BR8" s="421"/>
      <c r="BS8" s="421"/>
      <c r="BT8" s="421"/>
      <c r="BU8" s="422"/>
      <c r="BV8" s="420">
        <v>127035</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0.2</v>
      </c>
      <c r="CU8" s="461"/>
      <c r="CV8" s="461"/>
      <c r="CW8" s="461"/>
      <c r="CX8" s="461"/>
      <c r="CY8" s="461"/>
      <c r="CZ8" s="461"/>
      <c r="DA8" s="462"/>
      <c r="DB8" s="460">
        <v>0.2</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2970</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96</v>
      </c>
      <c r="AV9" s="453"/>
      <c r="AW9" s="453"/>
      <c r="AX9" s="453"/>
      <c r="AY9" s="454" t="s">
        <v>118</v>
      </c>
      <c r="AZ9" s="455"/>
      <c r="BA9" s="455"/>
      <c r="BB9" s="455"/>
      <c r="BC9" s="455"/>
      <c r="BD9" s="455"/>
      <c r="BE9" s="455"/>
      <c r="BF9" s="455"/>
      <c r="BG9" s="455"/>
      <c r="BH9" s="455"/>
      <c r="BI9" s="455"/>
      <c r="BJ9" s="455"/>
      <c r="BK9" s="455"/>
      <c r="BL9" s="455"/>
      <c r="BM9" s="456"/>
      <c r="BN9" s="420">
        <v>64422</v>
      </c>
      <c r="BO9" s="421"/>
      <c r="BP9" s="421"/>
      <c r="BQ9" s="421"/>
      <c r="BR9" s="421"/>
      <c r="BS9" s="421"/>
      <c r="BT9" s="421"/>
      <c r="BU9" s="422"/>
      <c r="BV9" s="420">
        <v>-405</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11.6</v>
      </c>
      <c r="CU9" s="418"/>
      <c r="CV9" s="418"/>
      <c r="CW9" s="418"/>
      <c r="CX9" s="418"/>
      <c r="CY9" s="418"/>
      <c r="CZ9" s="418"/>
      <c r="DA9" s="419"/>
      <c r="DB9" s="417">
        <v>10.3</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3352</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111</v>
      </c>
      <c r="AV10" s="453"/>
      <c r="AW10" s="453"/>
      <c r="AX10" s="453"/>
      <c r="AY10" s="454" t="s">
        <v>122</v>
      </c>
      <c r="AZ10" s="455"/>
      <c r="BA10" s="455"/>
      <c r="BB10" s="455"/>
      <c r="BC10" s="455"/>
      <c r="BD10" s="455"/>
      <c r="BE10" s="455"/>
      <c r="BF10" s="455"/>
      <c r="BG10" s="455"/>
      <c r="BH10" s="455"/>
      <c r="BI10" s="455"/>
      <c r="BJ10" s="455"/>
      <c r="BK10" s="455"/>
      <c r="BL10" s="455"/>
      <c r="BM10" s="456"/>
      <c r="BN10" s="420">
        <v>12320</v>
      </c>
      <c r="BO10" s="421"/>
      <c r="BP10" s="421"/>
      <c r="BQ10" s="421"/>
      <c r="BR10" s="421"/>
      <c r="BS10" s="421"/>
      <c r="BT10" s="421"/>
      <c r="BU10" s="422"/>
      <c r="BV10" s="420">
        <v>465329</v>
      </c>
      <c r="BW10" s="421"/>
      <c r="BX10" s="421"/>
      <c r="BY10" s="421"/>
      <c r="BZ10" s="421"/>
      <c r="CA10" s="421"/>
      <c r="CB10" s="421"/>
      <c r="CC10" s="422"/>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131</v>
      </c>
      <c r="DC11" s="461"/>
      <c r="DD11" s="461"/>
      <c r="DE11" s="461"/>
      <c r="DF11" s="461"/>
      <c r="DG11" s="461"/>
      <c r="DH11" s="461"/>
      <c r="DI11" s="462"/>
    </row>
    <row r="12" spans="1:119" ht="18.75" customHeight="1" x14ac:dyDescent="0.15">
      <c r="A12" s="175"/>
      <c r="B12" s="480" t="s">
        <v>132</v>
      </c>
      <c r="C12" s="481"/>
      <c r="D12" s="481"/>
      <c r="E12" s="481"/>
      <c r="F12" s="481"/>
      <c r="G12" s="481"/>
      <c r="H12" s="481"/>
      <c r="I12" s="481"/>
      <c r="J12" s="481"/>
      <c r="K12" s="482"/>
      <c r="L12" s="489" t="s">
        <v>133</v>
      </c>
      <c r="M12" s="490"/>
      <c r="N12" s="490"/>
      <c r="O12" s="490"/>
      <c r="P12" s="490"/>
      <c r="Q12" s="491"/>
      <c r="R12" s="492">
        <v>2732</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137</v>
      </c>
      <c r="AV12" s="453"/>
      <c r="AW12" s="453"/>
      <c r="AX12" s="453"/>
      <c r="AY12" s="454" t="s">
        <v>138</v>
      </c>
      <c r="AZ12" s="455"/>
      <c r="BA12" s="455"/>
      <c r="BB12" s="455"/>
      <c r="BC12" s="455"/>
      <c r="BD12" s="455"/>
      <c r="BE12" s="455"/>
      <c r="BF12" s="455"/>
      <c r="BG12" s="455"/>
      <c r="BH12" s="455"/>
      <c r="BI12" s="455"/>
      <c r="BJ12" s="455"/>
      <c r="BK12" s="455"/>
      <c r="BL12" s="455"/>
      <c r="BM12" s="456"/>
      <c r="BN12" s="420">
        <v>16365</v>
      </c>
      <c r="BO12" s="421"/>
      <c r="BP12" s="421"/>
      <c r="BQ12" s="421"/>
      <c r="BR12" s="421"/>
      <c r="BS12" s="421"/>
      <c r="BT12" s="421"/>
      <c r="BU12" s="422"/>
      <c r="BV12" s="420">
        <v>13600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131</v>
      </c>
      <c r="CU12" s="461"/>
      <c r="CV12" s="461"/>
      <c r="CW12" s="461"/>
      <c r="CX12" s="461"/>
      <c r="CY12" s="461"/>
      <c r="CZ12" s="461"/>
      <c r="DA12" s="462"/>
      <c r="DB12" s="460" t="s">
        <v>130</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140</v>
      </c>
      <c r="N13" s="512"/>
      <c r="O13" s="512"/>
      <c r="P13" s="512"/>
      <c r="Q13" s="513"/>
      <c r="R13" s="504">
        <v>2680</v>
      </c>
      <c r="S13" s="505"/>
      <c r="T13" s="505"/>
      <c r="U13" s="505"/>
      <c r="V13" s="506"/>
      <c r="W13" s="436" t="s">
        <v>141</v>
      </c>
      <c r="X13" s="437"/>
      <c r="Y13" s="437"/>
      <c r="Z13" s="437"/>
      <c r="AA13" s="437"/>
      <c r="AB13" s="427"/>
      <c r="AC13" s="471">
        <v>56</v>
      </c>
      <c r="AD13" s="472"/>
      <c r="AE13" s="472"/>
      <c r="AF13" s="472"/>
      <c r="AG13" s="514"/>
      <c r="AH13" s="471">
        <v>56</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60377</v>
      </c>
      <c r="BO13" s="421"/>
      <c r="BP13" s="421"/>
      <c r="BQ13" s="421"/>
      <c r="BR13" s="421"/>
      <c r="BS13" s="421"/>
      <c r="BT13" s="421"/>
      <c r="BU13" s="422"/>
      <c r="BV13" s="420">
        <v>451324</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3.8</v>
      </c>
      <c r="CU13" s="418"/>
      <c r="CV13" s="418"/>
      <c r="CW13" s="418"/>
      <c r="CX13" s="418"/>
      <c r="CY13" s="418"/>
      <c r="CZ13" s="418"/>
      <c r="DA13" s="419"/>
      <c r="DB13" s="417">
        <v>4.2</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146</v>
      </c>
      <c r="M14" s="502"/>
      <c r="N14" s="502"/>
      <c r="O14" s="502"/>
      <c r="P14" s="502"/>
      <c r="Q14" s="503"/>
      <c r="R14" s="504">
        <v>2794</v>
      </c>
      <c r="S14" s="505"/>
      <c r="T14" s="505"/>
      <c r="U14" s="505"/>
      <c r="V14" s="506"/>
      <c r="W14" s="410"/>
      <c r="X14" s="411"/>
      <c r="Y14" s="411"/>
      <c r="Z14" s="411"/>
      <c r="AA14" s="411"/>
      <c r="AB14" s="400"/>
      <c r="AC14" s="507">
        <v>3.6</v>
      </c>
      <c r="AD14" s="508"/>
      <c r="AE14" s="508"/>
      <c r="AF14" s="508"/>
      <c r="AG14" s="509"/>
      <c r="AH14" s="507">
        <v>3.3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t="s">
        <v>131</v>
      </c>
      <c r="CU14" s="519"/>
      <c r="CV14" s="519"/>
      <c r="CW14" s="519"/>
      <c r="CX14" s="519"/>
      <c r="CY14" s="519"/>
      <c r="CZ14" s="519"/>
      <c r="DA14" s="520"/>
      <c r="DB14" s="518" t="s">
        <v>130</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148</v>
      </c>
      <c r="N15" s="512"/>
      <c r="O15" s="512"/>
      <c r="P15" s="512"/>
      <c r="Q15" s="513"/>
      <c r="R15" s="504">
        <v>2760</v>
      </c>
      <c r="S15" s="505"/>
      <c r="T15" s="505"/>
      <c r="U15" s="505"/>
      <c r="V15" s="506"/>
      <c r="W15" s="436" t="s">
        <v>149</v>
      </c>
      <c r="X15" s="437"/>
      <c r="Y15" s="437"/>
      <c r="Z15" s="437"/>
      <c r="AA15" s="437"/>
      <c r="AB15" s="427"/>
      <c r="AC15" s="471">
        <v>177</v>
      </c>
      <c r="AD15" s="472"/>
      <c r="AE15" s="472"/>
      <c r="AF15" s="472"/>
      <c r="AG15" s="514"/>
      <c r="AH15" s="471">
        <v>208</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413665</v>
      </c>
      <c r="BO15" s="384"/>
      <c r="BP15" s="384"/>
      <c r="BQ15" s="384"/>
      <c r="BR15" s="384"/>
      <c r="BS15" s="384"/>
      <c r="BT15" s="384"/>
      <c r="BU15" s="385"/>
      <c r="BV15" s="383">
        <v>412606</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11.4</v>
      </c>
      <c r="AD16" s="508"/>
      <c r="AE16" s="508"/>
      <c r="AF16" s="508"/>
      <c r="AG16" s="509"/>
      <c r="AH16" s="507">
        <v>12.3</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2217937</v>
      </c>
      <c r="BO16" s="421"/>
      <c r="BP16" s="421"/>
      <c r="BQ16" s="421"/>
      <c r="BR16" s="421"/>
      <c r="BS16" s="421"/>
      <c r="BT16" s="421"/>
      <c r="BU16" s="422"/>
      <c r="BV16" s="420">
        <v>2192463</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155</v>
      </c>
      <c r="N17" s="532"/>
      <c r="O17" s="532"/>
      <c r="P17" s="532"/>
      <c r="Q17" s="533"/>
      <c r="R17" s="526" t="s">
        <v>156</v>
      </c>
      <c r="S17" s="527"/>
      <c r="T17" s="527"/>
      <c r="U17" s="527"/>
      <c r="V17" s="528"/>
      <c r="W17" s="436" t="s">
        <v>157</v>
      </c>
      <c r="X17" s="437"/>
      <c r="Y17" s="437"/>
      <c r="Z17" s="437"/>
      <c r="AA17" s="437"/>
      <c r="AB17" s="427"/>
      <c r="AC17" s="471">
        <v>1313</v>
      </c>
      <c r="AD17" s="472"/>
      <c r="AE17" s="472"/>
      <c r="AF17" s="472"/>
      <c r="AG17" s="514"/>
      <c r="AH17" s="471">
        <v>1433</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503580</v>
      </c>
      <c r="BO17" s="421"/>
      <c r="BP17" s="421"/>
      <c r="BQ17" s="421"/>
      <c r="BR17" s="421"/>
      <c r="BS17" s="421"/>
      <c r="BT17" s="421"/>
      <c r="BU17" s="422"/>
      <c r="BV17" s="420">
        <v>506771</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159</v>
      </c>
      <c r="C18" s="463"/>
      <c r="D18" s="463"/>
      <c r="E18" s="543"/>
      <c r="F18" s="543"/>
      <c r="G18" s="543"/>
      <c r="H18" s="543"/>
      <c r="I18" s="543"/>
      <c r="J18" s="543"/>
      <c r="K18" s="543"/>
      <c r="L18" s="544">
        <v>137.03</v>
      </c>
      <c r="M18" s="544"/>
      <c r="N18" s="544"/>
      <c r="O18" s="544"/>
      <c r="P18" s="544"/>
      <c r="Q18" s="544"/>
      <c r="R18" s="545"/>
      <c r="S18" s="545"/>
      <c r="T18" s="545"/>
      <c r="U18" s="545"/>
      <c r="V18" s="546"/>
      <c r="W18" s="438"/>
      <c r="X18" s="439"/>
      <c r="Y18" s="439"/>
      <c r="Z18" s="439"/>
      <c r="AA18" s="439"/>
      <c r="AB18" s="430"/>
      <c r="AC18" s="547">
        <v>84.9</v>
      </c>
      <c r="AD18" s="548"/>
      <c r="AE18" s="548"/>
      <c r="AF18" s="548"/>
      <c r="AG18" s="549"/>
      <c r="AH18" s="547">
        <v>84.4</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1979597</v>
      </c>
      <c r="BO18" s="421"/>
      <c r="BP18" s="421"/>
      <c r="BQ18" s="421"/>
      <c r="BR18" s="421"/>
      <c r="BS18" s="421"/>
      <c r="BT18" s="421"/>
      <c r="BU18" s="422"/>
      <c r="BV18" s="420">
        <v>1863182</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161</v>
      </c>
      <c r="C19" s="463"/>
      <c r="D19" s="463"/>
      <c r="E19" s="543"/>
      <c r="F19" s="543"/>
      <c r="G19" s="543"/>
      <c r="H19" s="543"/>
      <c r="I19" s="543"/>
      <c r="J19" s="543"/>
      <c r="K19" s="543"/>
      <c r="L19" s="551">
        <v>22</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3012416</v>
      </c>
      <c r="BO19" s="421"/>
      <c r="BP19" s="421"/>
      <c r="BQ19" s="421"/>
      <c r="BR19" s="421"/>
      <c r="BS19" s="421"/>
      <c r="BT19" s="421"/>
      <c r="BU19" s="422"/>
      <c r="BV19" s="420">
        <v>3069613</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163</v>
      </c>
      <c r="C20" s="463"/>
      <c r="D20" s="463"/>
      <c r="E20" s="543"/>
      <c r="F20" s="543"/>
      <c r="G20" s="543"/>
      <c r="H20" s="543"/>
      <c r="I20" s="543"/>
      <c r="J20" s="543"/>
      <c r="K20" s="543"/>
      <c r="L20" s="551">
        <v>1408</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4953719</v>
      </c>
      <c r="BO22" s="384"/>
      <c r="BP22" s="384"/>
      <c r="BQ22" s="384"/>
      <c r="BR22" s="384"/>
      <c r="BS22" s="384"/>
      <c r="BT22" s="384"/>
      <c r="BU22" s="385"/>
      <c r="BV22" s="383">
        <v>3839942</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4951679</v>
      </c>
      <c r="BO23" s="421"/>
      <c r="BP23" s="421"/>
      <c r="BQ23" s="421"/>
      <c r="BR23" s="421"/>
      <c r="BS23" s="421"/>
      <c r="BT23" s="421"/>
      <c r="BU23" s="422"/>
      <c r="BV23" s="420">
        <v>3837562</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173</v>
      </c>
      <c r="F24" s="450"/>
      <c r="G24" s="450"/>
      <c r="H24" s="450"/>
      <c r="I24" s="450"/>
      <c r="J24" s="450"/>
      <c r="K24" s="451"/>
      <c r="L24" s="471">
        <v>1</v>
      </c>
      <c r="M24" s="472"/>
      <c r="N24" s="472"/>
      <c r="O24" s="472"/>
      <c r="P24" s="514"/>
      <c r="Q24" s="471">
        <v>6300</v>
      </c>
      <c r="R24" s="472"/>
      <c r="S24" s="472"/>
      <c r="T24" s="472"/>
      <c r="U24" s="472"/>
      <c r="V24" s="514"/>
      <c r="W24" s="566"/>
      <c r="X24" s="567"/>
      <c r="Y24" s="568"/>
      <c r="Z24" s="470" t="s">
        <v>174</v>
      </c>
      <c r="AA24" s="450"/>
      <c r="AB24" s="450"/>
      <c r="AC24" s="450"/>
      <c r="AD24" s="450"/>
      <c r="AE24" s="450"/>
      <c r="AF24" s="450"/>
      <c r="AG24" s="451"/>
      <c r="AH24" s="471">
        <v>108</v>
      </c>
      <c r="AI24" s="472"/>
      <c r="AJ24" s="472"/>
      <c r="AK24" s="472"/>
      <c r="AL24" s="514"/>
      <c r="AM24" s="471">
        <v>294408</v>
      </c>
      <c r="AN24" s="472"/>
      <c r="AO24" s="472"/>
      <c r="AP24" s="472"/>
      <c r="AQ24" s="472"/>
      <c r="AR24" s="514"/>
      <c r="AS24" s="471">
        <v>2726</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4127596</v>
      </c>
      <c r="BO24" s="421"/>
      <c r="BP24" s="421"/>
      <c r="BQ24" s="421"/>
      <c r="BR24" s="421"/>
      <c r="BS24" s="421"/>
      <c r="BT24" s="421"/>
      <c r="BU24" s="422"/>
      <c r="BV24" s="420">
        <v>2932149</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176</v>
      </c>
      <c r="F25" s="450"/>
      <c r="G25" s="450"/>
      <c r="H25" s="450"/>
      <c r="I25" s="450"/>
      <c r="J25" s="450"/>
      <c r="K25" s="451"/>
      <c r="L25" s="471">
        <v>1</v>
      </c>
      <c r="M25" s="472"/>
      <c r="N25" s="472"/>
      <c r="O25" s="472"/>
      <c r="P25" s="514"/>
      <c r="Q25" s="471">
        <v>5400</v>
      </c>
      <c r="R25" s="472"/>
      <c r="S25" s="472"/>
      <c r="T25" s="472"/>
      <c r="U25" s="472"/>
      <c r="V25" s="514"/>
      <c r="W25" s="566"/>
      <c r="X25" s="567"/>
      <c r="Y25" s="568"/>
      <c r="Z25" s="470" t="s">
        <v>177</v>
      </c>
      <c r="AA25" s="450"/>
      <c r="AB25" s="450"/>
      <c r="AC25" s="450"/>
      <c r="AD25" s="450"/>
      <c r="AE25" s="450"/>
      <c r="AF25" s="450"/>
      <c r="AG25" s="451"/>
      <c r="AH25" s="471">
        <v>26</v>
      </c>
      <c r="AI25" s="472"/>
      <c r="AJ25" s="472"/>
      <c r="AK25" s="472"/>
      <c r="AL25" s="514"/>
      <c r="AM25" s="471">
        <v>63258</v>
      </c>
      <c r="AN25" s="472"/>
      <c r="AO25" s="472"/>
      <c r="AP25" s="472"/>
      <c r="AQ25" s="472"/>
      <c r="AR25" s="514"/>
      <c r="AS25" s="471">
        <v>2433</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3988247</v>
      </c>
      <c r="BO25" s="384"/>
      <c r="BP25" s="384"/>
      <c r="BQ25" s="384"/>
      <c r="BR25" s="384"/>
      <c r="BS25" s="384"/>
      <c r="BT25" s="384"/>
      <c r="BU25" s="385"/>
      <c r="BV25" s="383">
        <v>4045230</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4950</v>
      </c>
      <c r="R26" s="472"/>
      <c r="S26" s="472"/>
      <c r="T26" s="472"/>
      <c r="U26" s="472"/>
      <c r="V26" s="514"/>
      <c r="W26" s="566"/>
      <c r="X26" s="567"/>
      <c r="Y26" s="568"/>
      <c r="Z26" s="470" t="s">
        <v>180</v>
      </c>
      <c r="AA26" s="572"/>
      <c r="AB26" s="572"/>
      <c r="AC26" s="572"/>
      <c r="AD26" s="572"/>
      <c r="AE26" s="572"/>
      <c r="AF26" s="572"/>
      <c r="AG26" s="573"/>
      <c r="AH26" s="471">
        <v>3</v>
      </c>
      <c r="AI26" s="472"/>
      <c r="AJ26" s="472"/>
      <c r="AK26" s="472"/>
      <c r="AL26" s="514"/>
      <c r="AM26" s="471">
        <v>7038</v>
      </c>
      <c r="AN26" s="472"/>
      <c r="AO26" s="472"/>
      <c r="AP26" s="472"/>
      <c r="AQ26" s="472"/>
      <c r="AR26" s="514"/>
      <c r="AS26" s="471">
        <v>2346</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182</v>
      </c>
      <c r="BO26" s="421"/>
      <c r="BP26" s="421"/>
      <c r="BQ26" s="421"/>
      <c r="BR26" s="421"/>
      <c r="BS26" s="421"/>
      <c r="BT26" s="421"/>
      <c r="BU26" s="422"/>
      <c r="BV26" s="420" t="s">
        <v>183</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184</v>
      </c>
      <c r="F27" s="450"/>
      <c r="G27" s="450"/>
      <c r="H27" s="450"/>
      <c r="I27" s="450"/>
      <c r="J27" s="450"/>
      <c r="K27" s="451"/>
      <c r="L27" s="471">
        <v>1</v>
      </c>
      <c r="M27" s="472"/>
      <c r="N27" s="472"/>
      <c r="O27" s="472"/>
      <c r="P27" s="514"/>
      <c r="Q27" s="471">
        <v>2500</v>
      </c>
      <c r="R27" s="472"/>
      <c r="S27" s="472"/>
      <c r="T27" s="472"/>
      <c r="U27" s="472"/>
      <c r="V27" s="514"/>
      <c r="W27" s="566"/>
      <c r="X27" s="567"/>
      <c r="Y27" s="568"/>
      <c r="Z27" s="470" t="s">
        <v>185</v>
      </c>
      <c r="AA27" s="450"/>
      <c r="AB27" s="450"/>
      <c r="AC27" s="450"/>
      <c r="AD27" s="450"/>
      <c r="AE27" s="450"/>
      <c r="AF27" s="450"/>
      <c r="AG27" s="451"/>
      <c r="AH27" s="471" t="s">
        <v>131</v>
      </c>
      <c r="AI27" s="472"/>
      <c r="AJ27" s="472"/>
      <c r="AK27" s="472"/>
      <c r="AL27" s="514"/>
      <c r="AM27" s="471" t="s">
        <v>183</v>
      </c>
      <c r="AN27" s="472"/>
      <c r="AO27" s="472"/>
      <c r="AP27" s="472"/>
      <c r="AQ27" s="472"/>
      <c r="AR27" s="514"/>
      <c r="AS27" s="471" t="s">
        <v>182</v>
      </c>
      <c r="AT27" s="472"/>
      <c r="AU27" s="472"/>
      <c r="AV27" s="472"/>
      <c r="AW27" s="472"/>
      <c r="AX27" s="473"/>
      <c r="AY27" s="515" t="s">
        <v>186</v>
      </c>
      <c r="AZ27" s="516"/>
      <c r="BA27" s="516"/>
      <c r="BB27" s="516"/>
      <c r="BC27" s="516"/>
      <c r="BD27" s="516"/>
      <c r="BE27" s="516"/>
      <c r="BF27" s="516"/>
      <c r="BG27" s="516"/>
      <c r="BH27" s="516"/>
      <c r="BI27" s="516"/>
      <c r="BJ27" s="516"/>
      <c r="BK27" s="516"/>
      <c r="BL27" s="516"/>
      <c r="BM27" s="517"/>
      <c r="BN27" s="539">
        <v>81383</v>
      </c>
      <c r="BO27" s="540"/>
      <c r="BP27" s="540"/>
      <c r="BQ27" s="540"/>
      <c r="BR27" s="540"/>
      <c r="BS27" s="540"/>
      <c r="BT27" s="540"/>
      <c r="BU27" s="541"/>
      <c r="BV27" s="539">
        <v>81381</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187</v>
      </c>
      <c r="F28" s="450"/>
      <c r="G28" s="450"/>
      <c r="H28" s="450"/>
      <c r="I28" s="450"/>
      <c r="J28" s="450"/>
      <c r="K28" s="451"/>
      <c r="L28" s="471">
        <v>1</v>
      </c>
      <c r="M28" s="472"/>
      <c r="N28" s="472"/>
      <c r="O28" s="472"/>
      <c r="P28" s="514"/>
      <c r="Q28" s="471">
        <v>2000</v>
      </c>
      <c r="R28" s="472"/>
      <c r="S28" s="472"/>
      <c r="T28" s="472"/>
      <c r="U28" s="472"/>
      <c r="V28" s="514"/>
      <c r="W28" s="566"/>
      <c r="X28" s="567"/>
      <c r="Y28" s="568"/>
      <c r="Z28" s="470" t="s">
        <v>188</v>
      </c>
      <c r="AA28" s="450"/>
      <c r="AB28" s="450"/>
      <c r="AC28" s="450"/>
      <c r="AD28" s="450"/>
      <c r="AE28" s="450"/>
      <c r="AF28" s="450"/>
      <c r="AG28" s="451"/>
      <c r="AH28" s="471" t="s">
        <v>182</v>
      </c>
      <c r="AI28" s="472"/>
      <c r="AJ28" s="472"/>
      <c r="AK28" s="472"/>
      <c r="AL28" s="514"/>
      <c r="AM28" s="471" t="s">
        <v>182</v>
      </c>
      <c r="AN28" s="472"/>
      <c r="AO28" s="472"/>
      <c r="AP28" s="472"/>
      <c r="AQ28" s="472"/>
      <c r="AR28" s="514"/>
      <c r="AS28" s="471" t="s">
        <v>189</v>
      </c>
      <c r="AT28" s="472"/>
      <c r="AU28" s="472"/>
      <c r="AV28" s="472"/>
      <c r="AW28" s="472"/>
      <c r="AX28" s="473"/>
      <c r="AY28" s="574" t="s">
        <v>190</v>
      </c>
      <c r="AZ28" s="575"/>
      <c r="BA28" s="575"/>
      <c r="BB28" s="576"/>
      <c r="BC28" s="380" t="s">
        <v>50</v>
      </c>
      <c r="BD28" s="381"/>
      <c r="BE28" s="381"/>
      <c r="BF28" s="381"/>
      <c r="BG28" s="381"/>
      <c r="BH28" s="381"/>
      <c r="BI28" s="381"/>
      <c r="BJ28" s="381"/>
      <c r="BK28" s="381"/>
      <c r="BL28" s="381"/>
      <c r="BM28" s="382"/>
      <c r="BN28" s="383">
        <v>1419865</v>
      </c>
      <c r="BO28" s="384"/>
      <c r="BP28" s="384"/>
      <c r="BQ28" s="384"/>
      <c r="BR28" s="384"/>
      <c r="BS28" s="384"/>
      <c r="BT28" s="384"/>
      <c r="BU28" s="385"/>
      <c r="BV28" s="383">
        <v>1423910</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191</v>
      </c>
      <c r="F29" s="450"/>
      <c r="G29" s="450"/>
      <c r="H29" s="450"/>
      <c r="I29" s="450"/>
      <c r="J29" s="450"/>
      <c r="K29" s="451"/>
      <c r="L29" s="471">
        <v>8</v>
      </c>
      <c r="M29" s="472"/>
      <c r="N29" s="472"/>
      <c r="O29" s="472"/>
      <c r="P29" s="514"/>
      <c r="Q29" s="471">
        <v>1800</v>
      </c>
      <c r="R29" s="472"/>
      <c r="S29" s="472"/>
      <c r="T29" s="472"/>
      <c r="U29" s="472"/>
      <c r="V29" s="514"/>
      <c r="W29" s="569"/>
      <c r="X29" s="570"/>
      <c r="Y29" s="571"/>
      <c r="Z29" s="470" t="s">
        <v>192</v>
      </c>
      <c r="AA29" s="450"/>
      <c r="AB29" s="450"/>
      <c r="AC29" s="450"/>
      <c r="AD29" s="450"/>
      <c r="AE29" s="450"/>
      <c r="AF29" s="450"/>
      <c r="AG29" s="451"/>
      <c r="AH29" s="471">
        <v>108</v>
      </c>
      <c r="AI29" s="472"/>
      <c r="AJ29" s="472"/>
      <c r="AK29" s="472"/>
      <c r="AL29" s="514"/>
      <c r="AM29" s="471">
        <v>294408</v>
      </c>
      <c r="AN29" s="472"/>
      <c r="AO29" s="472"/>
      <c r="AP29" s="472"/>
      <c r="AQ29" s="472"/>
      <c r="AR29" s="514"/>
      <c r="AS29" s="471">
        <v>2726</v>
      </c>
      <c r="AT29" s="472"/>
      <c r="AU29" s="472"/>
      <c r="AV29" s="472"/>
      <c r="AW29" s="472"/>
      <c r="AX29" s="473"/>
      <c r="AY29" s="577"/>
      <c r="AZ29" s="578"/>
      <c r="BA29" s="578"/>
      <c r="BB29" s="579"/>
      <c r="BC29" s="454" t="s">
        <v>193</v>
      </c>
      <c r="BD29" s="455"/>
      <c r="BE29" s="455"/>
      <c r="BF29" s="455"/>
      <c r="BG29" s="455"/>
      <c r="BH29" s="455"/>
      <c r="BI29" s="455"/>
      <c r="BJ29" s="455"/>
      <c r="BK29" s="455"/>
      <c r="BL29" s="455"/>
      <c r="BM29" s="456"/>
      <c r="BN29" s="420">
        <v>92433</v>
      </c>
      <c r="BO29" s="421"/>
      <c r="BP29" s="421"/>
      <c r="BQ29" s="421"/>
      <c r="BR29" s="421"/>
      <c r="BS29" s="421"/>
      <c r="BT29" s="421"/>
      <c r="BU29" s="422"/>
      <c r="BV29" s="420">
        <v>61931</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194</v>
      </c>
      <c r="X30" s="588"/>
      <c r="Y30" s="588"/>
      <c r="Z30" s="588"/>
      <c r="AA30" s="588"/>
      <c r="AB30" s="588"/>
      <c r="AC30" s="588"/>
      <c r="AD30" s="588"/>
      <c r="AE30" s="588"/>
      <c r="AF30" s="588"/>
      <c r="AG30" s="589"/>
      <c r="AH30" s="547">
        <v>89.9</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6516813</v>
      </c>
      <c r="BO30" s="540"/>
      <c r="BP30" s="540"/>
      <c r="BQ30" s="540"/>
      <c r="BR30" s="540"/>
      <c r="BS30" s="540"/>
      <c r="BT30" s="540"/>
      <c r="BU30" s="541"/>
      <c r="BV30" s="539">
        <v>6511607</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195</v>
      </c>
      <c r="D32" s="583"/>
      <c r="E32" s="583"/>
      <c r="F32" s="583"/>
      <c r="G32" s="583"/>
      <c r="H32" s="583"/>
      <c r="I32" s="583"/>
      <c r="J32" s="583"/>
      <c r="K32" s="583"/>
      <c r="L32" s="583"/>
      <c r="M32" s="583"/>
      <c r="N32" s="583"/>
      <c r="O32" s="583"/>
      <c r="P32" s="583"/>
      <c r="Q32" s="583"/>
      <c r="R32" s="583"/>
      <c r="S32" s="583"/>
      <c r="U32" s="424" t="s">
        <v>196</v>
      </c>
      <c r="V32" s="424"/>
      <c r="W32" s="424"/>
      <c r="X32" s="424"/>
      <c r="Y32" s="424"/>
      <c r="Z32" s="424"/>
      <c r="AA32" s="424"/>
      <c r="AB32" s="424"/>
      <c r="AC32" s="424"/>
      <c r="AD32" s="424"/>
      <c r="AE32" s="424"/>
      <c r="AF32" s="424"/>
      <c r="AG32" s="424"/>
      <c r="AH32" s="424"/>
      <c r="AI32" s="424"/>
      <c r="AJ32" s="424"/>
      <c r="AK32" s="424"/>
      <c r="AM32" s="424" t="s">
        <v>197</v>
      </c>
      <c r="AN32" s="424"/>
      <c r="AO32" s="424"/>
      <c r="AP32" s="424"/>
      <c r="AQ32" s="424"/>
      <c r="AR32" s="424"/>
      <c r="AS32" s="424"/>
      <c r="AT32" s="424"/>
      <c r="AU32" s="424"/>
      <c r="AV32" s="424"/>
      <c r="AW32" s="424"/>
      <c r="AX32" s="424"/>
      <c r="AY32" s="424"/>
      <c r="AZ32" s="424"/>
      <c r="BA32" s="424"/>
      <c r="BB32" s="424"/>
      <c r="BC32" s="424"/>
      <c r="BE32" s="424" t="s">
        <v>198</v>
      </c>
      <c r="BF32" s="424"/>
      <c r="BG32" s="424"/>
      <c r="BH32" s="424"/>
      <c r="BI32" s="424"/>
      <c r="BJ32" s="424"/>
      <c r="BK32" s="424"/>
      <c r="BL32" s="424"/>
      <c r="BM32" s="424"/>
      <c r="BN32" s="424"/>
      <c r="BO32" s="424"/>
      <c r="BP32" s="424"/>
      <c r="BQ32" s="424"/>
      <c r="BR32" s="424"/>
      <c r="BS32" s="424"/>
      <c r="BT32" s="424"/>
      <c r="BU32" s="424"/>
      <c r="BW32" s="424" t="s">
        <v>199</v>
      </c>
      <c r="BX32" s="424"/>
      <c r="BY32" s="424"/>
      <c r="BZ32" s="424"/>
      <c r="CA32" s="424"/>
      <c r="CB32" s="424"/>
      <c r="CC32" s="424"/>
      <c r="CD32" s="424"/>
      <c r="CE32" s="424"/>
      <c r="CF32" s="424"/>
      <c r="CG32" s="424"/>
      <c r="CH32" s="424"/>
      <c r="CI32" s="424"/>
      <c r="CJ32" s="424"/>
      <c r="CK32" s="424"/>
      <c r="CL32" s="424"/>
      <c r="CM32" s="424"/>
      <c r="CO32" s="424" t="s">
        <v>200</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201</v>
      </c>
      <c r="D33" s="444"/>
      <c r="E33" s="409" t="s">
        <v>202</v>
      </c>
      <c r="F33" s="409"/>
      <c r="G33" s="409"/>
      <c r="H33" s="409"/>
      <c r="I33" s="409"/>
      <c r="J33" s="409"/>
      <c r="K33" s="409"/>
      <c r="L33" s="409"/>
      <c r="M33" s="409"/>
      <c r="N33" s="409"/>
      <c r="O33" s="409"/>
      <c r="P33" s="409"/>
      <c r="Q33" s="409"/>
      <c r="R33" s="409"/>
      <c r="S33" s="409"/>
      <c r="T33" s="179"/>
      <c r="U33" s="444" t="s">
        <v>203</v>
      </c>
      <c r="V33" s="444"/>
      <c r="W33" s="409" t="s">
        <v>204</v>
      </c>
      <c r="X33" s="409"/>
      <c r="Y33" s="409"/>
      <c r="Z33" s="409"/>
      <c r="AA33" s="409"/>
      <c r="AB33" s="409"/>
      <c r="AC33" s="409"/>
      <c r="AD33" s="409"/>
      <c r="AE33" s="409"/>
      <c r="AF33" s="409"/>
      <c r="AG33" s="409"/>
      <c r="AH33" s="409"/>
      <c r="AI33" s="409"/>
      <c r="AJ33" s="409"/>
      <c r="AK33" s="409"/>
      <c r="AL33" s="179"/>
      <c r="AM33" s="444" t="s">
        <v>205</v>
      </c>
      <c r="AN33" s="444"/>
      <c r="AO33" s="409" t="s">
        <v>206</v>
      </c>
      <c r="AP33" s="409"/>
      <c r="AQ33" s="409"/>
      <c r="AR33" s="409"/>
      <c r="AS33" s="409"/>
      <c r="AT33" s="409"/>
      <c r="AU33" s="409"/>
      <c r="AV33" s="409"/>
      <c r="AW33" s="409"/>
      <c r="AX33" s="409"/>
      <c r="AY33" s="409"/>
      <c r="AZ33" s="409"/>
      <c r="BA33" s="409"/>
      <c r="BB33" s="409"/>
      <c r="BC33" s="409"/>
      <c r="BD33" s="185"/>
      <c r="BE33" s="409" t="s">
        <v>207</v>
      </c>
      <c r="BF33" s="409"/>
      <c r="BG33" s="409" t="s">
        <v>208</v>
      </c>
      <c r="BH33" s="409"/>
      <c r="BI33" s="409"/>
      <c r="BJ33" s="409"/>
      <c r="BK33" s="409"/>
      <c r="BL33" s="409"/>
      <c r="BM33" s="409"/>
      <c r="BN33" s="409"/>
      <c r="BO33" s="409"/>
      <c r="BP33" s="409"/>
      <c r="BQ33" s="409"/>
      <c r="BR33" s="409"/>
      <c r="BS33" s="409"/>
      <c r="BT33" s="409"/>
      <c r="BU33" s="409"/>
      <c r="BV33" s="185"/>
      <c r="BW33" s="444" t="s">
        <v>207</v>
      </c>
      <c r="BX33" s="444"/>
      <c r="BY33" s="409" t="s">
        <v>209</v>
      </c>
      <c r="BZ33" s="409"/>
      <c r="CA33" s="409"/>
      <c r="CB33" s="409"/>
      <c r="CC33" s="409"/>
      <c r="CD33" s="409"/>
      <c r="CE33" s="409"/>
      <c r="CF33" s="409"/>
      <c r="CG33" s="409"/>
      <c r="CH33" s="409"/>
      <c r="CI33" s="409"/>
      <c r="CJ33" s="409"/>
      <c r="CK33" s="409"/>
      <c r="CL33" s="409"/>
      <c r="CM33" s="409"/>
      <c r="CN33" s="179"/>
      <c r="CO33" s="444" t="s">
        <v>205</v>
      </c>
      <c r="CP33" s="444"/>
      <c r="CQ33" s="409" t="s">
        <v>210</v>
      </c>
      <c r="CR33" s="409"/>
      <c r="CS33" s="409"/>
      <c r="CT33" s="409"/>
      <c r="CU33" s="409"/>
      <c r="CV33" s="409"/>
      <c r="CW33" s="409"/>
      <c r="CX33" s="409"/>
      <c r="CY33" s="409"/>
      <c r="CZ33" s="409"/>
      <c r="DA33" s="409"/>
      <c r="DB33" s="409"/>
      <c r="DC33" s="409"/>
      <c r="DD33" s="409"/>
      <c r="DE33" s="409"/>
      <c r="DF33" s="179"/>
      <c r="DG33" s="609" t="s">
        <v>211</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高野町国民健康保険特別会計</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IF('各会計、関係団体の財政状況及び健全化判断比率'!B33="","",'各会計、関係団体の財政状況及び健全化判断比率'!B33)</f>
        <v>高野町簡易水道事業会計</v>
      </c>
      <c r="AP34" s="611"/>
      <c r="AQ34" s="611"/>
      <c r="AR34" s="611"/>
      <c r="AS34" s="611"/>
      <c r="AT34" s="611"/>
      <c r="AU34" s="611"/>
      <c r="AV34" s="611"/>
      <c r="AW34" s="611"/>
      <c r="AX34" s="611"/>
      <c r="AY34" s="611"/>
      <c r="AZ34" s="611"/>
      <c r="BA34" s="611"/>
      <c r="BB34" s="611"/>
      <c r="BC34" s="611"/>
      <c r="BD34" s="175"/>
      <c r="BE34" s="610">
        <f>IF(BG34="","",MAX(C34:D43,U34:V43,AM34:AN43)+1)</f>
        <v>8</v>
      </c>
      <c r="BF34" s="610"/>
      <c r="BG34" s="611" t="str">
        <f>IF('各会計、関係団体の財政状況及び健全化判断比率'!B34="","",'各会計、関係団体の財政状況及び健全化判断比率'!B34)</f>
        <v>高野町簡易水道特別会計</v>
      </c>
      <c r="BH34" s="611"/>
      <c r="BI34" s="611"/>
      <c r="BJ34" s="611"/>
      <c r="BK34" s="611"/>
      <c r="BL34" s="611"/>
      <c r="BM34" s="611"/>
      <c r="BN34" s="611"/>
      <c r="BO34" s="611"/>
      <c r="BP34" s="611"/>
      <c r="BQ34" s="611"/>
      <c r="BR34" s="611"/>
      <c r="BS34" s="611"/>
      <c r="BT34" s="611"/>
      <c r="BU34" s="611"/>
      <c r="BV34" s="175"/>
      <c r="BW34" s="610">
        <f>IF(BY34="","",MAX(C34:D43,U34:V43,AM34:AN43,BE34:BF43)+1)</f>
        <v>12</v>
      </c>
      <c r="BX34" s="610"/>
      <c r="BY34" s="611" t="str">
        <f>IF('各会計、関係団体の財政状況及び健全化判断比率'!B68="","",'各会計、関係団体の財政状況及び健全化判断比率'!B68)</f>
        <v>和歌山県市町村総合事務組合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高野町介護保険特別会計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9</v>
      </c>
      <c r="BF35" s="610"/>
      <c r="BG35" s="611" t="str">
        <f>IF('各会計、関係団体の財政状況及び健全化判断比率'!B35="","",'各会計、関係団体の財政状況及び健全化判断比率'!B35)</f>
        <v>高野町下水道特別会計</v>
      </c>
      <c r="BH35" s="611"/>
      <c r="BI35" s="611"/>
      <c r="BJ35" s="611"/>
      <c r="BK35" s="611"/>
      <c r="BL35" s="611"/>
      <c r="BM35" s="611"/>
      <c r="BN35" s="611"/>
      <c r="BO35" s="611"/>
      <c r="BP35" s="611"/>
      <c r="BQ35" s="611"/>
      <c r="BR35" s="611"/>
      <c r="BS35" s="611"/>
      <c r="BT35" s="611"/>
      <c r="BU35" s="611"/>
      <c r="BV35" s="175"/>
      <c r="BW35" s="610">
        <f t="shared" ref="BW35:BW43" si="2">IF(BY35="","",BW34+1)</f>
        <v>13</v>
      </c>
      <c r="BX35" s="610"/>
      <c r="BY35" s="611" t="str">
        <f>IF('各会計、関係団体の財政状況及び健全化判断比率'!B69="","",'各会計、関係団体の財政状況及び健全化判断比率'!B69)</f>
        <v>和歌山県地方税回収機構</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高野町後期高齢者医療特別会計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10</v>
      </c>
      <c r="BF36" s="610"/>
      <c r="BG36" s="611" t="str">
        <f>IF('各会計、関係団体の財政状況及び健全化判断比率'!B36="","",'各会計、関係団体の財政状況及び健全化判断比率'!B36)</f>
        <v>高野町生活排水処理事業特別会計</v>
      </c>
      <c r="BH36" s="611"/>
      <c r="BI36" s="611"/>
      <c r="BJ36" s="611"/>
      <c r="BK36" s="611"/>
      <c r="BL36" s="611"/>
      <c r="BM36" s="611"/>
      <c r="BN36" s="611"/>
      <c r="BO36" s="611"/>
      <c r="BP36" s="611"/>
      <c r="BQ36" s="611"/>
      <c r="BR36" s="611"/>
      <c r="BS36" s="611"/>
      <c r="BT36" s="611"/>
      <c r="BU36" s="611"/>
      <c r="BV36" s="175"/>
      <c r="BW36" s="610">
        <f t="shared" si="2"/>
        <v>14</v>
      </c>
      <c r="BX36" s="610"/>
      <c r="BY36" s="611" t="str">
        <f>IF('各会計、関係団体の財政状況及び健全化判断比率'!B70="","",'各会計、関係団体の財政状況及び健全化判断比率'!B70)</f>
        <v>橋本周辺広域市町村圏組合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高野町国民健康保険富貴診療所特別会計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f t="shared" si="1"/>
        <v>11</v>
      </c>
      <c r="BF37" s="610"/>
      <c r="BG37" s="611" t="str">
        <f>IF('各会計、関係団体の財政状況及び健全化判断比率'!B37="","",'各会計、関係団体の財政状況及び健全化判断比率'!B37)</f>
        <v>高野町農業集落排水事業特別会計</v>
      </c>
      <c r="BH37" s="611"/>
      <c r="BI37" s="611"/>
      <c r="BJ37" s="611"/>
      <c r="BK37" s="611"/>
      <c r="BL37" s="611"/>
      <c r="BM37" s="611"/>
      <c r="BN37" s="611"/>
      <c r="BO37" s="611"/>
      <c r="BP37" s="611"/>
      <c r="BQ37" s="611"/>
      <c r="BR37" s="611"/>
      <c r="BS37" s="611"/>
      <c r="BT37" s="611"/>
      <c r="BU37" s="611"/>
      <c r="BV37" s="175"/>
      <c r="BW37" s="610">
        <f t="shared" si="2"/>
        <v>15</v>
      </c>
      <c r="BX37" s="610"/>
      <c r="BY37" s="611" t="str">
        <f>IF('各会計、関係団体の財政状況及び健全化判断比率'!B71="","",'各会計、関係団体の財政状況及び健全化判断比率'!B71)</f>
        <v>伊都郡町村及び橋本市老人福祉施設事務組合（国城寮）</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f t="shared" si="4"/>
        <v>6</v>
      </c>
      <c r="V38" s="610"/>
      <c r="W38" s="611" t="str">
        <f>IF('各会計、関係団体の財政状況及び健全化判断比率'!B32="","",'各会計、関係団体の財政状況及び健全化判断比率'!B32)</f>
        <v>高野町国民健康保険高野山総合診療所特別会計</v>
      </c>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16</v>
      </c>
      <c r="BX38" s="610"/>
      <c r="BY38" s="611" t="str">
        <f>IF('各会計、関係団体の財政状況及び健全化判断比率'!B72="","",'各会計、関係団体の財政状況及び健全化判断比率'!B72)</f>
        <v>伊都郡町村及び橋本市児童福祉施設事務組合（わかくさ）</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17</v>
      </c>
      <c r="BX39" s="610"/>
      <c r="BY39" s="611" t="str">
        <f>IF('各会計、関係団体の財政状況及び健全化判断比率'!B73="","",'各会計、関係団体の財政状況及び健全化判断比率'!B73)</f>
        <v>和歌山県後期高齢者医療広域連合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18</v>
      </c>
      <c r="BX40" s="610"/>
      <c r="BY40" s="611" t="str">
        <f>IF('各会計、関係団体の財政状況及び健全化判断比率'!B74="","",'各会計、関係団体の財政状況及び健全化判断比率'!B74)</f>
        <v>和歌山県後期高齢者医療広域連合（特別会計）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19</v>
      </c>
      <c r="BX41" s="610"/>
      <c r="BY41" s="611" t="str">
        <f>IF('各会計、関係団体の財政状況及び健全化判断比率'!B75="","",'各会計、関係団体の財政状況及び健全化判断比率'!B75)</f>
        <v>伊都郡町村及び橋本市老人福祉施設事務組合（公営企業会計）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212</v>
      </c>
      <c r="E46" s="613" t="s">
        <v>213</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214</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215</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216</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217</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218</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219</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220</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fw0pxZdH7UyNzqKjHrhv6G1Ot60JZ4w/UN1yytOWotl1g9lGSswo2CPC/BOWJoDL1j3mrU2Nor0v75FyzCAkgA==" saltValue="ao3+vJ5X22vG0fohovVj1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221</v>
      </c>
      <c r="DI1" s="616"/>
      <c r="DJ1" s="616"/>
      <c r="DK1" s="616"/>
      <c r="DL1" s="616"/>
      <c r="DM1" s="616"/>
      <c r="DN1" s="617"/>
      <c r="DO1" s="208"/>
      <c r="DP1" s="615" t="s">
        <v>222</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223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224</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225</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226</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227</v>
      </c>
      <c r="S4" s="619"/>
      <c r="T4" s="619"/>
      <c r="U4" s="619"/>
      <c r="V4" s="619"/>
      <c r="W4" s="619"/>
      <c r="X4" s="619"/>
      <c r="Y4" s="620"/>
      <c r="Z4" s="618" t="s">
        <v>228</v>
      </c>
      <c r="AA4" s="619"/>
      <c r="AB4" s="619"/>
      <c r="AC4" s="620"/>
      <c r="AD4" s="618" t="s">
        <v>229</v>
      </c>
      <c r="AE4" s="619"/>
      <c r="AF4" s="619"/>
      <c r="AG4" s="619"/>
      <c r="AH4" s="619"/>
      <c r="AI4" s="619"/>
      <c r="AJ4" s="619"/>
      <c r="AK4" s="620"/>
      <c r="AL4" s="618" t="s">
        <v>228</v>
      </c>
      <c r="AM4" s="619"/>
      <c r="AN4" s="619"/>
      <c r="AO4" s="620"/>
      <c r="AP4" s="621" t="s">
        <v>230</v>
      </c>
      <c r="AQ4" s="621"/>
      <c r="AR4" s="621"/>
      <c r="AS4" s="621"/>
      <c r="AT4" s="621"/>
      <c r="AU4" s="621"/>
      <c r="AV4" s="621"/>
      <c r="AW4" s="621"/>
      <c r="AX4" s="621"/>
      <c r="AY4" s="621"/>
      <c r="AZ4" s="621"/>
      <c r="BA4" s="621"/>
      <c r="BB4" s="621"/>
      <c r="BC4" s="621"/>
      <c r="BD4" s="621"/>
      <c r="BE4" s="621"/>
      <c r="BF4" s="621"/>
      <c r="BG4" s="621" t="s">
        <v>231</v>
      </c>
      <c r="BH4" s="621"/>
      <c r="BI4" s="621"/>
      <c r="BJ4" s="621"/>
      <c r="BK4" s="621"/>
      <c r="BL4" s="621"/>
      <c r="BM4" s="621"/>
      <c r="BN4" s="621"/>
      <c r="BO4" s="621" t="s">
        <v>228</v>
      </c>
      <c r="BP4" s="621"/>
      <c r="BQ4" s="621"/>
      <c r="BR4" s="621"/>
      <c r="BS4" s="621" t="s">
        <v>232</v>
      </c>
      <c r="BT4" s="621"/>
      <c r="BU4" s="621"/>
      <c r="BV4" s="621"/>
      <c r="BW4" s="621"/>
      <c r="BX4" s="621"/>
      <c r="BY4" s="621"/>
      <c r="BZ4" s="621"/>
      <c r="CA4" s="621"/>
      <c r="CB4" s="621"/>
      <c r="CD4" s="618" t="s">
        <v>233</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234</v>
      </c>
      <c r="C5" s="623"/>
      <c r="D5" s="623"/>
      <c r="E5" s="623"/>
      <c r="F5" s="623"/>
      <c r="G5" s="623"/>
      <c r="H5" s="623"/>
      <c r="I5" s="623"/>
      <c r="J5" s="623"/>
      <c r="K5" s="623"/>
      <c r="L5" s="623"/>
      <c r="M5" s="623"/>
      <c r="N5" s="623"/>
      <c r="O5" s="623"/>
      <c r="P5" s="623"/>
      <c r="Q5" s="624"/>
      <c r="R5" s="625">
        <v>340303</v>
      </c>
      <c r="S5" s="626"/>
      <c r="T5" s="626"/>
      <c r="U5" s="626"/>
      <c r="V5" s="626"/>
      <c r="W5" s="626"/>
      <c r="X5" s="626"/>
      <c r="Y5" s="627"/>
      <c r="Z5" s="628">
        <v>5.9</v>
      </c>
      <c r="AA5" s="628"/>
      <c r="AB5" s="628"/>
      <c r="AC5" s="628"/>
      <c r="AD5" s="629">
        <v>331472</v>
      </c>
      <c r="AE5" s="629"/>
      <c r="AF5" s="629"/>
      <c r="AG5" s="629"/>
      <c r="AH5" s="629"/>
      <c r="AI5" s="629"/>
      <c r="AJ5" s="629"/>
      <c r="AK5" s="629"/>
      <c r="AL5" s="630">
        <v>14.3</v>
      </c>
      <c r="AM5" s="631"/>
      <c r="AN5" s="631"/>
      <c r="AO5" s="632"/>
      <c r="AP5" s="622" t="s">
        <v>235</v>
      </c>
      <c r="AQ5" s="623"/>
      <c r="AR5" s="623"/>
      <c r="AS5" s="623"/>
      <c r="AT5" s="623"/>
      <c r="AU5" s="623"/>
      <c r="AV5" s="623"/>
      <c r="AW5" s="623"/>
      <c r="AX5" s="623"/>
      <c r="AY5" s="623"/>
      <c r="AZ5" s="623"/>
      <c r="BA5" s="623"/>
      <c r="BB5" s="623"/>
      <c r="BC5" s="623"/>
      <c r="BD5" s="623"/>
      <c r="BE5" s="623"/>
      <c r="BF5" s="624"/>
      <c r="BG5" s="636">
        <v>331472</v>
      </c>
      <c r="BH5" s="637"/>
      <c r="BI5" s="637"/>
      <c r="BJ5" s="637"/>
      <c r="BK5" s="637"/>
      <c r="BL5" s="637"/>
      <c r="BM5" s="637"/>
      <c r="BN5" s="638"/>
      <c r="BO5" s="639">
        <v>97.4</v>
      </c>
      <c r="BP5" s="639"/>
      <c r="BQ5" s="639"/>
      <c r="BR5" s="639"/>
      <c r="BS5" s="640" t="s">
        <v>131</v>
      </c>
      <c r="BT5" s="640"/>
      <c r="BU5" s="640"/>
      <c r="BV5" s="640"/>
      <c r="BW5" s="640"/>
      <c r="BX5" s="640"/>
      <c r="BY5" s="640"/>
      <c r="BZ5" s="640"/>
      <c r="CA5" s="640"/>
      <c r="CB5" s="644"/>
      <c r="CD5" s="618" t="s">
        <v>230</v>
      </c>
      <c r="CE5" s="619"/>
      <c r="CF5" s="619"/>
      <c r="CG5" s="619"/>
      <c r="CH5" s="619"/>
      <c r="CI5" s="619"/>
      <c r="CJ5" s="619"/>
      <c r="CK5" s="619"/>
      <c r="CL5" s="619"/>
      <c r="CM5" s="619"/>
      <c r="CN5" s="619"/>
      <c r="CO5" s="619"/>
      <c r="CP5" s="619"/>
      <c r="CQ5" s="620"/>
      <c r="CR5" s="618" t="s">
        <v>236</v>
      </c>
      <c r="CS5" s="619"/>
      <c r="CT5" s="619"/>
      <c r="CU5" s="619"/>
      <c r="CV5" s="619"/>
      <c r="CW5" s="619"/>
      <c r="CX5" s="619"/>
      <c r="CY5" s="620"/>
      <c r="CZ5" s="618" t="s">
        <v>228</v>
      </c>
      <c r="DA5" s="619"/>
      <c r="DB5" s="619"/>
      <c r="DC5" s="620"/>
      <c r="DD5" s="618" t="s">
        <v>237</v>
      </c>
      <c r="DE5" s="619"/>
      <c r="DF5" s="619"/>
      <c r="DG5" s="619"/>
      <c r="DH5" s="619"/>
      <c r="DI5" s="619"/>
      <c r="DJ5" s="619"/>
      <c r="DK5" s="619"/>
      <c r="DL5" s="619"/>
      <c r="DM5" s="619"/>
      <c r="DN5" s="619"/>
      <c r="DO5" s="619"/>
      <c r="DP5" s="620"/>
      <c r="DQ5" s="618" t="s">
        <v>238</v>
      </c>
      <c r="DR5" s="619"/>
      <c r="DS5" s="619"/>
      <c r="DT5" s="619"/>
      <c r="DU5" s="619"/>
      <c r="DV5" s="619"/>
      <c r="DW5" s="619"/>
      <c r="DX5" s="619"/>
      <c r="DY5" s="619"/>
      <c r="DZ5" s="619"/>
      <c r="EA5" s="619"/>
      <c r="EB5" s="619"/>
      <c r="EC5" s="620"/>
    </row>
    <row r="6" spans="2:143" ht="11.25" customHeight="1" x14ac:dyDescent="0.15">
      <c r="B6" s="633" t="s">
        <v>239</v>
      </c>
      <c r="C6" s="634"/>
      <c r="D6" s="634"/>
      <c r="E6" s="634"/>
      <c r="F6" s="634"/>
      <c r="G6" s="634"/>
      <c r="H6" s="634"/>
      <c r="I6" s="634"/>
      <c r="J6" s="634"/>
      <c r="K6" s="634"/>
      <c r="L6" s="634"/>
      <c r="M6" s="634"/>
      <c r="N6" s="634"/>
      <c r="O6" s="634"/>
      <c r="P6" s="634"/>
      <c r="Q6" s="635"/>
      <c r="R6" s="636">
        <v>74340</v>
      </c>
      <c r="S6" s="637"/>
      <c r="T6" s="637"/>
      <c r="U6" s="637"/>
      <c r="V6" s="637"/>
      <c r="W6" s="637"/>
      <c r="X6" s="637"/>
      <c r="Y6" s="638"/>
      <c r="Z6" s="639">
        <v>1.3</v>
      </c>
      <c r="AA6" s="639"/>
      <c r="AB6" s="639"/>
      <c r="AC6" s="639"/>
      <c r="AD6" s="640">
        <v>74340</v>
      </c>
      <c r="AE6" s="640"/>
      <c r="AF6" s="640"/>
      <c r="AG6" s="640"/>
      <c r="AH6" s="640"/>
      <c r="AI6" s="640"/>
      <c r="AJ6" s="640"/>
      <c r="AK6" s="640"/>
      <c r="AL6" s="641">
        <v>3.2</v>
      </c>
      <c r="AM6" s="642"/>
      <c r="AN6" s="642"/>
      <c r="AO6" s="643"/>
      <c r="AP6" s="633" t="s">
        <v>240</v>
      </c>
      <c r="AQ6" s="634"/>
      <c r="AR6" s="634"/>
      <c r="AS6" s="634"/>
      <c r="AT6" s="634"/>
      <c r="AU6" s="634"/>
      <c r="AV6" s="634"/>
      <c r="AW6" s="634"/>
      <c r="AX6" s="634"/>
      <c r="AY6" s="634"/>
      <c r="AZ6" s="634"/>
      <c r="BA6" s="634"/>
      <c r="BB6" s="634"/>
      <c r="BC6" s="634"/>
      <c r="BD6" s="634"/>
      <c r="BE6" s="634"/>
      <c r="BF6" s="635"/>
      <c r="BG6" s="636">
        <v>331472</v>
      </c>
      <c r="BH6" s="637"/>
      <c r="BI6" s="637"/>
      <c r="BJ6" s="637"/>
      <c r="BK6" s="637"/>
      <c r="BL6" s="637"/>
      <c r="BM6" s="637"/>
      <c r="BN6" s="638"/>
      <c r="BO6" s="639">
        <v>97.4</v>
      </c>
      <c r="BP6" s="639"/>
      <c r="BQ6" s="639"/>
      <c r="BR6" s="639"/>
      <c r="BS6" s="640" t="s">
        <v>131</v>
      </c>
      <c r="BT6" s="640"/>
      <c r="BU6" s="640"/>
      <c r="BV6" s="640"/>
      <c r="BW6" s="640"/>
      <c r="BX6" s="640"/>
      <c r="BY6" s="640"/>
      <c r="BZ6" s="640"/>
      <c r="CA6" s="640"/>
      <c r="CB6" s="644"/>
      <c r="CD6" s="622" t="s">
        <v>241</v>
      </c>
      <c r="CE6" s="623"/>
      <c r="CF6" s="623"/>
      <c r="CG6" s="623"/>
      <c r="CH6" s="623"/>
      <c r="CI6" s="623"/>
      <c r="CJ6" s="623"/>
      <c r="CK6" s="623"/>
      <c r="CL6" s="623"/>
      <c r="CM6" s="623"/>
      <c r="CN6" s="623"/>
      <c r="CO6" s="623"/>
      <c r="CP6" s="623"/>
      <c r="CQ6" s="624"/>
      <c r="CR6" s="636">
        <v>51141</v>
      </c>
      <c r="CS6" s="637"/>
      <c r="CT6" s="637"/>
      <c r="CU6" s="637"/>
      <c r="CV6" s="637"/>
      <c r="CW6" s="637"/>
      <c r="CX6" s="637"/>
      <c r="CY6" s="638"/>
      <c r="CZ6" s="630">
        <v>0.9</v>
      </c>
      <c r="DA6" s="631"/>
      <c r="DB6" s="631"/>
      <c r="DC6" s="647"/>
      <c r="DD6" s="645" t="s">
        <v>182</v>
      </c>
      <c r="DE6" s="637"/>
      <c r="DF6" s="637"/>
      <c r="DG6" s="637"/>
      <c r="DH6" s="637"/>
      <c r="DI6" s="637"/>
      <c r="DJ6" s="637"/>
      <c r="DK6" s="637"/>
      <c r="DL6" s="637"/>
      <c r="DM6" s="637"/>
      <c r="DN6" s="637"/>
      <c r="DO6" s="637"/>
      <c r="DP6" s="638"/>
      <c r="DQ6" s="645">
        <v>51141</v>
      </c>
      <c r="DR6" s="637"/>
      <c r="DS6" s="637"/>
      <c r="DT6" s="637"/>
      <c r="DU6" s="637"/>
      <c r="DV6" s="637"/>
      <c r="DW6" s="637"/>
      <c r="DX6" s="637"/>
      <c r="DY6" s="637"/>
      <c r="DZ6" s="637"/>
      <c r="EA6" s="637"/>
      <c r="EB6" s="637"/>
      <c r="EC6" s="646"/>
    </row>
    <row r="7" spans="2:143" ht="11.25" customHeight="1" x14ac:dyDescent="0.15">
      <c r="B7" s="633" t="s">
        <v>242</v>
      </c>
      <c r="C7" s="634"/>
      <c r="D7" s="634"/>
      <c r="E7" s="634"/>
      <c r="F7" s="634"/>
      <c r="G7" s="634"/>
      <c r="H7" s="634"/>
      <c r="I7" s="634"/>
      <c r="J7" s="634"/>
      <c r="K7" s="634"/>
      <c r="L7" s="634"/>
      <c r="M7" s="634"/>
      <c r="N7" s="634"/>
      <c r="O7" s="634"/>
      <c r="P7" s="634"/>
      <c r="Q7" s="635"/>
      <c r="R7" s="636">
        <v>178</v>
      </c>
      <c r="S7" s="637"/>
      <c r="T7" s="637"/>
      <c r="U7" s="637"/>
      <c r="V7" s="637"/>
      <c r="W7" s="637"/>
      <c r="X7" s="637"/>
      <c r="Y7" s="638"/>
      <c r="Z7" s="639">
        <v>0</v>
      </c>
      <c r="AA7" s="639"/>
      <c r="AB7" s="639"/>
      <c r="AC7" s="639"/>
      <c r="AD7" s="640">
        <v>178</v>
      </c>
      <c r="AE7" s="640"/>
      <c r="AF7" s="640"/>
      <c r="AG7" s="640"/>
      <c r="AH7" s="640"/>
      <c r="AI7" s="640"/>
      <c r="AJ7" s="640"/>
      <c r="AK7" s="640"/>
      <c r="AL7" s="641">
        <v>0</v>
      </c>
      <c r="AM7" s="642"/>
      <c r="AN7" s="642"/>
      <c r="AO7" s="643"/>
      <c r="AP7" s="633" t="s">
        <v>243</v>
      </c>
      <c r="AQ7" s="634"/>
      <c r="AR7" s="634"/>
      <c r="AS7" s="634"/>
      <c r="AT7" s="634"/>
      <c r="AU7" s="634"/>
      <c r="AV7" s="634"/>
      <c r="AW7" s="634"/>
      <c r="AX7" s="634"/>
      <c r="AY7" s="634"/>
      <c r="AZ7" s="634"/>
      <c r="BA7" s="634"/>
      <c r="BB7" s="634"/>
      <c r="BC7" s="634"/>
      <c r="BD7" s="634"/>
      <c r="BE7" s="634"/>
      <c r="BF7" s="635"/>
      <c r="BG7" s="636">
        <v>129897</v>
      </c>
      <c r="BH7" s="637"/>
      <c r="BI7" s="637"/>
      <c r="BJ7" s="637"/>
      <c r="BK7" s="637"/>
      <c r="BL7" s="637"/>
      <c r="BM7" s="637"/>
      <c r="BN7" s="638"/>
      <c r="BO7" s="639">
        <v>38.200000000000003</v>
      </c>
      <c r="BP7" s="639"/>
      <c r="BQ7" s="639"/>
      <c r="BR7" s="639"/>
      <c r="BS7" s="640" t="s">
        <v>182</v>
      </c>
      <c r="BT7" s="640"/>
      <c r="BU7" s="640"/>
      <c r="BV7" s="640"/>
      <c r="BW7" s="640"/>
      <c r="BX7" s="640"/>
      <c r="BY7" s="640"/>
      <c r="BZ7" s="640"/>
      <c r="CA7" s="640"/>
      <c r="CB7" s="644"/>
      <c r="CD7" s="633" t="s">
        <v>244</v>
      </c>
      <c r="CE7" s="634"/>
      <c r="CF7" s="634"/>
      <c r="CG7" s="634"/>
      <c r="CH7" s="634"/>
      <c r="CI7" s="634"/>
      <c r="CJ7" s="634"/>
      <c r="CK7" s="634"/>
      <c r="CL7" s="634"/>
      <c r="CM7" s="634"/>
      <c r="CN7" s="634"/>
      <c r="CO7" s="634"/>
      <c r="CP7" s="634"/>
      <c r="CQ7" s="635"/>
      <c r="CR7" s="636">
        <v>1205044</v>
      </c>
      <c r="CS7" s="637"/>
      <c r="CT7" s="637"/>
      <c r="CU7" s="637"/>
      <c r="CV7" s="637"/>
      <c r="CW7" s="637"/>
      <c r="CX7" s="637"/>
      <c r="CY7" s="638"/>
      <c r="CZ7" s="639">
        <v>21.8</v>
      </c>
      <c r="DA7" s="639"/>
      <c r="DB7" s="639"/>
      <c r="DC7" s="639"/>
      <c r="DD7" s="645">
        <v>38031</v>
      </c>
      <c r="DE7" s="637"/>
      <c r="DF7" s="637"/>
      <c r="DG7" s="637"/>
      <c r="DH7" s="637"/>
      <c r="DI7" s="637"/>
      <c r="DJ7" s="637"/>
      <c r="DK7" s="637"/>
      <c r="DL7" s="637"/>
      <c r="DM7" s="637"/>
      <c r="DN7" s="637"/>
      <c r="DO7" s="637"/>
      <c r="DP7" s="638"/>
      <c r="DQ7" s="645">
        <v>841565</v>
      </c>
      <c r="DR7" s="637"/>
      <c r="DS7" s="637"/>
      <c r="DT7" s="637"/>
      <c r="DU7" s="637"/>
      <c r="DV7" s="637"/>
      <c r="DW7" s="637"/>
      <c r="DX7" s="637"/>
      <c r="DY7" s="637"/>
      <c r="DZ7" s="637"/>
      <c r="EA7" s="637"/>
      <c r="EB7" s="637"/>
      <c r="EC7" s="646"/>
    </row>
    <row r="8" spans="2:143" ht="11.25" customHeight="1" x14ac:dyDescent="0.15">
      <c r="B8" s="633" t="s">
        <v>245</v>
      </c>
      <c r="C8" s="634"/>
      <c r="D8" s="634"/>
      <c r="E8" s="634"/>
      <c r="F8" s="634"/>
      <c r="G8" s="634"/>
      <c r="H8" s="634"/>
      <c r="I8" s="634"/>
      <c r="J8" s="634"/>
      <c r="K8" s="634"/>
      <c r="L8" s="634"/>
      <c r="M8" s="634"/>
      <c r="N8" s="634"/>
      <c r="O8" s="634"/>
      <c r="P8" s="634"/>
      <c r="Q8" s="635"/>
      <c r="R8" s="636">
        <v>2544</v>
      </c>
      <c r="S8" s="637"/>
      <c r="T8" s="637"/>
      <c r="U8" s="637"/>
      <c r="V8" s="637"/>
      <c r="W8" s="637"/>
      <c r="X8" s="637"/>
      <c r="Y8" s="638"/>
      <c r="Z8" s="639">
        <v>0</v>
      </c>
      <c r="AA8" s="639"/>
      <c r="AB8" s="639"/>
      <c r="AC8" s="639"/>
      <c r="AD8" s="640">
        <v>2544</v>
      </c>
      <c r="AE8" s="640"/>
      <c r="AF8" s="640"/>
      <c r="AG8" s="640"/>
      <c r="AH8" s="640"/>
      <c r="AI8" s="640"/>
      <c r="AJ8" s="640"/>
      <c r="AK8" s="640"/>
      <c r="AL8" s="641">
        <v>0.1</v>
      </c>
      <c r="AM8" s="642"/>
      <c r="AN8" s="642"/>
      <c r="AO8" s="643"/>
      <c r="AP8" s="633" t="s">
        <v>246</v>
      </c>
      <c r="AQ8" s="634"/>
      <c r="AR8" s="634"/>
      <c r="AS8" s="634"/>
      <c r="AT8" s="634"/>
      <c r="AU8" s="634"/>
      <c r="AV8" s="634"/>
      <c r="AW8" s="634"/>
      <c r="AX8" s="634"/>
      <c r="AY8" s="634"/>
      <c r="AZ8" s="634"/>
      <c r="BA8" s="634"/>
      <c r="BB8" s="634"/>
      <c r="BC8" s="634"/>
      <c r="BD8" s="634"/>
      <c r="BE8" s="634"/>
      <c r="BF8" s="635"/>
      <c r="BG8" s="636">
        <v>4610</v>
      </c>
      <c r="BH8" s="637"/>
      <c r="BI8" s="637"/>
      <c r="BJ8" s="637"/>
      <c r="BK8" s="637"/>
      <c r="BL8" s="637"/>
      <c r="BM8" s="637"/>
      <c r="BN8" s="638"/>
      <c r="BO8" s="639">
        <v>1.4</v>
      </c>
      <c r="BP8" s="639"/>
      <c r="BQ8" s="639"/>
      <c r="BR8" s="639"/>
      <c r="BS8" s="640" t="s">
        <v>182</v>
      </c>
      <c r="BT8" s="640"/>
      <c r="BU8" s="640"/>
      <c r="BV8" s="640"/>
      <c r="BW8" s="640"/>
      <c r="BX8" s="640"/>
      <c r="BY8" s="640"/>
      <c r="BZ8" s="640"/>
      <c r="CA8" s="640"/>
      <c r="CB8" s="644"/>
      <c r="CD8" s="633" t="s">
        <v>247</v>
      </c>
      <c r="CE8" s="634"/>
      <c r="CF8" s="634"/>
      <c r="CG8" s="634"/>
      <c r="CH8" s="634"/>
      <c r="CI8" s="634"/>
      <c r="CJ8" s="634"/>
      <c r="CK8" s="634"/>
      <c r="CL8" s="634"/>
      <c r="CM8" s="634"/>
      <c r="CN8" s="634"/>
      <c r="CO8" s="634"/>
      <c r="CP8" s="634"/>
      <c r="CQ8" s="635"/>
      <c r="CR8" s="636">
        <v>671799</v>
      </c>
      <c r="CS8" s="637"/>
      <c r="CT8" s="637"/>
      <c r="CU8" s="637"/>
      <c r="CV8" s="637"/>
      <c r="CW8" s="637"/>
      <c r="CX8" s="637"/>
      <c r="CY8" s="638"/>
      <c r="CZ8" s="639">
        <v>12.2</v>
      </c>
      <c r="DA8" s="639"/>
      <c r="DB8" s="639"/>
      <c r="DC8" s="639"/>
      <c r="DD8" s="645">
        <v>1438</v>
      </c>
      <c r="DE8" s="637"/>
      <c r="DF8" s="637"/>
      <c r="DG8" s="637"/>
      <c r="DH8" s="637"/>
      <c r="DI8" s="637"/>
      <c r="DJ8" s="637"/>
      <c r="DK8" s="637"/>
      <c r="DL8" s="637"/>
      <c r="DM8" s="637"/>
      <c r="DN8" s="637"/>
      <c r="DO8" s="637"/>
      <c r="DP8" s="638"/>
      <c r="DQ8" s="645">
        <v>387757</v>
      </c>
      <c r="DR8" s="637"/>
      <c r="DS8" s="637"/>
      <c r="DT8" s="637"/>
      <c r="DU8" s="637"/>
      <c r="DV8" s="637"/>
      <c r="DW8" s="637"/>
      <c r="DX8" s="637"/>
      <c r="DY8" s="637"/>
      <c r="DZ8" s="637"/>
      <c r="EA8" s="637"/>
      <c r="EB8" s="637"/>
      <c r="EC8" s="646"/>
    </row>
    <row r="9" spans="2:143" ht="11.25" customHeight="1" x14ac:dyDescent="0.15">
      <c r="B9" s="633" t="s">
        <v>248</v>
      </c>
      <c r="C9" s="634"/>
      <c r="D9" s="634"/>
      <c r="E9" s="634"/>
      <c r="F9" s="634"/>
      <c r="G9" s="634"/>
      <c r="H9" s="634"/>
      <c r="I9" s="634"/>
      <c r="J9" s="634"/>
      <c r="K9" s="634"/>
      <c r="L9" s="634"/>
      <c r="M9" s="634"/>
      <c r="N9" s="634"/>
      <c r="O9" s="634"/>
      <c r="P9" s="634"/>
      <c r="Q9" s="635"/>
      <c r="R9" s="636">
        <v>1806</v>
      </c>
      <c r="S9" s="637"/>
      <c r="T9" s="637"/>
      <c r="U9" s="637"/>
      <c r="V9" s="637"/>
      <c r="W9" s="637"/>
      <c r="X9" s="637"/>
      <c r="Y9" s="638"/>
      <c r="Z9" s="639">
        <v>0</v>
      </c>
      <c r="AA9" s="639"/>
      <c r="AB9" s="639"/>
      <c r="AC9" s="639"/>
      <c r="AD9" s="640">
        <v>1806</v>
      </c>
      <c r="AE9" s="640"/>
      <c r="AF9" s="640"/>
      <c r="AG9" s="640"/>
      <c r="AH9" s="640"/>
      <c r="AI9" s="640"/>
      <c r="AJ9" s="640"/>
      <c r="AK9" s="640"/>
      <c r="AL9" s="641">
        <v>0.1</v>
      </c>
      <c r="AM9" s="642"/>
      <c r="AN9" s="642"/>
      <c r="AO9" s="643"/>
      <c r="AP9" s="633" t="s">
        <v>249</v>
      </c>
      <c r="AQ9" s="634"/>
      <c r="AR9" s="634"/>
      <c r="AS9" s="634"/>
      <c r="AT9" s="634"/>
      <c r="AU9" s="634"/>
      <c r="AV9" s="634"/>
      <c r="AW9" s="634"/>
      <c r="AX9" s="634"/>
      <c r="AY9" s="634"/>
      <c r="AZ9" s="634"/>
      <c r="BA9" s="634"/>
      <c r="BB9" s="634"/>
      <c r="BC9" s="634"/>
      <c r="BD9" s="634"/>
      <c r="BE9" s="634"/>
      <c r="BF9" s="635"/>
      <c r="BG9" s="636">
        <v>108654</v>
      </c>
      <c r="BH9" s="637"/>
      <c r="BI9" s="637"/>
      <c r="BJ9" s="637"/>
      <c r="BK9" s="637"/>
      <c r="BL9" s="637"/>
      <c r="BM9" s="637"/>
      <c r="BN9" s="638"/>
      <c r="BO9" s="639">
        <v>31.9</v>
      </c>
      <c r="BP9" s="639"/>
      <c r="BQ9" s="639"/>
      <c r="BR9" s="639"/>
      <c r="BS9" s="640" t="s">
        <v>131</v>
      </c>
      <c r="BT9" s="640"/>
      <c r="BU9" s="640"/>
      <c r="BV9" s="640"/>
      <c r="BW9" s="640"/>
      <c r="BX9" s="640"/>
      <c r="BY9" s="640"/>
      <c r="BZ9" s="640"/>
      <c r="CA9" s="640"/>
      <c r="CB9" s="644"/>
      <c r="CD9" s="633" t="s">
        <v>250</v>
      </c>
      <c r="CE9" s="634"/>
      <c r="CF9" s="634"/>
      <c r="CG9" s="634"/>
      <c r="CH9" s="634"/>
      <c r="CI9" s="634"/>
      <c r="CJ9" s="634"/>
      <c r="CK9" s="634"/>
      <c r="CL9" s="634"/>
      <c r="CM9" s="634"/>
      <c r="CN9" s="634"/>
      <c r="CO9" s="634"/>
      <c r="CP9" s="634"/>
      <c r="CQ9" s="635"/>
      <c r="CR9" s="636">
        <v>594605</v>
      </c>
      <c r="CS9" s="637"/>
      <c r="CT9" s="637"/>
      <c r="CU9" s="637"/>
      <c r="CV9" s="637"/>
      <c r="CW9" s="637"/>
      <c r="CX9" s="637"/>
      <c r="CY9" s="638"/>
      <c r="CZ9" s="639">
        <v>10.8</v>
      </c>
      <c r="DA9" s="639"/>
      <c r="DB9" s="639"/>
      <c r="DC9" s="639"/>
      <c r="DD9" s="645">
        <v>117110</v>
      </c>
      <c r="DE9" s="637"/>
      <c r="DF9" s="637"/>
      <c r="DG9" s="637"/>
      <c r="DH9" s="637"/>
      <c r="DI9" s="637"/>
      <c r="DJ9" s="637"/>
      <c r="DK9" s="637"/>
      <c r="DL9" s="637"/>
      <c r="DM9" s="637"/>
      <c r="DN9" s="637"/>
      <c r="DO9" s="637"/>
      <c r="DP9" s="638"/>
      <c r="DQ9" s="645">
        <v>432794</v>
      </c>
      <c r="DR9" s="637"/>
      <c r="DS9" s="637"/>
      <c r="DT9" s="637"/>
      <c r="DU9" s="637"/>
      <c r="DV9" s="637"/>
      <c r="DW9" s="637"/>
      <c r="DX9" s="637"/>
      <c r="DY9" s="637"/>
      <c r="DZ9" s="637"/>
      <c r="EA9" s="637"/>
      <c r="EB9" s="637"/>
      <c r="EC9" s="646"/>
    </row>
    <row r="10" spans="2:143" ht="11.25" customHeight="1" x14ac:dyDescent="0.15">
      <c r="B10" s="633" t="s">
        <v>251</v>
      </c>
      <c r="C10" s="634"/>
      <c r="D10" s="634"/>
      <c r="E10" s="634"/>
      <c r="F10" s="634"/>
      <c r="G10" s="634"/>
      <c r="H10" s="634"/>
      <c r="I10" s="634"/>
      <c r="J10" s="634"/>
      <c r="K10" s="634"/>
      <c r="L10" s="634"/>
      <c r="M10" s="634"/>
      <c r="N10" s="634"/>
      <c r="O10" s="634"/>
      <c r="P10" s="634"/>
      <c r="Q10" s="635"/>
      <c r="R10" s="636" t="s">
        <v>252</v>
      </c>
      <c r="S10" s="637"/>
      <c r="T10" s="637"/>
      <c r="U10" s="637"/>
      <c r="V10" s="637"/>
      <c r="W10" s="637"/>
      <c r="X10" s="637"/>
      <c r="Y10" s="638"/>
      <c r="Z10" s="639" t="s">
        <v>252</v>
      </c>
      <c r="AA10" s="639"/>
      <c r="AB10" s="639"/>
      <c r="AC10" s="639"/>
      <c r="AD10" s="640" t="s">
        <v>182</v>
      </c>
      <c r="AE10" s="640"/>
      <c r="AF10" s="640"/>
      <c r="AG10" s="640"/>
      <c r="AH10" s="640"/>
      <c r="AI10" s="640"/>
      <c r="AJ10" s="640"/>
      <c r="AK10" s="640"/>
      <c r="AL10" s="641" t="s">
        <v>182</v>
      </c>
      <c r="AM10" s="642"/>
      <c r="AN10" s="642"/>
      <c r="AO10" s="643"/>
      <c r="AP10" s="633" t="s">
        <v>253</v>
      </c>
      <c r="AQ10" s="634"/>
      <c r="AR10" s="634"/>
      <c r="AS10" s="634"/>
      <c r="AT10" s="634"/>
      <c r="AU10" s="634"/>
      <c r="AV10" s="634"/>
      <c r="AW10" s="634"/>
      <c r="AX10" s="634"/>
      <c r="AY10" s="634"/>
      <c r="AZ10" s="634"/>
      <c r="BA10" s="634"/>
      <c r="BB10" s="634"/>
      <c r="BC10" s="634"/>
      <c r="BD10" s="634"/>
      <c r="BE10" s="634"/>
      <c r="BF10" s="635"/>
      <c r="BG10" s="636">
        <v>11402</v>
      </c>
      <c r="BH10" s="637"/>
      <c r="BI10" s="637"/>
      <c r="BJ10" s="637"/>
      <c r="BK10" s="637"/>
      <c r="BL10" s="637"/>
      <c r="BM10" s="637"/>
      <c r="BN10" s="638"/>
      <c r="BO10" s="639">
        <v>3.4</v>
      </c>
      <c r="BP10" s="639"/>
      <c r="BQ10" s="639"/>
      <c r="BR10" s="639"/>
      <c r="BS10" s="640" t="s">
        <v>182</v>
      </c>
      <c r="BT10" s="640"/>
      <c r="BU10" s="640"/>
      <c r="BV10" s="640"/>
      <c r="BW10" s="640"/>
      <c r="BX10" s="640"/>
      <c r="BY10" s="640"/>
      <c r="BZ10" s="640"/>
      <c r="CA10" s="640"/>
      <c r="CB10" s="644"/>
      <c r="CD10" s="633" t="s">
        <v>254</v>
      </c>
      <c r="CE10" s="634"/>
      <c r="CF10" s="634"/>
      <c r="CG10" s="634"/>
      <c r="CH10" s="634"/>
      <c r="CI10" s="634"/>
      <c r="CJ10" s="634"/>
      <c r="CK10" s="634"/>
      <c r="CL10" s="634"/>
      <c r="CM10" s="634"/>
      <c r="CN10" s="634"/>
      <c r="CO10" s="634"/>
      <c r="CP10" s="634"/>
      <c r="CQ10" s="635"/>
      <c r="CR10" s="636" t="s">
        <v>182</v>
      </c>
      <c r="CS10" s="637"/>
      <c r="CT10" s="637"/>
      <c r="CU10" s="637"/>
      <c r="CV10" s="637"/>
      <c r="CW10" s="637"/>
      <c r="CX10" s="637"/>
      <c r="CY10" s="638"/>
      <c r="CZ10" s="639" t="s">
        <v>131</v>
      </c>
      <c r="DA10" s="639"/>
      <c r="DB10" s="639"/>
      <c r="DC10" s="639"/>
      <c r="DD10" s="645" t="s">
        <v>252</v>
      </c>
      <c r="DE10" s="637"/>
      <c r="DF10" s="637"/>
      <c r="DG10" s="637"/>
      <c r="DH10" s="637"/>
      <c r="DI10" s="637"/>
      <c r="DJ10" s="637"/>
      <c r="DK10" s="637"/>
      <c r="DL10" s="637"/>
      <c r="DM10" s="637"/>
      <c r="DN10" s="637"/>
      <c r="DO10" s="637"/>
      <c r="DP10" s="638"/>
      <c r="DQ10" s="645" t="s">
        <v>252</v>
      </c>
      <c r="DR10" s="637"/>
      <c r="DS10" s="637"/>
      <c r="DT10" s="637"/>
      <c r="DU10" s="637"/>
      <c r="DV10" s="637"/>
      <c r="DW10" s="637"/>
      <c r="DX10" s="637"/>
      <c r="DY10" s="637"/>
      <c r="DZ10" s="637"/>
      <c r="EA10" s="637"/>
      <c r="EB10" s="637"/>
      <c r="EC10" s="646"/>
    </row>
    <row r="11" spans="2:143" ht="11.25" customHeight="1" x14ac:dyDescent="0.15">
      <c r="B11" s="633" t="s">
        <v>255</v>
      </c>
      <c r="C11" s="634"/>
      <c r="D11" s="634"/>
      <c r="E11" s="634"/>
      <c r="F11" s="634"/>
      <c r="G11" s="634"/>
      <c r="H11" s="634"/>
      <c r="I11" s="634"/>
      <c r="J11" s="634"/>
      <c r="K11" s="634"/>
      <c r="L11" s="634"/>
      <c r="M11" s="634"/>
      <c r="N11" s="634"/>
      <c r="O11" s="634"/>
      <c r="P11" s="634"/>
      <c r="Q11" s="635"/>
      <c r="R11" s="636">
        <v>88387</v>
      </c>
      <c r="S11" s="637"/>
      <c r="T11" s="637"/>
      <c r="U11" s="637"/>
      <c r="V11" s="637"/>
      <c r="W11" s="637"/>
      <c r="X11" s="637"/>
      <c r="Y11" s="638"/>
      <c r="Z11" s="641">
        <v>1.5</v>
      </c>
      <c r="AA11" s="642"/>
      <c r="AB11" s="642"/>
      <c r="AC11" s="648"/>
      <c r="AD11" s="645">
        <v>88387</v>
      </c>
      <c r="AE11" s="637"/>
      <c r="AF11" s="637"/>
      <c r="AG11" s="637"/>
      <c r="AH11" s="637"/>
      <c r="AI11" s="637"/>
      <c r="AJ11" s="637"/>
      <c r="AK11" s="638"/>
      <c r="AL11" s="641">
        <v>3.8</v>
      </c>
      <c r="AM11" s="642"/>
      <c r="AN11" s="642"/>
      <c r="AO11" s="643"/>
      <c r="AP11" s="633" t="s">
        <v>256</v>
      </c>
      <c r="AQ11" s="634"/>
      <c r="AR11" s="634"/>
      <c r="AS11" s="634"/>
      <c r="AT11" s="634"/>
      <c r="AU11" s="634"/>
      <c r="AV11" s="634"/>
      <c r="AW11" s="634"/>
      <c r="AX11" s="634"/>
      <c r="AY11" s="634"/>
      <c r="AZ11" s="634"/>
      <c r="BA11" s="634"/>
      <c r="BB11" s="634"/>
      <c r="BC11" s="634"/>
      <c r="BD11" s="634"/>
      <c r="BE11" s="634"/>
      <c r="BF11" s="635"/>
      <c r="BG11" s="636">
        <v>5231</v>
      </c>
      <c r="BH11" s="637"/>
      <c r="BI11" s="637"/>
      <c r="BJ11" s="637"/>
      <c r="BK11" s="637"/>
      <c r="BL11" s="637"/>
      <c r="BM11" s="637"/>
      <c r="BN11" s="638"/>
      <c r="BO11" s="639">
        <v>1.5</v>
      </c>
      <c r="BP11" s="639"/>
      <c r="BQ11" s="639"/>
      <c r="BR11" s="639"/>
      <c r="BS11" s="640" t="s">
        <v>252</v>
      </c>
      <c r="BT11" s="640"/>
      <c r="BU11" s="640"/>
      <c r="BV11" s="640"/>
      <c r="BW11" s="640"/>
      <c r="BX11" s="640"/>
      <c r="BY11" s="640"/>
      <c r="BZ11" s="640"/>
      <c r="CA11" s="640"/>
      <c r="CB11" s="644"/>
      <c r="CD11" s="633" t="s">
        <v>257</v>
      </c>
      <c r="CE11" s="634"/>
      <c r="CF11" s="634"/>
      <c r="CG11" s="634"/>
      <c r="CH11" s="634"/>
      <c r="CI11" s="634"/>
      <c r="CJ11" s="634"/>
      <c r="CK11" s="634"/>
      <c r="CL11" s="634"/>
      <c r="CM11" s="634"/>
      <c r="CN11" s="634"/>
      <c r="CO11" s="634"/>
      <c r="CP11" s="634"/>
      <c r="CQ11" s="635"/>
      <c r="CR11" s="636">
        <v>66305</v>
      </c>
      <c r="CS11" s="637"/>
      <c r="CT11" s="637"/>
      <c r="CU11" s="637"/>
      <c r="CV11" s="637"/>
      <c r="CW11" s="637"/>
      <c r="CX11" s="637"/>
      <c r="CY11" s="638"/>
      <c r="CZ11" s="639">
        <v>1.2</v>
      </c>
      <c r="DA11" s="639"/>
      <c r="DB11" s="639"/>
      <c r="DC11" s="639"/>
      <c r="DD11" s="645" t="s">
        <v>252</v>
      </c>
      <c r="DE11" s="637"/>
      <c r="DF11" s="637"/>
      <c r="DG11" s="637"/>
      <c r="DH11" s="637"/>
      <c r="DI11" s="637"/>
      <c r="DJ11" s="637"/>
      <c r="DK11" s="637"/>
      <c r="DL11" s="637"/>
      <c r="DM11" s="637"/>
      <c r="DN11" s="637"/>
      <c r="DO11" s="637"/>
      <c r="DP11" s="638"/>
      <c r="DQ11" s="645">
        <v>60081</v>
      </c>
      <c r="DR11" s="637"/>
      <c r="DS11" s="637"/>
      <c r="DT11" s="637"/>
      <c r="DU11" s="637"/>
      <c r="DV11" s="637"/>
      <c r="DW11" s="637"/>
      <c r="DX11" s="637"/>
      <c r="DY11" s="637"/>
      <c r="DZ11" s="637"/>
      <c r="EA11" s="637"/>
      <c r="EB11" s="637"/>
      <c r="EC11" s="646"/>
    </row>
    <row r="12" spans="2:143" ht="11.25" customHeight="1" x14ac:dyDescent="0.15">
      <c r="B12" s="633" t="s">
        <v>258</v>
      </c>
      <c r="C12" s="634"/>
      <c r="D12" s="634"/>
      <c r="E12" s="634"/>
      <c r="F12" s="634"/>
      <c r="G12" s="634"/>
      <c r="H12" s="634"/>
      <c r="I12" s="634"/>
      <c r="J12" s="634"/>
      <c r="K12" s="634"/>
      <c r="L12" s="634"/>
      <c r="M12" s="634"/>
      <c r="N12" s="634"/>
      <c r="O12" s="634"/>
      <c r="P12" s="634"/>
      <c r="Q12" s="635"/>
      <c r="R12" s="636">
        <v>4068</v>
      </c>
      <c r="S12" s="637"/>
      <c r="T12" s="637"/>
      <c r="U12" s="637"/>
      <c r="V12" s="637"/>
      <c r="W12" s="637"/>
      <c r="X12" s="637"/>
      <c r="Y12" s="638"/>
      <c r="Z12" s="639">
        <v>0.1</v>
      </c>
      <c r="AA12" s="639"/>
      <c r="AB12" s="639"/>
      <c r="AC12" s="639"/>
      <c r="AD12" s="640">
        <v>4068</v>
      </c>
      <c r="AE12" s="640"/>
      <c r="AF12" s="640"/>
      <c r="AG12" s="640"/>
      <c r="AH12" s="640"/>
      <c r="AI12" s="640"/>
      <c r="AJ12" s="640"/>
      <c r="AK12" s="640"/>
      <c r="AL12" s="641">
        <v>0.2</v>
      </c>
      <c r="AM12" s="642"/>
      <c r="AN12" s="642"/>
      <c r="AO12" s="643"/>
      <c r="AP12" s="633" t="s">
        <v>259</v>
      </c>
      <c r="AQ12" s="634"/>
      <c r="AR12" s="634"/>
      <c r="AS12" s="634"/>
      <c r="AT12" s="634"/>
      <c r="AU12" s="634"/>
      <c r="AV12" s="634"/>
      <c r="AW12" s="634"/>
      <c r="AX12" s="634"/>
      <c r="AY12" s="634"/>
      <c r="AZ12" s="634"/>
      <c r="BA12" s="634"/>
      <c r="BB12" s="634"/>
      <c r="BC12" s="634"/>
      <c r="BD12" s="634"/>
      <c r="BE12" s="634"/>
      <c r="BF12" s="635"/>
      <c r="BG12" s="636">
        <v>171332</v>
      </c>
      <c r="BH12" s="637"/>
      <c r="BI12" s="637"/>
      <c r="BJ12" s="637"/>
      <c r="BK12" s="637"/>
      <c r="BL12" s="637"/>
      <c r="BM12" s="637"/>
      <c r="BN12" s="638"/>
      <c r="BO12" s="639">
        <v>50.3</v>
      </c>
      <c r="BP12" s="639"/>
      <c r="BQ12" s="639"/>
      <c r="BR12" s="639"/>
      <c r="BS12" s="640" t="s">
        <v>252</v>
      </c>
      <c r="BT12" s="640"/>
      <c r="BU12" s="640"/>
      <c r="BV12" s="640"/>
      <c r="BW12" s="640"/>
      <c r="BX12" s="640"/>
      <c r="BY12" s="640"/>
      <c r="BZ12" s="640"/>
      <c r="CA12" s="640"/>
      <c r="CB12" s="644"/>
      <c r="CD12" s="633" t="s">
        <v>260</v>
      </c>
      <c r="CE12" s="634"/>
      <c r="CF12" s="634"/>
      <c r="CG12" s="634"/>
      <c r="CH12" s="634"/>
      <c r="CI12" s="634"/>
      <c r="CJ12" s="634"/>
      <c r="CK12" s="634"/>
      <c r="CL12" s="634"/>
      <c r="CM12" s="634"/>
      <c r="CN12" s="634"/>
      <c r="CO12" s="634"/>
      <c r="CP12" s="634"/>
      <c r="CQ12" s="635"/>
      <c r="CR12" s="636">
        <v>256120</v>
      </c>
      <c r="CS12" s="637"/>
      <c r="CT12" s="637"/>
      <c r="CU12" s="637"/>
      <c r="CV12" s="637"/>
      <c r="CW12" s="637"/>
      <c r="CX12" s="637"/>
      <c r="CY12" s="638"/>
      <c r="CZ12" s="639">
        <v>4.5999999999999996</v>
      </c>
      <c r="DA12" s="639"/>
      <c r="DB12" s="639"/>
      <c r="DC12" s="639"/>
      <c r="DD12" s="645">
        <v>745</v>
      </c>
      <c r="DE12" s="637"/>
      <c r="DF12" s="637"/>
      <c r="DG12" s="637"/>
      <c r="DH12" s="637"/>
      <c r="DI12" s="637"/>
      <c r="DJ12" s="637"/>
      <c r="DK12" s="637"/>
      <c r="DL12" s="637"/>
      <c r="DM12" s="637"/>
      <c r="DN12" s="637"/>
      <c r="DO12" s="637"/>
      <c r="DP12" s="638"/>
      <c r="DQ12" s="645">
        <v>86748</v>
      </c>
      <c r="DR12" s="637"/>
      <c r="DS12" s="637"/>
      <c r="DT12" s="637"/>
      <c r="DU12" s="637"/>
      <c r="DV12" s="637"/>
      <c r="DW12" s="637"/>
      <c r="DX12" s="637"/>
      <c r="DY12" s="637"/>
      <c r="DZ12" s="637"/>
      <c r="EA12" s="637"/>
      <c r="EB12" s="637"/>
      <c r="EC12" s="646"/>
    </row>
    <row r="13" spans="2:143" ht="11.25" customHeight="1" x14ac:dyDescent="0.15">
      <c r="B13" s="633" t="s">
        <v>261</v>
      </c>
      <c r="C13" s="634"/>
      <c r="D13" s="634"/>
      <c r="E13" s="634"/>
      <c r="F13" s="634"/>
      <c r="G13" s="634"/>
      <c r="H13" s="634"/>
      <c r="I13" s="634"/>
      <c r="J13" s="634"/>
      <c r="K13" s="634"/>
      <c r="L13" s="634"/>
      <c r="M13" s="634"/>
      <c r="N13" s="634"/>
      <c r="O13" s="634"/>
      <c r="P13" s="634"/>
      <c r="Q13" s="635"/>
      <c r="R13" s="636" t="s">
        <v>182</v>
      </c>
      <c r="S13" s="637"/>
      <c r="T13" s="637"/>
      <c r="U13" s="637"/>
      <c r="V13" s="637"/>
      <c r="W13" s="637"/>
      <c r="X13" s="637"/>
      <c r="Y13" s="638"/>
      <c r="Z13" s="639" t="s">
        <v>182</v>
      </c>
      <c r="AA13" s="639"/>
      <c r="AB13" s="639"/>
      <c r="AC13" s="639"/>
      <c r="AD13" s="640" t="s">
        <v>182</v>
      </c>
      <c r="AE13" s="640"/>
      <c r="AF13" s="640"/>
      <c r="AG13" s="640"/>
      <c r="AH13" s="640"/>
      <c r="AI13" s="640"/>
      <c r="AJ13" s="640"/>
      <c r="AK13" s="640"/>
      <c r="AL13" s="641" t="s">
        <v>182</v>
      </c>
      <c r="AM13" s="642"/>
      <c r="AN13" s="642"/>
      <c r="AO13" s="643"/>
      <c r="AP13" s="633" t="s">
        <v>262</v>
      </c>
      <c r="AQ13" s="634"/>
      <c r="AR13" s="634"/>
      <c r="AS13" s="634"/>
      <c r="AT13" s="634"/>
      <c r="AU13" s="634"/>
      <c r="AV13" s="634"/>
      <c r="AW13" s="634"/>
      <c r="AX13" s="634"/>
      <c r="AY13" s="634"/>
      <c r="AZ13" s="634"/>
      <c r="BA13" s="634"/>
      <c r="BB13" s="634"/>
      <c r="BC13" s="634"/>
      <c r="BD13" s="634"/>
      <c r="BE13" s="634"/>
      <c r="BF13" s="635"/>
      <c r="BG13" s="636">
        <v>165746</v>
      </c>
      <c r="BH13" s="637"/>
      <c r="BI13" s="637"/>
      <c r="BJ13" s="637"/>
      <c r="BK13" s="637"/>
      <c r="BL13" s="637"/>
      <c r="BM13" s="637"/>
      <c r="BN13" s="638"/>
      <c r="BO13" s="639">
        <v>48.7</v>
      </c>
      <c r="BP13" s="639"/>
      <c r="BQ13" s="639"/>
      <c r="BR13" s="639"/>
      <c r="BS13" s="640" t="s">
        <v>252</v>
      </c>
      <c r="BT13" s="640"/>
      <c r="BU13" s="640"/>
      <c r="BV13" s="640"/>
      <c r="BW13" s="640"/>
      <c r="BX13" s="640"/>
      <c r="BY13" s="640"/>
      <c r="BZ13" s="640"/>
      <c r="CA13" s="640"/>
      <c r="CB13" s="644"/>
      <c r="CD13" s="633" t="s">
        <v>263</v>
      </c>
      <c r="CE13" s="634"/>
      <c r="CF13" s="634"/>
      <c r="CG13" s="634"/>
      <c r="CH13" s="634"/>
      <c r="CI13" s="634"/>
      <c r="CJ13" s="634"/>
      <c r="CK13" s="634"/>
      <c r="CL13" s="634"/>
      <c r="CM13" s="634"/>
      <c r="CN13" s="634"/>
      <c r="CO13" s="634"/>
      <c r="CP13" s="634"/>
      <c r="CQ13" s="635"/>
      <c r="CR13" s="636">
        <v>557541</v>
      </c>
      <c r="CS13" s="637"/>
      <c r="CT13" s="637"/>
      <c r="CU13" s="637"/>
      <c r="CV13" s="637"/>
      <c r="CW13" s="637"/>
      <c r="CX13" s="637"/>
      <c r="CY13" s="638"/>
      <c r="CZ13" s="639">
        <v>10.1</v>
      </c>
      <c r="DA13" s="639"/>
      <c r="DB13" s="639"/>
      <c r="DC13" s="639"/>
      <c r="DD13" s="645">
        <v>426111</v>
      </c>
      <c r="DE13" s="637"/>
      <c r="DF13" s="637"/>
      <c r="DG13" s="637"/>
      <c r="DH13" s="637"/>
      <c r="DI13" s="637"/>
      <c r="DJ13" s="637"/>
      <c r="DK13" s="637"/>
      <c r="DL13" s="637"/>
      <c r="DM13" s="637"/>
      <c r="DN13" s="637"/>
      <c r="DO13" s="637"/>
      <c r="DP13" s="638"/>
      <c r="DQ13" s="645">
        <v>182039</v>
      </c>
      <c r="DR13" s="637"/>
      <c r="DS13" s="637"/>
      <c r="DT13" s="637"/>
      <c r="DU13" s="637"/>
      <c r="DV13" s="637"/>
      <c r="DW13" s="637"/>
      <c r="DX13" s="637"/>
      <c r="DY13" s="637"/>
      <c r="DZ13" s="637"/>
      <c r="EA13" s="637"/>
      <c r="EB13" s="637"/>
      <c r="EC13" s="646"/>
    </row>
    <row r="14" spans="2:143" ht="11.25" customHeight="1" x14ac:dyDescent="0.15">
      <c r="B14" s="633" t="s">
        <v>264</v>
      </c>
      <c r="C14" s="634"/>
      <c r="D14" s="634"/>
      <c r="E14" s="634"/>
      <c r="F14" s="634"/>
      <c r="G14" s="634"/>
      <c r="H14" s="634"/>
      <c r="I14" s="634"/>
      <c r="J14" s="634"/>
      <c r="K14" s="634"/>
      <c r="L14" s="634"/>
      <c r="M14" s="634"/>
      <c r="N14" s="634"/>
      <c r="O14" s="634"/>
      <c r="P14" s="634"/>
      <c r="Q14" s="635"/>
      <c r="R14" s="636">
        <v>120</v>
      </c>
      <c r="S14" s="637"/>
      <c r="T14" s="637"/>
      <c r="U14" s="637"/>
      <c r="V14" s="637"/>
      <c r="W14" s="637"/>
      <c r="X14" s="637"/>
      <c r="Y14" s="638"/>
      <c r="Z14" s="639">
        <v>0</v>
      </c>
      <c r="AA14" s="639"/>
      <c r="AB14" s="639"/>
      <c r="AC14" s="639"/>
      <c r="AD14" s="640">
        <v>120</v>
      </c>
      <c r="AE14" s="640"/>
      <c r="AF14" s="640"/>
      <c r="AG14" s="640"/>
      <c r="AH14" s="640"/>
      <c r="AI14" s="640"/>
      <c r="AJ14" s="640"/>
      <c r="AK14" s="640"/>
      <c r="AL14" s="641">
        <v>0</v>
      </c>
      <c r="AM14" s="642"/>
      <c r="AN14" s="642"/>
      <c r="AO14" s="643"/>
      <c r="AP14" s="633" t="s">
        <v>265</v>
      </c>
      <c r="AQ14" s="634"/>
      <c r="AR14" s="634"/>
      <c r="AS14" s="634"/>
      <c r="AT14" s="634"/>
      <c r="AU14" s="634"/>
      <c r="AV14" s="634"/>
      <c r="AW14" s="634"/>
      <c r="AX14" s="634"/>
      <c r="AY14" s="634"/>
      <c r="AZ14" s="634"/>
      <c r="BA14" s="634"/>
      <c r="BB14" s="634"/>
      <c r="BC14" s="634"/>
      <c r="BD14" s="634"/>
      <c r="BE14" s="634"/>
      <c r="BF14" s="635"/>
      <c r="BG14" s="636">
        <v>12815</v>
      </c>
      <c r="BH14" s="637"/>
      <c r="BI14" s="637"/>
      <c r="BJ14" s="637"/>
      <c r="BK14" s="637"/>
      <c r="BL14" s="637"/>
      <c r="BM14" s="637"/>
      <c r="BN14" s="638"/>
      <c r="BO14" s="639">
        <v>3.8</v>
      </c>
      <c r="BP14" s="639"/>
      <c r="BQ14" s="639"/>
      <c r="BR14" s="639"/>
      <c r="BS14" s="640" t="s">
        <v>252</v>
      </c>
      <c r="BT14" s="640"/>
      <c r="BU14" s="640"/>
      <c r="BV14" s="640"/>
      <c r="BW14" s="640"/>
      <c r="BX14" s="640"/>
      <c r="BY14" s="640"/>
      <c r="BZ14" s="640"/>
      <c r="CA14" s="640"/>
      <c r="CB14" s="644"/>
      <c r="CD14" s="633" t="s">
        <v>266</v>
      </c>
      <c r="CE14" s="634"/>
      <c r="CF14" s="634"/>
      <c r="CG14" s="634"/>
      <c r="CH14" s="634"/>
      <c r="CI14" s="634"/>
      <c r="CJ14" s="634"/>
      <c r="CK14" s="634"/>
      <c r="CL14" s="634"/>
      <c r="CM14" s="634"/>
      <c r="CN14" s="634"/>
      <c r="CO14" s="634"/>
      <c r="CP14" s="634"/>
      <c r="CQ14" s="635"/>
      <c r="CR14" s="636">
        <v>211363</v>
      </c>
      <c r="CS14" s="637"/>
      <c r="CT14" s="637"/>
      <c r="CU14" s="637"/>
      <c r="CV14" s="637"/>
      <c r="CW14" s="637"/>
      <c r="CX14" s="637"/>
      <c r="CY14" s="638"/>
      <c r="CZ14" s="639">
        <v>3.8</v>
      </c>
      <c r="DA14" s="639"/>
      <c r="DB14" s="639"/>
      <c r="DC14" s="639"/>
      <c r="DD14" s="645">
        <v>9397</v>
      </c>
      <c r="DE14" s="637"/>
      <c r="DF14" s="637"/>
      <c r="DG14" s="637"/>
      <c r="DH14" s="637"/>
      <c r="DI14" s="637"/>
      <c r="DJ14" s="637"/>
      <c r="DK14" s="637"/>
      <c r="DL14" s="637"/>
      <c r="DM14" s="637"/>
      <c r="DN14" s="637"/>
      <c r="DO14" s="637"/>
      <c r="DP14" s="638"/>
      <c r="DQ14" s="645">
        <v>200452</v>
      </c>
      <c r="DR14" s="637"/>
      <c r="DS14" s="637"/>
      <c r="DT14" s="637"/>
      <c r="DU14" s="637"/>
      <c r="DV14" s="637"/>
      <c r="DW14" s="637"/>
      <c r="DX14" s="637"/>
      <c r="DY14" s="637"/>
      <c r="DZ14" s="637"/>
      <c r="EA14" s="637"/>
      <c r="EB14" s="637"/>
      <c r="EC14" s="646"/>
    </row>
    <row r="15" spans="2:143" ht="11.25" customHeight="1" x14ac:dyDescent="0.15">
      <c r="B15" s="633" t="s">
        <v>267</v>
      </c>
      <c r="C15" s="634"/>
      <c r="D15" s="634"/>
      <c r="E15" s="634"/>
      <c r="F15" s="634"/>
      <c r="G15" s="634"/>
      <c r="H15" s="634"/>
      <c r="I15" s="634"/>
      <c r="J15" s="634"/>
      <c r="K15" s="634"/>
      <c r="L15" s="634"/>
      <c r="M15" s="634"/>
      <c r="N15" s="634"/>
      <c r="O15" s="634"/>
      <c r="P15" s="634"/>
      <c r="Q15" s="635"/>
      <c r="R15" s="636" t="s">
        <v>131</v>
      </c>
      <c r="S15" s="637"/>
      <c r="T15" s="637"/>
      <c r="U15" s="637"/>
      <c r="V15" s="637"/>
      <c r="W15" s="637"/>
      <c r="X15" s="637"/>
      <c r="Y15" s="638"/>
      <c r="Z15" s="639" t="s">
        <v>182</v>
      </c>
      <c r="AA15" s="639"/>
      <c r="AB15" s="639"/>
      <c r="AC15" s="639"/>
      <c r="AD15" s="640" t="s">
        <v>182</v>
      </c>
      <c r="AE15" s="640"/>
      <c r="AF15" s="640"/>
      <c r="AG15" s="640"/>
      <c r="AH15" s="640"/>
      <c r="AI15" s="640"/>
      <c r="AJ15" s="640"/>
      <c r="AK15" s="640"/>
      <c r="AL15" s="641" t="s">
        <v>252</v>
      </c>
      <c r="AM15" s="642"/>
      <c r="AN15" s="642"/>
      <c r="AO15" s="643"/>
      <c r="AP15" s="633" t="s">
        <v>268</v>
      </c>
      <c r="AQ15" s="634"/>
      <c r="AR15" s="634"/>
      <c r="AS15" s="634"/>
      <c r="AT15" s="634"/>
      <c r="AU15" s="634"/>
      <c r="AV15" s="634"/>
      <c r="AW15" s="634"/>
      <c r="AX15" s="634"/>
      <c r="AY15" s="634"/>
      <c r="AZ15" s="634"/>
      <c r="BA15" s="634"/>
      <c r="BB15" s="634"/>
      <c r="BC15" s="634"/>
      <c r="BD15" s="634"/>
      <c r="BE15" s="634"/>
      <c r="BF15" s="635"/>
      <c r="BG15" s="636">
        <v>17428</v>
      </c>
      <c r="BH15" s="637"/>
      <c r="BI15" s="637"/>
      <c r="BJ15" s="637"/>
      <c r="BK15" s="637"/>
      <c r="BL15" s="637"/>
      <c r="BM15" s="637"/>
      <c r="BN15" s="638"/>
      <c r="BO15" s="639">
        <v>5.0999999999999996</v>
      </c>
      <c r="BP15" s="639"/>
      <c r="BQ15" s="639"/>
      <c r="BR15" s="639"/>
      <c r="BS15" s="640" t="s">
        <v>252</v>
      </c>
      <c r="BT15" s="640"/>
      <c r="BU15" s="640"/>
      <c r="BV15" s="640"/>
      <c r="BW15" s="640"/>
      <c r="BX15" s="640"/>
      <c r="BY15" s="640"/>
      <c r="BZ15" s="640"/>
      <c r="CA15" s="640"/>
      <c r="CB15" s="644"/>
      <c r="CD15" s="633" t="s">
        <v>269</v>
      </c>
      <c r="CE15" s="634"/>
      <c r="CF15" s="634"/>
      <c r="CG15" s="634"/>
      <c r="CH15" s="634"/>
      <c r="CI15" s="634"/>
      <c r="CJ15" s="634"/>
      <c r="CK15" s="634"/>
      <c r="CL15" s="634"/>
      <c r="CM15" s="634"/>
      <c r="CN15" s="634"/>
      <c r="CO15" s="634"/>
      <c r="CP15" s="634"/>
      <c r="CQ15" s="635"/>
      <c r="CR15" s="636">
        <v>1526157</v>
      </c>
      <c r="CS15" s="637"/>
      <c r="CT15" s="637"/>
      <c r="CU15" s="637"/>
      <c r="CV15" s="637"/>
      <c r="CW15" s="637"/>
      <c r="CX15" s="637"/>
      <c r="CY15" s="638"/>
      <c r="CZ15" s="639">
        <v>27.6</v>
      </c>
      <c r="DA15" s="639"/>
      <c r="DB15" s="639"/>
      <c r="DC15" s="639"/>
      <c r="DD15" s="645">
        <v>1267096</v>
      </c>
      <c r="DE15" s="637"/>
      <c r="DF15" s="637"/>
      <c r="DG15" s="637"/>
      <c r="DH15" s="637"/>
      <c r="DI15" s="637"/>
      <c r="DJ15" s="637"/>
      <c r="DK15" s="637"/>
      <c r="DL15" s="637"/>
      <c r="DM15" s="637"/>
      <c r="DN15" s="637"/>
      <c r="DO15" s="637"/>
      <c r="DP15" s="638"/>
      <c r="DQ15" s="645">
        <v>202118</v>
      </c>
      <c r="DR15" s="637"/>
      <c r="DS15" s="637"/>
      <c r="DT15" s="637"/>
      <c r="DU15" s="637"/>
      <c r="DV15" s="637"/>
      <c r="DW15" s="637"/>
      <c r="DX15" s="637"/>
      <c r="DY15" s="637"/>
      <c r="DZ15" s="637"/>
      <c r="EA15" s="637"/>
      <c r="EB15" s="637"/>
      <c r="EC15" s="646"/>
    </row>
    <row r="16" spans="2:143" ht="11.25" customHeight="1" x14ac:dyDescent="0.15">
      <c r="B16" s="633" t="s">
        <v>270</v>
      </c>
      <c r="C16" s="634"/>
      <c r="D16" s="634"/>
      <c r="E16" s="634"/>
      <c r="F16" s="634"/>
      <c r="G16" s="634"/>
      <c r="H16" s="634"/>
      <c r="I16" s="634"/>
      <c r="J16" s="634"/>
      <c r="K16" s="634"/>
      <c r="L16" s="634"/>
      <c r="M16" s="634"/>
      <c r="N16" s="634"/>
      <c r="O16" s="634"/>
      <c r="P16" s="634"/>
      <c r="Q16" s="635"/>
      <c r="R16" s="636">
        <v>3441</v>
      </c>
      <c r="S16" s="637"/>
      <c r="T16" s="637"/>
      <c r="U16" s="637"/>
      <c r="V16" s="637"/>
      <c r="W16" s="637"/>
      <c r="X16" s="637"/>
      <c r="Y16" s="638"/>
      <c r="Z16" s="639">
        <v>0.1</v>
      </c>
      <c r="AA16" s="639"/>
      <c r="AB16" s="639"/>
      <c r="AC16" s="639"/>
      <c r="AD16" s="640">
        <v>3441</v>
      </c>
      <c r="AE16" s="640"/>
      <c r="AF16" s="640"/>
      <c r="AG16" s="640"/>
      <c r="AH16" s="640"/>
      <c r="AI16" s="640"/>
      <c r="AJ16" s="640"/>
      <c r="AK16" s="640"/>
      <c r="AL16" s="641">
        <v>0.1</v>
      </c>
      <c r="AM16" s="642"/>
      <c r="AN16" s="642"/>
      <c r="AO16" s="643"/>
      <c r="AP16" s="633" t="s">
        <v>271</v>
      </c>
      <c r="AQ16" s="634"/>
      <c r="AR16" s="634"/>
      <c r="AS16" s="634"/>
      <c r="AT16" s="634"/>
      <c r="AU16" s="634"/>
      <c r="AV16" s="634"/>
      <c r="AW16" s="634"/>
      <c r="AX16" s="634"/>
      <c r="AY16" s="634"/>
      <c r="AZ16" s="634"/>
      <c r="BA16" s="634"/>
      <c r="BB16" s="634"/>
      <c r="BC16" s="634"/>
      <c r="BD16" s="634"/>
      <c r="BE16" s="634"/>
      <c r="BF16" s="635"/>
      <c r="BG16" s="636" t="s">
        <v>131</v>
      </c>
      <c r="BH16" s="637"/>
      <c r="BI16" s="637"/>
      <c r="BJ16" s="637"/>
      <c r="BK16" s="637"/>
      <c r="BL16" s="637"/>
      <c r="BM16" s="637"/>
      <c r="BN16" s="638"/>
      <c r="BO16" s="639" t="s">
        <v>182</v>
      </c>
      <c r="BP16" s="639"/>
      <c r="BQ16" s="639"/>
      <c r="BR16" s="639"/>
      <c r="BS16" s="640" t="s">
        <v>182</v>
      </c>
      <c r="BT16" s="640"/>
      <c r="BU16" s="640"/>
      <c r="BV16" s="640"/>
      <c r="BW16" s="640"/>
      <c r="BX16" s="640"/>
      <c r="BY16" s="640"/>
      <c r="BZ16" s="640"/>
      <c r="CA16" s="640"/>
      <c r="CB16" s="644"/>
      <c r="CD16" s="633" t="s">
        <v>272</v>
      </c>
      <c r="CE16" s="634"/>
      <c r="CF16" s="634"/>
      <c r="CG16" s="634"/>
      <c r="CH16" s="634"/>
      <c r="CI16" s="634"/>
      <c r="CJ16" s="634"/>
      <c r="CK16" s="634"/>
      <c r="CL16" s="634"/>
      <c r="CM16" s="634"/>
      <c r="CN16" s="634"/>
      <c r="CO16" s="634"/>
      <c r="CP16" s="634"/>
      <c r="CQ16" s="635"/>
      <c r="CR16" s="636">
        <v>783</v>
      </c>
      <c r="CS16" s="637"/>
      <c r="CT16" s="637"/>
      <c r="CU16" s="637"/>
      <c r="CV16" s="637"/>
      <c r="CW16" s="637"/>
      <c r="CX16" s="637"/>
      <c r="CY16" s="638"/>
      <c r="CZ16" s="639">
        <v>0</v>
      </c>
      <c r="DA16" s="639"/>
      <c r="DB16" s="639"/>
      <c r="DC16" s="639"/>
      <c r="DD16" s="645" t="s">
        <v>131</v>
      </c>
      <c r="DE16" s="637"/>
      <c r="DF16" s="637"/>
      <c r="DG16" s="637"/>
      <c r="DH16" s="637"/>
      <c r="DI16" s="637"/>
      <c r="DJ16" s="637"/>
      <c r="DK16" s="637"/>
      <c r="DL16" s="637"/>
      <c r="DM16" s="637"/>
      <c r="DN16" s="637"/>
      <c r="DO16" s="637"/>
      <c r="DP16" s="638"/>
      <c r="DQ16" s="645">
        <v>4</v>
      </c>
      <c r="DR16" s="637"/>
      <c r="DS16" s="637"/>
      <c r="DT16" s="637"/>
      <c r="DU16" s="637"/>
      <c r="DV16" s="637"/>
      <c r="DW16" s="637"/>
      <c r="DX16" s="637"/>
      <c r="DY16" s="637"/>
      <c r="DZ16" s="637"/>
      <c r="EA16" s="637"/>
      <c r="EB16" s="637"/>
      <c r="EC16" s="646"/>
    </row>
    <row r="17" spans="2:133" ht="11.25" customHeight="1" x14ac:dyDescent="0.15">
      <c r="B17" s="633" t="s">
        <v>273</v>
      </c>
      <c r="C17" s="634"/>
      <c r="D17" s="634"/>
      <c r="E17" s="634"/>
      <c r="F17" s="634"/>
      <c r="G17" s="634"/>
      <c r="H17" s="634"/>
      <c r="I17" s="634"/>
      <c r="J17" s="634"/>
      <c r="K17" s="634"/>
      <c r="L17" s="634"/>
      <c r="M17" s="634"/>
      <c r="N17" s="634"/>
      <c r="O17" s="634"/>
      <c r="P17" s="634"/>
      <c r="Q17" s="635"/>
      <c r="R17" s="636">
        <v>7943</v>
      </c>
      <c r="S17" s="637"/>
      <c r="T17" s="637"/>
      <c r="U17" s="637"/>
      <c r="V17" s="637"/>
      <c r="W17" s="637"/>
      <c r="X17" s="637"/>
      <c r="Y17" s="638"/>
      <c r="Z17" s="639">
        <v>0.1</v>
      </c>
      <c r="AA17" s="639"/>
      <c r="AB17" s="639"/>
      <c r="AC17" s="639"/>
      <c r="AD17" s="640">
        <v>7943</v>
      </c>
      <c r="AE17" s="640"/>
      <c r="AF17" s="640"/>
      <c r="AG17" s="640"/>
      <c r="AH17" s="640"/>
      <c r="AI17" s="640"/>
      <c r="AJ17" s="640"/>
      <c r="AK17" s="640"/>
      <c r="AL17" s="641">
        <v>0.3</v>
      </c>
      <c r="AM17" s="642"/>
      <c r="AN17" s="642"/>
      <c r="AO17" s="643"/>
      <c r="AP17" s="633" t="s">
        <v>274</v>
      </c>
      <c r="AQ17" s="634"/>
      <c r="AR17" s="634"/>
      <c r="AS17" s="634"/>
      <c r="AT17" s="634"/>
      <c r="AU17" s="634"/>
      <c r="AV17" s="634"/>
      <c r="AW17" s="634"/>
      <c r="AX17" s="634"/>
      <c r="AY17" s="634"/>
      <c r="AZ17" s="634"/>
      <c r="BA17" s="634"/>
      <c r="BB17" s="634"/>
      <c r="BC17" s="634"/>
      <c r="BD17" s="634"/>
      <c r="BE17" s="634"/>
      <c r="BF17" s="635"/>
      <c r="BG17" s="636" t="s">
        <v>131</v>
      </c>
      <c r="BH17" s="637"/>
      <c r="BI17" s="637"/>
      <c r="BJ17" s="637"/>
      <c r="BK17" s="637"/>
      <c r="BL17" s="637"/>
      <c r="BM17" s="637"/>
      <c r="BN17" s="638"/>
      <c r="BO17" s="639" t="s">
        <v>252</v>
      </c>
      <c r="BP17" s="639"/>
      <c r="BQ17" s="639"/>
      <c r="BR17" s="639"/>
      <c r="BS17" s="640" t="s">
        <v>182</v>
      </c>
      <c r="BT17" s="640"/>
      <c r="BU17" s="640"/>
      <c r="BV17" s="640"/>
      <c r="BW17" s="640"/>
      <c r="BX17" s="640"/>
      <c r="BY17" s="640"/>
      <c r="BZ17" s="640"/>
      <c r="CA17" s="640"/>
      <c r="CB17" s="644"/>
      <c r="CD17" s="633" t="s">
        <v>275</v>
      </c>
      <c r="CE17" s="634"/>
      <c r="CF17" s="634"/>
      <c r="CG17" s="634"/>
      <c r="CH17" s="634"/>
      <c r="CI17" s="634"/>
      <c r="CJ17" s="634"/>
      <c r="CK17" s="634"/>
      <c r="CL17" s="634"/>
      <c r="CM17" s="634"/>
      <c r="CN17" s="634"/>
      <c r="CO17" s="634"/>
      <c r="CP17" s="634"/>
      <c r="CQ17" s="635"/>
      <c r="CR17" s="636">
        <v>382732</v>
      </c>
      <c r="CS17" s="637"/>
      <c r="CT17" s="637"/>
      <c r="CU17" s="637"/>
      <c r="CV17" s="637"/>
      <c r="CW17" s="637"/>
      <c r="CX17" s="637"/>
      <c r="CY17" s="638"/>
      <c r="CZ17" s="639">
        <v>6.9</v>
      </c>
      <c r="DA17" s="639"/>
      <c r="DB17" s="639"/>
      <c r="DC17" s="639"/>
      <c r="DD17" s="645" t="s">
        <v>182</v>
      </c>
      <c r="DE17" s="637"/>
      <c r="DF17" s="637"/>
      <c r="DG17" s="637"/>
      <c r="DH17" s="637"/>
      <c r="DI17" s="637"/>
      <c r="DJ17" s="637"/>
      <c r="DK17" s="637"/>
      <c r="DL17" s="637"/>
      <c r="DM17" s="637"/>
      <c r="DN17" s="637"/>
      <c r="DO17" s="637"/>
      <c r="DP17" s="638"/>
      <c r="DQ17" s="645">
        <v>350743</v>
      </c>
      <c r="DR17" s="637"/>
      <c r="DS17" s="637"/>
      <c r="DT17" s="637"/>
      <c r="DU17" s="637"/>
      <c r="DV17" s="637"/>
      <c r="DW17" s="637"/>
      <c r="DX17" s="637"/>
      <c r="DY17" s="637"/>
      <c r="DZ17" s="637"/>
      <c r="EA17" s="637"/>
      <c r="EB17" s="637"/>
      <c r="EC17" s="646"/>
    </row>
    <row r="18" spans="2:133" ht="11.25" customHeight="1" x14ac:dyDescent="0.15">
      <c r="B18" s="633" t="s">
        <v>276</v>
      </c>
      <c r="C18" s="634"/>
      <c r="D18" s="634"/>
      <c r="E18" s="634"/>
      <c r="F18" s="634"/>
      <c r="G18" s="634"/>
      <c r="H18" s="634"/>
      <c r="I18" s="634"/>
      <c r="J18" s="634"/>
      <c r="K18" s="634"/>
      <c r="L18" s="634"/>
      <c r="M18" s="634"/>
      <c r="N18" s="634"/>
      <c r="O18" s="634"/>
      <c r="P18" s="634"/>
      <c r="Q18" s="635"/>
      <c r="R18" s="636">
        <v>232</v>
      </c>
      <c r="S18" s="637"/>
      <c r="T18" s="637"/>
      <c r="U18" s="637"/>
      <c r="V18" s="637"/>
      <c r="W18" s="637"/>
      <c r="X18" s="637"/>
      <c r="Y18" s="638"/>
      <c r="Z18" s="639">
        <v>0</v>
      </c>
      <c r="AA18" s="639"/>
      <c r="AB18" s="639"/>
      <c r="AC18" s="639"/>
      <c r="AD18" s="640">
        <v>232</v>
      </c>
      <c r="AE18" s="640"/>
      <c r="AF18" s="640"/>
      <c r="AG18" s="640"/>
      <c r="AH18" s="640"/>
      <c r="AI18" s="640"/>
      <c r="AJ18" s="640"/>
      <c r="AK18" s="640"/>
      <c r="AL18" s="641">
        <v>0</v>
      </c>
      <c r="AM18" s="642"/>
      <c r="AN18" s="642"/>
      <c r="AO18" s="643"/>
      <c r="AP18" s="633" t="s">
        <v>277</v>
      </c>
      <c r="AQ18" s="634"/>
      <c r="AR18" s="634"/>
      <c r="AS18" s="634"/>
      <c r="AT18" s="634"/>
      <c r="AU18" s="634"/>
      <c r="AV18" s="634"/>
      <c r="AW18" s="634"/>
      <c r="AX18" s="634"/>
      <c r="AY18" s="634"/>
      <c r="AZ18" s="634"/>
      <c r="BA18" s="634"/>
      <c r="BB18" s="634"/>
      <c r="BC18" s="634"/>
      <c r="BD18" s="634"/>
      <c r="BE18" s="634"/>
      <c r="BF18" s="635"/>
      <c r="BG18" s="636" t="s">
        <v>131</v>
      </c>
      <c r="BH18" s="637"/>
      <c r="BI18" s="637"/>
      <c r="BJ18" s="637"/>
      <c r="BK18" s="637"/>
      <c r="BL18" s="637"/>
      <c r="BM18" s="637"/>
      <c r="BN18" s="638"/>
      <c r="BO18" s="639" t="s">
        <v>182</v>
      </c>
      <c r="BP18" s="639"/>
      <c r="BQ18" s="639"/>
      <c r="BR18" s="639"/>
      <c r="BS18" s="640" t="s">
        <v>182</v>
      </c>
      <c r="BT18" s="640"/>
      <c r="BU18" s="640"/>
      <c r="BV18" s="640"/>
      <c r="BW18" s="640"/>
      <c r="BX18" s="640"/>
      <c r="BY18" s="640"/>
      <c r="BZ18" s="640"/>
      <c r="CA18" s="640"/>
      <c r="CB18" s="644"/>
      <c r="CD18" s="633" t="s">
        <v>278</v>
      </c>
      <c r="CE18" s="634"/>
      <c r="CF18" s="634"/>
      <c r="CG18" s="634"/>
      <c r="CH18" s="634"/>
      <c r="CI18" s="634"/>
      <c r="CJ18" s="634"/>
      <c r="CK18" s="634"/>
      <c r="CL18" s="634"/>
      <c r="CM18" s="634"/>
      <c r="CN18" s="634"/>
      <c r="CO18" s="634"/>
      <c r="CP18" s="634"/>
      <c r="CQ18" s="635"/>
      <c r="CR18" s="636" t="s">
        <v>182</v>
      </c>
      <c r="CS18" s="637"/>
      <c r="CT18" s="637"/>
      <c r="CU18" s="637"/>
      <c r="CV18" s="637"/>
      <c r="CW18" s="637"/>
      <c r="CX18" s="637"/>
      <c r="CY18" s="638"/>
      <c r="CZ18" s="639" t="s">
        <v>182</v>
      </c>
      <c r="DA18" s="639"/>
      <c r="DB18" s="639"/>
      <c r="DC18" s="639"/>
      <c r="DD18" s="645" t="s">
        <v>182</v>
      </c>
      <c r="DE18" s="637"/>
      <c r="DF18" s="637"/>
      <c r="DG18" s="637"/>
      <c r="DH18" s="637"/>
      <c r="DI18" s="637"/>
      <c r="DJ18" s="637"/>
      <c r="DK18" s="637"/>
      <c r="DL18" s="637"/>
      <c r="DM18" s="637"/>
      <c r="DN18" s="637"/>
      <c r="DO18" s="637"/>
      <c r="DP18" s="638"/>
      <c r="DQ18" s="645" t="s">
        <v>252</v>
      </c>
      <c r="DR18" s="637"/>
      <c r="DS18" s="637"/>
      <c r="DT18" s="637"/>
      <c r="DU18" s="637"/>
      <c r="DV18" s="637"/>
      <c r="DW18" s="637"/>
      <c r="DX18" s="637"/>
      <c r="DY18" s="637"/>
      <c r="DZ18" s="637"/>
      <c r="EA18" s="637"/>
      <c r="EB18" s="637"/>
      <c r="EC18" s="646"/>
    </row>
    <row r="19" spans="2:133" ht="11.25" customHeight="1" x14ac:dyDescent="0.15">
      <c r="B19" s="633" t="s">
        <v>279</v>
      </c>
      <c r="C19" s="634"/>
      <c r="D19" s="634"/>
      <c r="E19" s="634"/>
      <c r="F19" s="634"/>
      <c r="G19" s="634"/>
      <c r="H19" s="634"/>
      <c r="I19" s="634"/>
      <c r="J19" s="634"/>
      <c r="K19" s="634"/>
      <c r="L19" s="634"/>
      <c r="M19" s="634"/>
      <c r="N19" s="634"/>
      <c r="O19" s="634"/>
      <c r="P19" s="634"/>
      <c r="Q19" s="635"/>
      <c r="R19" s="636">
        <v>232</v>
      </c>
      <c r="S19" s="637"/>
      <c r="T19" s="637"/>
      <c r="U19" s="637"/>
      <c r="V19" s="637"/>
      <c r="W19" s="637"/>
      <c r="X19" s="637"/>
      <c r="Y19" s="638"/>
      <c r="Z19" s="639">
        <v>0</v>
      </c>
      <c r="AA19" s="639"/>
      <c r="AB19" s="639"/>
      <c r="AC19" s="639"/>
      <c r="AD19" s="640">
        <v>232</v>
      </c>
      <c r="AE19" s="640"/>
      <c r="AF19" s="640"/>
      <c r="AG19" s="640"/>
      <c r="AH19" s="640"/>
      <c r="AI19" s="640"/>
      <c r="AJ19" s="640"/>
      <c r="AK19" s="640"/>
      <c r="AL19" s="641">
        <v>0</v>
      </c>
      <c r="AM19" s="642"/>
      <c r="AN19" s="642"/>
      <c r="AO19" s="643"/>
      <c r="AP19" s="633" t="s">
        <v>280</v>
      </c>
      <c r="AQ19" s="634"/>
      <c r="AR19" s="634"/>
      <c r="AS19" s="634"/>
      <c r="AT19" s="634"/>
      <c r="AU19" s="634"/>
      <c r="AV19" s="634"/>
      <c r="AW19" s="634"/>
      <c r="AX19" s="634"/>
      <c r="AY19" s="634"/>
      <c r="AZ19" s="634"/>
      <c r="BA19" s="634"/>
      <c r="BB19" s="634"/>
      <c r="BC19" s="634"/>
      <c r="BD19" s="634"/>
      <c r="BE19" s="634"/>
      <c r="BF19" s="635"/>
      <c r="BG19" s="636">
        <v>8831</v>
      </c>
      <c r="BH19" s="637"/>
      <c r="BI19" s="637"/>
      <c r="BJ19" s="637"/>
      <c r="BK19" s="637"/>
      <c r="BL19" s="637"/>
      <c r="BM19" s="637"/>
      <c r="BN19" s="638"/>
      <c r="BO19" s="639">
        <v>2.6</v>
      </c>
      <c r="BP19" s="639"/>
      <c r="BQ19" s="639"/>
      <c r="BR19" s="639"/>
      <c r="BS19" s="640" t="s">
        <v>182</v>
      </c>
      <c r="BT19" s="640"/>
      <c r="BU19" s="640"/>
      <c r="BV19" s="640"/>
      <c r="BW19" s="640"/>
      <c r="BX19" s="640"/>
      <c r="BY19" s="640"/>
      <c r="BZ19" s="640"/>
      <c r="CA19" s="640"/>
      <c r="CB19" s="644"/>
      <c r="CD19" s="633" t="s">
        <v>281</v>
      </c>
      <c r="CE19" s="634"/>
      <c r="CF19" s="634"/>
      <c r="CG19" s="634"/>
      <c r="CH19" s="634"/>
      <c r="CI19" s="634"/>
      <c r="CJ19" s="634"/>
      <c r="CK19" s="634"/>
      <c r="CL19" s="634"/>
      <c r="CM19" s="634"/>
      <c r="CN19" s="634"/>
      <c r="CO19" s="634"/>
      <c r="CP19" s="634"/>
      <c r="CQ19" s="635"/>
      <c r="CR19" s="636" t="s">
        <v>252</v>
      </c>
      <c r="CS19" s="637"/>
      <c r="CT19" s="637"/>
      <c r="CU19" s="637"/>
      <c r="CV19" s="637"/>
      <c r="CW19" s="637"/>
      <c r="CX19" s="637"/>
      <c r="CY19" s="638"/>
      <c r="CZ19" s="639" t="s">
        <v>182</v>
      </c>
      <c r="DA19" s="639"/>
      <c r="DB19" s="639"/>
      <c r="DC19" s="639"/>
      <c r="DD19" s="645" t="s">
        <v>182</v>
      </c>
      <c r="DE19" s="637"/>
      <c r="DF19" s="637"/>
      <c r="DG19" s="637"/>
      <c r="DH19" s="637"/>
      <c r="DI19" s="637"/>
      <c r="DJ19" s="637"/>
      <c r="DK19" s="637"/>
      <c r="DL19" s="637"/>
      <c r="DM19" s="637"/>
      <c r="DN19" s="637"/>
      <c r="DO19" s="637"/>
      <c r="DP19" s="638"/>
      <c r="DQ19" s="645" t="s">
        <v>182</v>
      </c>
      <c r="DR19" s="637"/>
      <c r="DS19" s="637"/>
      <c r="DT19" s="637"/>
      <c r="DU19" s="637"/>
      <c r="DV19" s="637"/>
      <c r="DW19" s="637"/>
      <c r="DX19" s="637"/>
      <c r="DY19" s="637"/>
      <c r="DZ19" s="637"/>
      <c r="EA19" s="637"/>
      <c r="EB19" s="637"/>
      <c r="EC19" s="646"/>
    </row>
    <row r="20" spans="2:133" ht="11.25" customHeight="1" x14ac:dyDescent="0.15">
      <c r="B20" s="649" t="s">
        <v>282</v>
      </c>
      <c r="C20" s="650"/>
      <c r="D20" s="650"/>
      <c r="E20" s="650"/>
      <c r="F20" s="650"/>
      <c r="G20" s="650"/>
      <c r="H20" s="650"/>
      <c r="I20" s="650"/>
      <c r="J20" s="650"/>
      <c r="K20" s="650"/>
      <c r="L20" s="650"/>
      <c r="M20" s="650"/>
      <c r="N20" s="650"/>
      <c r="O20" s="650"/>
      <c r="P20" s="650"/>
      <c r="Q20" s="651"/>
      <c r="R20" s="636" t="s">
        <v>182</v>
      </c>
      <c r="S20" s="637"/>
      <c r="T20" s="637"/>
      <c r="U20" s="637"/>
      <c r="V20" s="637"/>
      <c r="W20" s="637"/>
      <c r="X20" s="637"/>
      <c r="Y20" s="638"/>
      <c r="Z20" s="639" t="s">
        <v>182</v>
      </c>
      <c r="AA20" s="639"/>
      <c r="AB20" s="639"/>
      <c r="AC20" s="639"/>
      <c r="AD20" s="640" t="s">
        <v>182</v>
      </c>
      <c r="AE20" s="640"/>
      <c r="AF20" s="640"/>
      <c r="AG20" s="640"/>
      <c r="AH20" s="640"/>
      <c r="AI20" s="640"/>
      <c r="AJ20" s="640"/>
      <c r="AK20" s="640"/>
      <c r="AL20" s="641" t="s">
        <v>131</v>
      </c>
      <c r="AM20" s="642"/>
      <c r="AN20" s="642"/>
      <c r="AO20" s="643"/>
      <c r="AP20" s="633" t="s">
        <v>283</v>
      </c>
      <c r="AQ20" s="634"/>
      <c r="AR20" s="634"/>
      <c r="AS20" s="634"/>
      <c r="AT20" s="634"/>
      <c r="AU20" s="634"/>
      <c r="AV20" s="634"/>
      <c r="AW20" s="634"/>
      <c r="AX20" s="634"/>
      <c r="AY20" s="634"/>
      <c r="AZ20" s="634"/>
      <c r="BA20" s="634"/>
      <c r="BB20" s="634"/>
      <c r="BC20" s="634"/>
      <c r="BD20" s="634"/>
      <c r="BE20" s="634"/>
      <c r="BF20" s="635"/>
      <c r="BG20" s="636">
        <v>8831</v>
      </c>
      <c r="BH20" s="637"/>
      <c r="BI20" s="637"/>
      <c r="BJ20" s="637"/>
      <c r="BK20" s="637"/>
      <c r="BL20" s="637"/>
      <c r="BM20" s="637"/>
      <c r="BN20" s="638"/>
      <c r="BO20" s="639">
        <v>2.6</v>
      </c>
      <c r="BP20" s="639"/>
      <c r="BQ20" s="639"/>
      <c r="BR20" s="639"/>
      <c r="BS20" s="640" t="s">
        <v>182</v>
      </c>
      <c r="BT20" s="640"/>
      <c r="BU20" s="640"/>
      <c r="BV20" s="640"/>
      <c r="BW20" s="640"/>
      <c r="BX20" s="640"/>
      <c r="BY20" s="640"/>
      <c r="BZ20" s="640"/>
      <c r="CA20" s="640"/>
      <c r="CB20" s="644"/>
      <c r="CD20" s="633" t="s">
        <v>284</v>
      </c>
      <c r="CE20" s="634"/>
      <c r="CF20" s="634"/>
      <c r="CG20" s="634"/>
      <c r="CH20" s="634"/>
      <c r="CI20" s="634"/>
      <c r="CJ20" s="634"/>
      <c r="CK20" s="634"/>
      <c r="CL20" s="634"/>
      <c r="CM20" s="634"/>
      <c r="CN20" s="634"/>
      <c r="CO20" s="634"/>
      <c r="CP20" s="634"/>
      <c r="CQ20" s="635"/>
      <c r="CR20" s="636">
        <v>5523590</v>
      </c>
      <c r="CS20" s="637"/>
      <c r="CT20" s="637"/>
      <c r="CU20" s="637"/>
      <c r="CV20" s="637"/>
      <c r="CW20" s="637"/>
      <c r="CX20" s="637"/>
      <c r="CY20" s="638"/>
      <c r="CZ20" s="639">
        <v>100</v>
      </c>
      <c r="DA20" s="639"/>
      <c r="DB20" s="639"/>
      <c r="DC20" s="639"/>
      <c r="DD20" s="645">
        <v>1859928</v>
      </c>
      <c r="DE20" s="637"/>
      <c r="DF20" s="637"/>
      <c r="DG20" s="637"/>
      <c r="DH20" s="637"/>
      <c r="DI20" s="637"/>
      <c r="DJ20" s="637"/>
      <c r="DK20" s="637"/>
      <c r="DL20" s="637"/>
      <c r="DM20" s="637"/>
      <c r="DN20" s="637"/>
      <c r="DO20" s="637"/>
      <c r="DP20" s="638"/>
      <c r="DQ20" s="645">
        <v>2795442</v>
      </c>
      <c r="DR20" s="637"/>
      <c r="DS20" s="637"/>
      <c r="DT20" s="637"/>
      <c r="DU20" s="637"/>
      <c r="DV20" s="637"/>
      <c r="DW20" s="637"/>
      <c r="DX20" s="637"/>
      <c r="DY20" s="637"/>
      <c r="DZ20" s="637"/>
      <c r="EA20" s="637"/>
      <c r="EB20" s="637"/>
      <c r="EC20" s="646"/>
    </row>
    <row r="21" spans="2:133" ht="11.25" customHeight="1" x14ac:dyDescent="0.15">
      <c r="B21" s="633" t="s">
        <v>285</v>
      </c>
      <c r="C21" s="634"/>
      <c r="D21" s="634"/>
      <c r="E21" s="634"/>
      <c r="F21" s="634"/>
      <c r="G21" s="634"/>
      <c r="H21" s="634"/>
      <c r="I21" s="634"/>
      <c r="J21" s="634"/>
      <c r="K21" s="634"/>
      <c r="L21" s="634"/>
      <c r="M21" s="634"/>
      <c r="N21" s="634"/>
      <c r="O21" s="634"/>
      <c r="P21" s="634"/>
      <c r="Q21" s="635"/>
      <c r="R21" s="636">
        <v>2186954</v>
      </c>
      <c r="S21" s="637"/>
      <c r="T21" s="637"/>
      <c r="U21" s="637"/>
      <c r="V21" s="637"/>
      <c r="W21" s="637"/>
      <c r="X21" s="637"/>
      <c r="Y21" s="638"/>
      <c r="Z21" s="639">
        <v>38.1</v>
      </c>
      <c r="AA21" s="639"/>
      <c r="AB21" s="639"/>
      <c r="AC21" s="639"/>
      <c r="AD21" s="640">
        <v>1795050</v>
      </c>
      <c r="AE21" s="640"/>
      <c r="AF21" s="640"/>
      <c r="AG21" s="640"/>
      <c r="AH21" s="640"/>
      <c r="AI21" s="640"/>
      <c r="AJ21" s="640"/>
      <c r="AK21" s="640"/>
      <c r="AL21" s="641">
        <v>77.400000000000006</v>
      </c>
      <c r="AM21" s="642"/>
      <c r="AN21" s="642"/>
      <c r="AO21" s="643"/>
      <c r="AP21" s="633" t="s">
        <v>286</v>
      </c>
      <c r="AQ21" s="652"/>
      <c r="AR21" s="652"/>
      <c r="AS21" s="652"/>
      <c r="AT21" s="652"/>
      <c r="AU21" s="652"/>
      <c r="AV21" s="652"/>
      <c r="AW21" s="652"/>
      <c r="AX21" s="652"/>
      <c r="AY21" s="652"/>
      <c r="AZ21" s="652"/>
      <c r="BA21" s="652"/>
      <c r="BB21" s="652"/>
      <c r="BC21" s="652"/>
      <c r="BD21" s="652"/>
      <c r="BE21" s="652"/>
      <c r="BF21" s="653"/>
      <c r="BG21" s="636" t="s">
        <v>182</v>
      </c>
      <c r="BH21" s="637"/>
      <c r="BI21" s="637"/>
      <c r="BJ21" s="637"/>
      <c r="BK21" s="637"/>
      <c r="BL21" s="637"/>
      <c r="BM21" s="637"/>
      <c r="BN21" s="638"/>
      <c r="BO21" s="639" t="s">
        <v>182</v>
      </c>
      <c r="BP21" s="639"/>
      <c r="BQ21" s="639"/>
      <c r="BR21" s="639"/>
      <c r="BS21" s="640" t="s">
        <v>182</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287</v>
      </c>
      <c r="C22" s="634"/>
      <c r="D22" s="634"/>
      <c r="E22" s="634"/>
      <c r="F22" s="634"/>
      <c r="G22" s="634"/>
      <c r="H22" s="634"/>
      <c r="I22" s="634"/>
      <c r="J22" s="634"/>
      <c r="K22" s="634"/>
      <c r="L22" s="634"/>
      <c r="M22" s="634"/>
      <c r="N22" s="634"/>
      <c r="O22" s="634"/>
      <c r="P22" s="634"/>
      <c r="Q22" s="635"/>
      <c r="R22" s="636">
        <v>1795050</v>
      </c>
      <c r="S22" s="637"/>
      <c r="T22" s="637"/>
      <c r="U22" s="637"/>
      <c r="V22" s="637"/>
      <c r="W22" s="637"/>
      <c r="X22" s="637"/>
      <c r="Y22" s="638"/>
      <c r="Z22" s="639">
        <v>31.3</v>
      </c>
      <c r="AA22" s="639"/>
      <c r="AB22" s="639"/>
      <c r="AC22" s="639"/>
      <c r="AD22" s="640">
        <v>1795050</v>
      </c>
      <c r="AE22" s="640"/>
      <c r="AF22" s="640"/>
      <c r="AG22" s="640"/>
      <c r="AH22" s="640"/>
      <c r="AI22" s="640"/>
      <c r="AJ22" s="640"/>
      <c r="AK22" s="640"/>
      <c r="AL22" s="641">
        <v>77.400000000000006</v>
      </c>
      <c r="AM22" s="642"/>
      <c r="AN22" s="642"/>
      <c r="AO22" s="643"/>
      <c r="AP22" s="633" t="s">
        <v>288</v>
      </c>
      <c r="AQ22" s="652"/>
      <c r="AR22" s="652"/>
      <c r="AS22" s="652"/>
      <c r="AT22" s="652"/>
      <c r="AU22" s="652"/>
      <c r="AV22" s="652"/>
      <c r="AW22" s="652"/>
      <c r="AX22" s="652"/>
      <c r="AY22" s="652"/>
      <c r="AZ22" s="652"/>
      <c r="BA22" s="652"/>
      <c r="BB22" s="652"/>
      <c r="BC22" s="652"/>
      <c r="BD22" s="652"/>
      <c r="BE22" s="652"/>
      <c r="BF22" s="653"/>
      <c r="BG22" s="636" t="s">
        <v>252</v>
      </c>
      <c r="BH22" s="637"/>
      <c r="BI22" s="637"/>
      <c r="BJ22" s="637"/>
      <c r="BK22" s="637"/>
      <c r="BL22" s="637"/>
      <c r="BM22" s="637"/>
      <c r="BN22" s="638"/>
      <c r="BO22" s="639" t="s">
        <v>182</v>
      </c>
      <c r="BP22" s="639"/>
      <c r="BQ22" s="639"/>
      <c r="BR22" s="639"/>
      <c r="BS22" s="640" t="s">
        <v>182</v>
      </c>
      <c r="BT22" s="640"/>
      <c r="BU22" s="640"/>
      <c r="BV22" s="640"/>
      <c r="BW22" s="640"/>
      <c r="BX22" s="640"/>
      <c r="BY22" s="640"/>
      <c r="BZ22" s="640"/>
      <c r="CA22" s="640"/>
      <c r="CB22" s="644"/>
      <c r="CD22" s="618" t="s">
        <v>289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290</v>
      </c>
      <c r="C23" s="634"/>
      <c r="D23" s="634"/>
      <c r="E23" s="634"/>
      <c r="F23" s="634"/>
      <c r="G23" s="634"/>
      <c r="H23" s="634"/>
      <c r="I23" s="634"/>
      <c r="J23" s="634"/>
      <c r="K23" s="634"/>
      <c r="L23" s="634"/>
      <c r="M23" s="634"/>
      <c r="N23" s="634"/>
      <c r="O23" s="634"/>
      <c r="P23" s="634"/>
      <c r="Q23" s="635"/>
      <c r="R23" s="636">
        <v>391904</v>
      </c>
      <c r="S23" s="637"/>
      <c r="T23" s="637"/>
      <c r="U23" s="637"/>
      <c r="V23" s="637"/>
      <c r="W23" s="637"/>
      <c r="X23" s="637"/>
      <c r="Y23" s="638"/>
      <c r="Z23" s="639">
        <v>6.8</v>
      </c>
      <c r="AA23" s="639"/>
      <c r="AB23" s="639"/>
      <c r="AC23" s="639"/>
      <c r="AD23" s="640" t="s">
        <v>182</v>
      </c>
      <c r="AE23" s="640"/>
      <c r="AF23" s="640"/>
      <c r="AG23" s="640"/>
      <c r="AH23" s="640"/>
      <c r="AI23" s="640"/>
      <c r="AJ23" s="640"/>
      <c r="AK23" s="640"/>
      <c r="AL23" s="641" t="s">
        <v>182</v>
      </c>
      <c r="AM23" s="642"/>
      <c r="AN23" s="642"/>
      <c r="AO23" s="643"/>
      <c r="AP23" s="633" t="s">
        <v>291</v>
      </c>
      <c r="AQ23" s="652"/>
      <c r="AR23" s="652"/>
      <c r="AS23" s="652"/>
      <c r="AT23" s="652"/>
      <c r="AU23" s="652"/>
      <c r="AV23" s="652"/>
      <c r="AW23" s="652"/>
      <c r="AX23" s="652"/>
      <c r="AY23" s="652"/>
      <c r="AZ23" s="652"/>
      <c r="BA23" s="652"/>
      <c r="BB23" s="652"/>
      <c r="BC23" s="652"/>
      <c r="BD23" s="652"/>
      <c r="BE23" s="652"/>
      <c r="BF23" s="653"/>
      <c r="BG23" s="636">
        <v>8831</v>
      </c>
      <c r="BH23" s="637"/>
      <c r="BI23" s="637"/>
      <c r="BJ23" s="637"/>
      <c r="BK23" s="637"/>
      <c r="BL23" s="637"/>
      <c r="BM23" s="637"/>
      <c r="BN23" s="638"/>
      <c r="BO23" s="639">
        <v>2.6</v>
      </c>
      <c r="BP23" s="639"/>
      <c r="BQ23" s="639"/>
      <c r="BR23" s="639"/>
      <c r="BS23" s="640" t="s">
        <v>252</v>
      </c>
      <c r="BT23" s="640"/>
      <c r="BU23" s="640"/>
      <c r="BV23" s="640"/>
      <c r="BW23" s="640"/>
      <c r="BX23" s="640"/>
      <c r="BY23" s="640"/>
      <c r="BZ23" s="640"/>
      <c r="CA23" s="640"/>
      <c r="CB23" s="644"/>
      <c r="CD23" s="618" t="s">
        <v>230</v>
      </c>
      <c r="CE23" s="619"/>
      <c r="CF23" s="619"/>
      <c r="CG23" s="619"/>
      <c r="CH23" s="619"/>
      <c r="CI23" s="619"/>
      <c r="CJ23" s="619"/>
      <c r="CK23" s="619"/>
      <c r="CL23" s="619"/>
      <c r="CM23" s="619"/>
      <c r="CN23" s="619"/>
      <c r="CO23" s="619"/>
      <c r="CP23" s="619"/>
      <c r="CQ23" s="620"/>
      <c r="CR23" s="618" t="s">
        <v>292</v>
      </c>
      <c r="CS23" s="619"/>
      <c r="CT23" s="619"/>
      <c r="CU23" s="619"/>
      <c r="CV23" s="619"/>
      <c r="CW23" s="619"/>
      <c r="CX23" s="619"/>
      <c r="CY23" s="620"/>
      <c r="CZ23" s="618" t="s">
        <v>293</v>
      </c>
      <c r="DA23" s="619"/>
      <c r="DB23" s="619"/>
      <c r="DC23" s="620"/>
      <c r="DD23" s="618" t="s">
        <v>294</v>
      </c>
      <c r="DE23" s="619"/>
      <c r="DF23" s="619"/>
      <c r="DG23" s="619"/>
      <c r="DH23" s="619"/>
      <c r="DI23" s="619"/>
      <c r="DJ23" s="619"/>
      <c r="DK23" s="620"/>
      <c r="DL23" s="663" t="s">
        <v>295</v>
      </c>
      <c r="DM23" s="664"/>
      <c r="DN23" s="664"/>
      <c r="DO23" s="664"/>
      <c r="DP23" s="664"/>
      <c r="DQ23" s="664"/>
      <c r="DR23" s="664"/>
      <c r="DS23" s="664"/>
      <c r="DT23" s="664"/>
      <c r="DU23" s="664"/>
      <c r="DV23" s="665"/>
      <c r="DW23" s="618" t="s">
        <v>296</v>
      </c>
      <c r="DX23" s="619"/>
      <c r="DY23" s="619"/>
      <c r="DZ23" s="619"/>
      <c r="EA23" s="619"/>
      <c r="EB23" s="619"/>
      <c r="EC23" s="620"/>
    </row>
    <row r="24" spans="2:133" ht="11.25" customHeight="1" x14ac:dyDescent="0.15">
      <c r="B24" s="633" t="s">
        <v>297</v>
      </c>
      <c r="C24" s="634"/>
      <c r="D24" s="634"/>
      <c r="E24" s="634"/>
      <c r="F24" s="634"/>
      <c r="G24" s="634"/>
      <c r="H24" s="634"/>
      <c r="I24" s="634"/>
      <c r="J24" s="634"/>
      <c r="K24" s="634"/>
      <c r="L24" s="634"/>
      <c r="M24" s="634"/>
      <c r="N24" s="634"/>
      <c r="O24" s="634"/>
      <c r="P24" s="634"/>
      <c r="Q24" s="635"/>
      <c r="R24" s="636" t="s">
        <v>252</v>
      </c>
      <c r="S24" s="637"/>
      <c r="T24" s="637"/>
      <c r="U24" s="637"/>
      <c r="V24" s="637"/>
      <c r="W24" s="637"/>
      <c r="X24" s="637"/>
      <c r="Y24" s="638"/>
      <c r="Z24" s="639" t="s">
        <v>252</v>
      </c>
      <c r="AA24" s="639"/>
      <c r="AB24" s="639"/>
      <c r="AC24" s="639"/>
      <c r="AD24" s="640" t="s">
        <v>252</v>
      </c>
      <c r="AE24" s="640"/>
      <c r="AF24" s="640"/>
      <c r="AG24" s="640"/>
      <c r="AH24" s="640"/>
      <c r="AI24" s="640"/>
      <c r="AJ24" s="640"/>
      <c r="AK24" s="640"/>
      <c r="AL24" s="641" t="s">
        <v>252</v>
      </c>
      <c r="AM24" s="642"/>
      <c r="AN24" s="642"/>
      <c r="AO24" s="643"/>
      <c r="AP24" s="633" t="s">
        <v>298</v>
      </c>
      <c r="AQ24" s="652"/>
      <c r="AR24" s="652"/>
      <c r="AS24" s="652"/>
      <c r="AT24" s="652"/>
      <c r="AU24" s="652"/>
      <c r="AV24" s="652"/>
      <c r="AW24" s="652"/>
      <c r="AX24" s="652"/>
      <c r="AY24" s="652"/>
      <c r="AZ24" s="652"/>
      <c r="BA24" s="652"/>
      <c r="BB24" s="652"/>
      <c r="BC24" s="652"/>
      <c r="BD24" s="652"/>
      <c r="BE24" s="652"/>
      <c r="BF24" s="653"/>
      <c r="BG24" s="636" t="s">
        <v>131</v>
      </c>
      <c r="BH24" s="637"/>
      <c r="BI24" s="637"/>
      <c r="BJ24" s="637"/>
      <c r="BK24" s="637"/>
      <c r="BL24" s="637"/>
      <c r="BM24" s="637"/>
      <c r="BN24" s="638"/>
      <c r="BO24" s="639" t="s">
        <v>182</v>
      </c>
      <c r="BP24" s="639"/>
      <c r="BQ24" s="639"/>
      <c r="BR24" s="639"/>
      <c r="BS24" s="640" t="s">
        <v>182</v>
      </c>
      <c r="BT24" s="640"/>
      <c r="BU24" s="640"/>
      <c r="BV24" s="640"/>
      <c r="BW24" s="640"/>
      <c r="BX24" s="640"/>
      <c r="BY24" s="640"/>
      <c r="BZ24" s="640"/>
      <c r="CA24" s="640"/>
      <c r="CB24" s="644"/>
      <c r="CD24" s="622" t="s">
        <v>299</v>
      </c>
      <c r="CE24" s="623"/>
      <c r="CF24" s="623"/>
      <c r="CG24" s="623"/>
      <c r="CH24" s="623"/>
      <c r="CI24" s="623"/>
      <c r="CJ24" s="623"/>
      <c r="CK24" s="623"/>
      <c r="CL24" s="623"/>
      <c r="CM24" s="623"/>
      <c r="CN24" s="623"/>
      <c r="CO24" s="623"/>
      <c r="CP24" s="623"/>
      <c r="CQ24" s="624"/>
      <c r="CR24" s="625">
        <v>1397710</v>
      </c>
      <c r="CS24" s="626"/>
      <c r="CT24" s="626"/>
      <c r="CU24" s="626"/>
      <c r="CV24" s="626"/>
      <c r="CW24" s="626"/>
      <c r="CX24" s="626"/>
      <c r="CY24" s="627"/>
      <c r="CZ24" s="630">
        <v>25.3</v>
      </c>
      <c r="DA24" s="631"/>
      <c r="DB24" s="631"/>
      <c r="DC24" s="647"/>
      <c r="DD24" s="671">
        <v>1181975</v>
      </c>
      <c r="DE24" s="626"/>
      <c r="DF24" s="626"/>
      <c r="DG24" s="626"/>
      <c r="DH24" s="626"/>
      <c r="DI24" s="626"/>
      <c r="DJ24" s="626"/>
      <c r="DK24" s="627"/>
      <c r="DL24" s="671">
        <v>1170293</v>
      </c>
      <c r="DM24" s="626"/>
      <c r="DN24" s="626"/>
      <c r="DO24" s="626"/>
      <c r="DP24" s="626"/>
      <c r="DQ24" s="626"/>
      <c r="DR24" s="626"/>
      <c r="DS24" s="626"/>
      <c r="DT24" s="626"/>
      <c r="DU24" s="626"/>
      <c r="DV24" s="627"/>
      <c r="DW24" s="630">
        <v>50.4</v>
      </c>
      <c r="DX24" s="631"/>
      <c r="DY24" s="631"/>
      <c r="DZ24" s="631"/>
      <c r="EA24" s="631"/>
      <c r="EB24" s="631"/>
      <c r="EC24" s="632"/>
    </row>
    <row r="25" spans="2:133" ht="11.25" customHeight="1" x14ac:dyDescent="0.15">
      <c r="B25" s="633" t="s">
        <v>300</v>
      </c>
      <c r="C25" s="634"/>
      <c r="D25" s="634"/>
      <c r="E25" s="634"/>
      <c r="F25" s="634"/>
      <c r="G25" s="634"/>
      <c r="H25" s="634"/>
      <c r="I25" s="634"/>
      <c r="J25" s="634"/>
      <c r="K25" s="634"/>
      <c r="L25" s="634"/>
      <c r="M25" s="634"/>
      <c r="N25" s="634"/>
      <c r="O25" s="634"/>
      <c r="P25" s="634"/>
      <c r="Q25" s="635"/>
      <c r="R25" s="636">
        <v>2710316</v>
      </c>
      <c r="S25" s="637"/>
      <c r="T25" s="637"/>
      <c r="U25" s="637"/>
      <c r="V25" s="637"/>
      <c r="W25" s="637"/>
      <c r="X25" s="637"/>
      <c r="Y25" s="638"/>
      <c r="Z25" s="639">
        <v>47.2</v>
      </c>
      <c r="AA25" s="639"/>
      <c r="AB25" s="639"/>
      <c r="AC25" s="639"/>
      <c r="AD25" s="640">
        <v>2309581</v>
      </c>
      <c r="AE25" s="640"/>
      <c r="AF25" s="640"/>
      <c r="AG25" s="640"/>
      <c r="AH25" s="640"/>
      <c r="AI25" s="640"/>
      <c r="AJ25" s="640"/>
      <c r="AK25" s="640"/>
      <c r="AL25" s="641">
        <v>99.5</v>
      </c>
      <c r="AM25" s="642"/>
      <c r="AN25" s="642"/>
      <c r="AO25" s="643"/>
      <c r="AP25" s="633" t="s">
        <v>301</v>
      </c>
      <c r="AQ25" s="652"/>
      <c r="AR25" s="652"/>
      <c r="AS25" s="652"/>
      <c r="AT25" s="652"/>
      <c r="AU25" s="652"/>
      <c r="AV25" s="652"/>
      <c r="AW25" s="652"/>
      <c r="AX25" s="652"/>
      <c r="AY25" s="652"/>
      <c r="AZ25" s="652"/>
      <c r="BA25" s="652"/>
      <c r="BB25" s="652"/>
      <c r="BC25" s="652"/>
      <c r="BD25" s="652"/>
      <c r="BE25" s="652"/>
      <c r="BF25" s="653"/>
      <c r="BG25" s="636" t="s">
        <v>252</v>
      </c>
      <c r="BH25" s="637"/>
      <c r="BI25" s="637"/>
      <c r="BJ25" s="637"/>
      <c r="BK25" s="637"/>
      <c r="BL25" s="637"/>
      <c r="BM25" s="637"/>
      <c r="BN25" s="638"/>
      <c r="BO25" s="639" t="s">
        <v>252</v>
      </c>
      <c r="BP25" s="639"/>
      <c r="BQ25" s="639"/>
      <c r="BR25" s="639"/>
      <c r="BS25" s="640" t="s">
        <v>131</v>
      </c>
      <c r="BT25" s="640"/>
      <c r="BU25" s="640"/>
      <c r="BV25" s="640"/>
      <c r="BW25" s="640"/>
      <c r="BX25" s="640"/>
      <c r="BY25" s="640"/>
      <c r="BZ25" s="640"/>
      <c r="CA25" s="640"/>
      <c r="CB25" s="644"/>
      <c r="CD25" s="633" t="s">
        <v>302</v>
      </c>
      <c r="CE25" s="634"/>
      <c r="CF25" s="634"/>
      <c r="CG25" s="634"/>
      <c r="CH25" s="634"/>
      <c r="CI25" s="634"/>
      <c r="CJ25" s="634"/>
      <c r="CK25" s="634"/>
      <c r="CL25" s="634"/>
      <c r="CM25" s="634"/>
      <c r="CN25" s="634"/>
      <c r="CO25" s="634"/>
      <c r="CP25" s="634"/>
      <c r="CQ25" s="635"/>
      <c r="CR25" s="636">
        <v>830102</v>
      </c>
      <c r="CS25" s="668"/>
      <c r="CT25" s="668"/>
      <c r="CU25" s="668"/>
      <c r="CV25" s="668"/>
      <c r="CW25" s="668"/>
      <c r="CX25" s="668"/>
      <c r="CY25" s="669"/>
      <c r="CZ25" s="641">
        <v>15</v>
      </c>
      <c r="DA25" s="666"/>
      <c r="DB25" s="666"/>
      <c r="DC25" s="670"/>
      <c r="DD25" s="645">
        <v>785933</v>
      </c>
      <c r="DE25" s="668"/>
      <c r="DF25" s="668"/>
      <c r="DG25" s="668"/>
      <c r="DH25" s="668"/>
      <c r="DI25" s="668"/>
      <c r="DJ25" s="668"/>
      <c r="DK25" s="669"/>
      <c r="DL25" s="645">
        <v>774280</v>
      </c>
      <c r="DM25" s="668"/>
      <c r="DN25" s="668"/>
      <c r="DO25" s="668"/>
      <c r="DP25" s="668"/>
      <c r="DQ25" s="668"/>
      <c r="DR25" s="668"/>
      <c r="DS25" s="668"/>
      <c r="DT25" s="668"/>
      <c r="DU25" s="668"/>
      <c r="DV25" s="669"/>
      <c r="DW25" s="641">
        <v>33.4</v>
      </c>
      <c r="DX25" s="666"/>
      <c r="DY25" s="666"/>
      <c r="DZ25" s="666"/>
      <c r="EA25" s="666"/>
      <c r="EB25" s="666"/>
      <c r="EC25" s="667"/>
    </row>
    <row r="26" spans="2:133" ht="11.25" customHeight="1" x14ac:dyDescent="0.15">
      <c r="B26" s="633" t="s">
        <v>303</v>
      </c>
      <c r="C26" s="634"/>
      <c r="D26" s="634"/>
      <c r="E26" s="634"/>
      <c r="F26" s="634"/>
      <c r="G26" s="634"/>
      <c r="H26" s="634"/>
      <c r="I26" s="634"/>
      <c r="J26" s="634"/>
      <c r="K26" s="634"/>
      <c r="L26" s="634"/>
      <c r="M26" s="634"/>
      <c r="N26" s="634"/>
      <c r="O26" s="634"/>
      <c r="P26" s="634"/>
      <c r="Q26" s="635"/>
      <c r="R26" s="636" t="s">
        <v>252</v>
      </c>
      <c r="S26" s="637"/>
      <c r="T26" s="637"/>
      <c r="U26" s="637"/>
      <c r="V26" s="637"/>
      <c r="W26" s="637"/>
      <c r="X26" s="637"/>
      <c r="Y26" s="638"/>
      <c r="Z26" s="639" t="s">
        <v>182</v>
      </c>
      <c r="AA26" s="639"/>
      <c r="AB26" s="639"/>
      <c r="AC26" s="639"/>
      <c r="AD26" s="640" t="s">
        <v>182</v>
      </c>
      <c r="AE26" s="640"/>
      <c r="AF26" s="640"/>
      <c r="AG26" s="640"/>
      <c r="AH26" s="640"/>
      <c r="AI26" s="640"/>
      <c r="AJ26" s="640"/>
      <c r="AK26" s="640"/>
      <c r="AL26" s="641" t="s">
        <v>182</v>
      </c>
      <c r="AM26" s="642"/>
      <c r="AN26" s="642"/>
      <c r="AO26" s="643"/>
      <c r="AP26" s="633" t="s">
        <v>304</v>
      </c>
      <c r="AQ26" s="652"/>
      <c r="AR26" s="652"/>
      <c r="AS26" s="652"/>
      <c r="AT26" s="652"/>
      <c r="AU26" s="652"/>
      <c r="AV26" s="652"/>
      <c r="AW26" s="652"/>
      <c r="AX26" s="652"/>
      <c r="AY26" s="652"/>
      <c r="AZ26" s="652"/>
      <c r="BA26" s="652"/>
      <c r="BB26" s="652"/>
      <c r="BC26" s="652"/>
      <c r="BD26" s="652"/>
      <c r="BE26" s="652"/>
      <c r="BF26" s="653"/>
      <c r="BG26" s="636" t="s">
        <v>252</v>
      </c>
      <c r="BH26" s="637"/>
      <c r="BI26" s="637"/>
      <c r="BJ26" s="637"/>
      <c r="BK26" s="637"/>
      <c r="BL26" s="637"/>
      <c r="BM26" s="637"/>
      <c r="BN26" s="638"/>
      <c r="BO26" s="639" t="s">
        <v>182</v>
      </c>
      <c r="BP26" s="639"/>
      <c r="BQ26" s="639"/>
      <c r="BR26" s="639"/>
      <c r="BS26" s="640" t="s">
        <v>252</v>
      </c>
      <c r="BT26" s="640"/>
      <c r="BU26" s="640"/>
      <c r="BV26" s="640"/>
      <c r="BW26" s="640"/>
      <c r="BX26" s="640"/>
      <c r="BY26" s="640"/>
      <c r="BZ26" s="640"/>
      <c r="CA26" s="640"/>
      <c r="CB26" s="644"/>
      <c r="CD26" s="633" t="s">
        <v>305</v>
      </c>
      <c r="CE26" s="634"/>
      <c r="CF26" s="634"/>
      <c r="CG26" s="634"/>
      <c r="CH26" s="634"/>
      <c r="CI26" s="634"/>
      <c r="CJ26" s="634"/>
      <c r="CK26" s="634"/>
      <c r="CL26" s="634"/>
      <c r="CM26" s="634"/>
      <c r="CN26" s="634"/>
      <c r="CO26" s="634"/>
      <c r="CP26" s="634"/>
      <c r="CQ26" s="635"/>
      <c r="CR26" s="636">
        <v>517627</v>
      </c>
      <c r="CS26" s="637"/>
      <c r="CT26" s="637"/>
      <c r="CU26" s="637"/>
      <c r="CV26" s="637"/>
      <c r="CW26" s="637"/>
      <c r="CX26" s="637"/>
      <c r="CY26" s="638"/>
      <c r="CZ26" s="641">
        <v>9.4</v>
      </c>
      <c r="DA26" s="666"/>
      <c r="DB26" s="666"/>
      <c r="DC26" s="670"/>
      <c r="DD26" s="645">
        <v>490005</v>
      </c>
      <c r="DE26" s="637"/>
      <c r="DF26" s="637"/>
      <c r="DG26" s="637"/>
      <c r="DH26" s="637"/>
      <c r="DI26" s="637"/>
      <c r="DJ26" s="637"/>
      <c r="DK26" s="638"/>
      <c r="DL26" s="645" t="s">
        <v>252</v>
      </c>
      <c r="DM26" s="637"/>
      <c r="DN26" s="637"/>
      <c r="DO26" s="637"/>
      <c r="DP26" s="637"/>
      <c r="DQ26" s="637"/>
      <c r="DR26" s="637"/>
      <c r="DS26" s="637"/>
      <c r="DT26" s="637"/>
      <c r="DU26" s="637"/>
      <c r="DV26" s="638"/>
      <c r="DW26" s="641" t="s">
        <v>131</v>
      </c>
      <c r="DX26" s="666"/>
      <c r="DY26" s="666"/>
      <c r="DZ26" s="666"/>
      <c r="EA26" s="666"/>
      <c r="EB26" s="666"/>
      <c r="EC26" s="667"/>
    </row>
    <row r="27" spans="2:133" ht="11.25" customHeight="1" x14ac:dyDescent="0.15">
      <c r="B27" s="633" t="s">
        <v>306</v>
      </c>
      <c r="C27" s="634"/>
      <c r="D27" s="634"/>
      <c r="E27" s="634"/>
      <c r="F27" s="634"/>
      <c r="G27" s="634"/>
      <c r="H27" s="634"/>
      <c r="I27" s="634"/>
      <c r="J27" s="634"/>
      <c r="K27" s="634"/>
      <c r="L27" s="634"/>
      <c r="M27" s="634"/>
      <c r="N27" s="634"/>
      <c r="O27" s="634"/>
      <c r="P27" s="634"/>
      <c r="Q27" s="635"/>
      <c r="R27" s="636">
        <v>26292</v>
      </c>
      <c r="S27" s="637"/>
      <c r="T27" s="637"/>
      <c r="U27" s="637"/>
      <c r="V27" s="637"/>
      <c r="W27" s="637"/>
      <c r="X27" s="637"/>
      <c r="Y27" s="638"/>
      <c r="Z27" s="639">
        <v>0.5</v>
      </c>
      <c r="AA27" s="639"/>
      <c r="AB27" s="639"/>
      <c r="AC27" s="639"/>
      <c r="AD27" s="640" t="s">
        <v>182</v>
      </c>
      <c r="AE27" s="640"/>
      <c r="AF27" s="640"/>
      <c r="AG27" s="640"/>
      <c r="AH27" s="640"/>
      <c r="AI27" s="640"/>
      <c r="AJ27" s="640"/>
      <c r="AK27" s="640"/>
      <c r="AL27" s="641" t="s">
        <v>182</v>
      </c>
      <c r="AM27" s="642"/>
      <c r="AN27" s="642"/>
      <c r="AO27" s="643"/>
      <c r="AP27" s="633" t="s">
        <v>307</v>
      </c>
      <c r="AQ27" s="634"/>
      <c r="AR27" s="634"/>
      <c r="AS27" s="634"/>
      <c r="AT27" s="634"/>
      <c r="AU27" s="634"/>
      <c r="AV27" s="634"/>
      <c r="AW27" s="634"/>
      <c r="AX27" s="634"/>
      <c r="AY27" s="634"/>
      <c r="AZ27" s="634"/>
      <c r="BA27" s="634"/>
      <c r="BB27" s="634"/>
      <c r="BC27" s="634"/>
      <c r="BD27" s="634"/>
      <c r="BE27" s="634"/>
      <c r="BF27" s="635"/>
      <c r="BG27" s="636">
        <v>340303</v>
      </c>
      <c r="BH27" s="637"/>
      <c r="BI27" s="637"/>
      <c r="BJ27" s="637"/>
      <c r="BK27" s="637"/>
      <c r="BL27" s="637"/>
      <c r="BM27" s="637"/>
      <c r="BN27" s="638"/>
      <c r="BO27" s="639">
        <v>100</v>
      </c>
      <c r="BP27" s="639"/>
      <c r="BQ27" s="639"/>
      <c r="BR27" s="639"/>
      <c r="BS27" s="640" t="s">
        <v>182</v>
      </c>
      <c r="BT27" s="640"/>
      <c r="BU27" s="640"/>
      <c r="BV27" s="640"/>
      <c r="BW27" s="640"/>
      <c r="BX27" s="640"/>
      <c r="BY27" s="640"/>
      <c r="BZ27" s="640"/>
      <c r="CA27" s="640"/>
      <c r="CB27" s="644"/>
      <c r="CD27" s="633" t="s">
        <v>308</v>
      </c>
      <c r="CE27" s="634"/>
      <c r="CF27" s="634"/>
      <c r="CG27" s="634"/>
      <c r="CH27" s="634"/>
      <c r="CI27" s="634"/>
      <c r="CJ27" s="634"/>
      <c r="CK27" s="634"/>
      <c r="CL27" s="634"/>
      <c r="CM27" s="634"/>
      <c r="CN27" s="634"/>
      <c r="CO27" s="634"/>
      <c r="CP27" s="634"/>
      <c r="CQ27" s="635"/>
      <c r="CR27" s="636">
        <v>184876</v>
      </c>
      <c r="CS27" s="668"/>
      <c r="CT27" s="668"/>
      <c r="CU27" s="668"/>
      <c r="CV27" s="668"/>
      <c r="CW27" s="668"/>
      <c r="CX27" s="668"/>
      <c r="CY27" s="669"/>
      <c r="CZ27" s="641">
        <v>3.3</v>
      </c>
      <c r="DA27" s="666"/>
      <c r="DB27" s="666"/>
      <c r="DC27" s="670"/>
      <c r="DD27" s="645">
        <v>45299</v>
      </c>
      <c r="DE27" s="668"/>
      <c r="DF27" s="668"/>
      <c r="DG27" s="668"/>
      <c r="DH27" s="668"/>
      <c r="DI27" s="668"/>
      <c r="DJ27" s="668"/>
      <c r="DK27" s="669"/>
      <c r="DL27" s="645">
        <v>45270</v>
      </c>
      <c r="DM27" s="668"/>
      <c r="DN27" s="668"/>
      <c r="DO27" s="668"/>
      <c r="DP27" s="668"/>
      <c r="DQ27" s="668"/>
      <c r="DR27" s="668"/>
      <c r="DS27" s="668"/>
      <c r="DT27" s="668"/>
      <c r="DU27" s="668"/>
      <c r="DV27" s="669"/>
      <c r="DW27" s="641">
        <v>2</v>
      </c>
      <c r="DX27" s="666"/>
      <c r="DY27" s="666"/>
      <c r="DZ27" s="666"/>
      <c r="EA27" s="666"/>
      <c r="EB27" s="666"/>
      <c r="EC27" s="667"/>
    </row>
    <row r="28" spans="2:133" ht="11.25" customHeight="1" x14ac:dyDescent="0.15">
      <c r="B28" s="633" t="s">
        <v>309</v>
      </c>
      <c r="C28" s="634"/>
      <c r="D28" s="634"/>
      <c r="E28" s="634"/>
      <c r="F28" s="634"/>
      <c r="G28" s="634"/>
      <c r="H28" s="634"/>
      <c r="I28" s="634"/>
      <c r="J28" s="634"/>
      <c r="K28" s="634"/>
      <c r="L28" s="634"/>
      <c r="M28" s="634"/>
      <c r="N28" s="634"/>
      <c r="O28" s="634"/>
      <c r="P28" s="634"/>
      <c r="Q28" s="635"/>
      <c r="R28" s="636">
        <v>54576</v>
      </c>
      <c r="S28" s="637"/>
      <c r="T28" s="637"/>
      <c r="U28" s="637"/>
      <c r="V28" s="637"/>
      <c r="W28" s="637"/>
      <c r="X28" s="637"/>
      <c r="Y28" s="638"/>
      <c r="Z28" s="639">
        <v>1</v>
      </c>
      <c r="AA28" s="639"/>
      <c r="AB28" s="639"/>
      <c r="AC28" s="639"/>
      <c r="AD28" s="640">
        <v>2401</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310</v>
      </c>
      <c r="CE28" s="634"/>
      <c r="CF28" s="634"/>
      <c r="CG28" s="634"/>
      <c r="CH28" s="634"/>
      <c r="CI28" s="634"/>
      <c r="CJ28" s="634"/>
      <c r="CK28" s="634"/>
      <c r="CL28" s="634"/>
      <c r="CM28" s="634"/>
      <c r="CN28" s="634"/>
      <c r="CO28" s="634"/>
      <c r="CP28" s="634"/>
      <c r="CQ28" s="635"/>
      <c r="CR28" s="636">
        <v>382732</v>
      </c>
      <c r="CS28" s="637"/>
      <c r="CT28" s="637"/>
      <c r="CU28" s="637"/>
      <c r="CV28" s="637"/>
      <c r="CW28" s="637"/>
      <c r="CX28" s="637"/>
      <c r="CY28" s="638"/>
      <c r="CZ28" s="641">
        <v>6.9</v>
      </c>
      <c r="DA28" s="666"/>
      <c r="DB28" s="666"/>
      <c r="DC28" s="670"/>
      <c r="DD28" s="645">
        <v>350743</v>
      </c>
      <c r="DE28" s="637"/>
      <c r="DF28" s="637"/>
      <c r="DG28" s="637"/>
      <c r="DH28" s="637"/>
      <c r="DI28" s="637"/>
      <c r="DJ28" s="637"/>
      <c r="DK28" s="638"/>
      <c r="DL28" s="645">
        <v>350743</v>
      </c>
      <c r="DM28" s="637"/>
      <c r="DN28" s="637"/>
      <c r="DO28" s="637"/>
      <c r="DP28" s="637"/>
      <c r="DQ28" s="637"/>
      <c r="DR28" s="637"/>
      <c r="DS28" s="637"/>
      <c r="DT28" s="637"/>
      <c r="DU28" s="637"/>
      <c r="DV28" s="638"/>
      <c r="DW28" s="641">
        <v>15.1</v>
      </c>
      <c r="DX28" s="666"/>
      <c r="DY28" s="666"/>
      <c r="DZ28" s="666"/>
      <c r="EA28" s="666"/>
      <c r="EB28" s="666"/>
      <c r="EC28" s="667"/>
    </row>
    <row r="29" spans="2:133" ht="11.25" customHeight="1" x14ac:dyDescent="0.15">
      <c r="B29" s="633" t="s">
        <v>311</v>
      </c>
      <c r="C29" s="634"/>
      <c r="D29" s="634"/>
      <c r="E29" s="634"/>
      <c r="F29" s="634"/>
      <c r="G29" s="634"/>
      <c r="H29" s="634"/>
      <c r="I29" s="634"/>
      <c r="J29" s="634"/>
      <c r="K29" s="634"/>
      <c r="L29" s="634"/>
      <c r="M29" s="634"/>
      <c r="N29" s="634"/>
      <c r="O29" s="634"/>
      <c r="P29" s="634"/>
      <c r="Q29" s="635"/>
      <c r="R29" s="636">
        <v>15368</v>
      </c>
      <c r="S29" s="637"/>
      <c r="T29" s="637"/>
      <c r="U29" s="637"/>
      <c r="V29" s="637"/>
      <c r="W29" s="637"/>
      <c r="X29" s="637"/>
      <c r="Y29" s="638"/>
      <c r="Z29" s="639">
        <v>0.3</v>
      </c>
      <c r="AA29" s="639"/>
      <c r="AB29" s="639"/>
      <c r="AC29" s="639"/>
      <c r="AD29" s="640" t="s">
        <v>182</v>
      </c>
      <c r="AE29" s="640"/>
      <c r="AF29" s="640"/>
      <c r="AG29" s="640"/>
      <c r="AH29" s="640"/>
      <c r="AI29" s="640"/>
      <c r="AJ29" s="640"/>
      <c r="AK29" s="640"/>
      <c r="AL29" s="641" t="s">
        <v>131</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312</v>
      </c>
      <c r="CE29" s="673"/>
      <c r="CF29" s="633" t="s">
        <v>72</v>
      </c>
      <c r="CG29" s="634"/>
      <c r="CH29" s="634"/>
      <c r="CI29" s="634"/>
      <c r="CJ29" s="634"/>
      <c r="CK29" s="634"/>
      <c r="CL29" s="634"/>
      <c r="CM29" s="634"/>
      <c r="CN29" s="634"/>
      <c r="CO29" s="634"/>
      <c r="CP29" s="634"/>
      <c r="CQ29" s="635"/>
      <c r="CR29" s="636">
        <v>382732</v>
      </c>
      <c r="CS29" s="668"/>
      <c r="CT29" s="668"/>
      <c r="CU29" s="668"/>
      <c r="CV29" s="668"/>
      <c r="CW29" s="668"/>
      <c r="CX29" s="668"/>
      <c r="CY29" s="669"/>
      <c r="CZ29" s="641">
        <v>6.9</v>
      </c>
      <c r="DA29" s="666"/>
      <c r="DB29" s="666"/>
      <c r="DC29" s="670"/>
      <c r="DD29" s="645">
        <v>350743</v>
      </c>
      <c r="DE29" s="668"/>
      <c r="DF29" s="668"/>
      <c r="DG29" s="668"/>
      <c r="DH29" s="668"/>
      <c r="DI29" s="668"/>
      <c r="DJ29" s="668"/>
      <c r="DK29" s="669"/>
      <c r="DL29" s="645">
        <v>350743</v>
      </c>
      <c r="DM29" s="668"/>
      <c r="DN29" s="668"/>
      <c r="DO29" s="668"/>
      <c r="DP29" s="668"/>
      <c r="DQ29" s="668"/>
      <c r="DR29" s="668"/>
      <c r="DS29" s="668"/>
      <c r="DT29" s="668"/>
      <c r="DU29" s="668"/>
      <c r="DV29" s="669"/>
      <c r="DW29" s="641">
        <v>15.1</v>
      </c>
      <c r="DX29" s="666"/>
      <c r="DY29" s="666"/>
      <c r="DZ29" s="666"/>
      <c r="EA29" s="666"/>
      <c r="EB29" s="666"/>
      <c r="EC29" s="667"/>
    </row>
    <row r="30" spans="2:133" ht="11.25" customHeight="1" x14ac:dyDescent="0.15">
      <c r="B30" s="633" t="s">
        <v>313</v>
      </c>
      <c r="C30" s="634"/>
      <c r="D30" s="634"/>
      <c r="E30" s="634"/>
      <c r="F30" s="634"/>
      <c r="G30" s="634"/>
      <c r="H30" s="634"/>
      <c r="I30" s="634"/>
      <c r="J30" s="634"/>
      <c r="K30" s="634"/>
      <c r="L30" s="634"/>
      <c r="M30" s="634"/>
      <c r="N30" s="634"/>
      <c r="O30" s="634"/>
      <c r="P30" s="634"/>
      <c r="Q30" s="635"/>
      <c r="R30" s="636">
        <v>465139</v>
      </c>
      <c r="S30" s="637"/>
      <c r="T30" s="637"/>
      <c r="U30" s="637"/>
      <c r="V30" s="637"/>
      <c r="W30" s="637"/>
      <c r="X30" s="637"/>
      <c r="Y30" s="638"/>
      <c r="Z30" s="639">
        <v>8.1</v>
      </c>
      <c r="AA30" s="639"/>
      <c r="AB30" s="639"/>
      <c r="AC30" s="639"/>
      <c r="AD30" s="640" t="s">
        <v>252</v>
      </c>
      <c r="AE30" s="640"/>
      <c r="AF30" s="640"/>
      <c r="AG30" s="640"/>
      <c r="AH30" s="640"/>
      <c r="AI30" s="640"/>
      <c r="AJ30" s="640"/>
      <c r="AK30" s="640"/>
      <c r="AL30" s="641" t="s">
        <v>252</v>
      </c>
      <c r="AM30" s="642"/>
      <c r="AN30" s="642"/>
      <c r="AO30" s="643"/>
      <c r="AP30" s="618" t="s">
        <v>230</v>
      </c>
      <c r="AQ30" s="619"/>
      <c r="AR30" s="619"/>
      <c r="AS30" s="619"/>
      <c r="AT30" s="619"/>
      <c r="AU30" s="619"/>
      <c r="AV30" s="619"/>
      <c r="AW30" s="619"/>
      <c r="AX30" s="619"/>
      <c r="AY30" s="619"/>
      <c r="AZ30" s="619"/>
      <c r="BA30" s="619"/>
      <c r="BB30" s="619"/>
      <c r="BC30" s="619"/>
      <c r="BD30" s="619"/>
      <c r="BE30" s="619"/>
      <c r="BF30" s="620"/>
      <c r="BG30" s="618" t="s">
        <v>314</v>
      </c>
      <c r="BH30" s="678"/>
      <c r="BI30" s="678"/>
      <c r="BJ30" s="678"/>
      <c r="BK30" s="678"/>
      <c r="BL30" s="678"/>
      <c r="BM30" s="678"/>
      <c r="BN30" s="678"/>
      <c r="BO30" s="678"/>
      <c r="BP30" s="678"/>
      <c r="BQ30" s="679"/>
      <c r="BR30" s="618" t="s">
        <v>315</v>
      </c>
      <c r="BS30" s="678"/>
      <c r="BT30" s="678"/>
      <c r="BU30" s="678"/>
      <c r="BV30" s="678"/>
      <c r="BW30" s="678"/>
      <c r="BX30" s="678"/>
      <c r="BY30" s="678"/>
      <c r="BZ30" s="678"/>
      <c r="CA30" s="678"/>
      <c r="CB30" s="679"/>
      <c r="CD30" s="674"/>
      <c r="CE30" s="675"/>
      <c r="CF30" s="633" t="s">
        <v>316</v>
      </c>
      <c r="CG30" s="634"/>
      <c r="CH30" s="634"/>
      <c r="CI30" s="634"/>
      <c r="CJ30" s="634"/>
      <c r="CK30" s="634"/>
      <c r="CL30" s="634"/>
      <c r="CM30" s="634"/>
      <c r="CN30" s="634"/>
      <c r="CO30" s="634"/>
      <c r="CP30" s="634"/>
      <c r="CQ30" s="635"/>
      <c r="CR30" s="636">
        <v>372226</v>
      </c>
      <c r="CS30" s="637"/>
      <c r="CT30" s="637"/>
      <c r="CU30" s="637"/>
      <c r="CV30" s="637"/>
      <c r="CW30" s="637"/>
      <c r="CX30" s="637"/>
      <c r="CY30" s="638"/>
      <c r="CZ30" s="641">
        <v>6.7</v>
      </c>
      <c r="DA30" s="666"/>
      <c r="DB30" s="666"/>
      <c r="DC30" s="670"/>
      <c r="DD30" s="645">
        <v>344868</v>
      </c>
      <c r="DE30" s="637"/>
      <c r="DF30" s="637"/>
      <c r="DG30" s="637"/>
      <c r="DH30" s="637"/>
      <c r="DI30" s="637"/>
      <c r="DJ30" s="637"/>
      <c r="DK30" s="638"/>
      <c r="DL30" s="645">
        <v>344868</v>
      </c>
      <c r="DM30" s="637"/>
      <c r="DN30" s="637"/>
      <c r="DO30" s="637"/>
      <c r="DP30" s="637"/>
      <c r="DQ30" s="637"/>
      <c r="DR30" s="637"/>
      <c r="DS30" s="637"/>
      <c r="DT30" s="637"/>
      <c r="DU30" s="637"/>
      <c r="DV30" s="638"/>
      <c r="DW30" s="641">
        <v>14.9</v>
      </c>
      <c r="DX30" s="666"/>
      <c r="DY30" s="666"/>
      <c r="DZ30" s="666"/>
      <c r="EA30" s="666"/>
      <c r="EB30" s="666"/>
      <c r="EC30" s="667"/>
    </row>
    <row r="31" spans="2:133" ht="11.25" customHeight="1" x14ac:dyDescent="0.15">
      <c r="B31" s="649" t="s">
        <v>317</v>
      </c>
      <c r="C31" s="650"/>
      <c r="D31" s="650"/>
      <c r="E31" s="650"/>
      <c r="F31" s="650"/>
      <c r="G31" s="650"/>
      <c r="H31" s="650"/>
      <c r="I31" s="650"/>
      <c r="J31" s="650"/>
      <c r="K31" s="650"/>
      <c r="L31" s="650"/>
      <c r="M31" s="650"/>
      <c r="N31" s="650"/>
      <c r="O31" s="650"/>
      <c r="P31" s="650"/>
      <c r="Q31" s="651"/>
      <c r="R31" s="636" t="s">
        <v>131</v>
      </c>
      <c r="S31" s="637"/>
      <c r="T31" s="637"/>
      <c r="U31" s="637"/>
      <c r="V31" s="637"/>
      <c r="W31" s="637"/>
      <c r="X31" s="637"/>
      <c r="Y31" s="638"/>
      <c r="Z31" s="639" t="s">
        <v>131</v>
      </c>
      <c r="AA31" s="639"/>
      <c r="AB31" s="639"/>
      <c r="AC31" s="639"/>
      <c r="AD31" s="640" t="s">
        <v>252</v>
      </c>
      <c r="AE31" s="640"/>
      <c r="AF31" s="640"/>
      <c r="AG31" s="640"/>
      <c r="AH31" s="640"/>
      <c r="AI31" s="640"/>
      <c r="AJ31" s="640"/>
      <c r="AK31" s="640"/>
      <c r="AL31" s="641" t="s">
        <v>182</v>
      </c>
      <c r="AM31" s="642"/>
      <c r="AN31" s="642"/>
      <c r="AO31" s="643"/>
      <c r="AP31" s="682" t="s">
        <v>318</v>
      </c>
      <c r="AQ31" s="683"/>
      <c r="AR31" s="683"/>
      <c r="AS31" s="683"/>
      <c r="AT31" s="688" t="s">
        <v>319</v>
      </c>
      <c r="AU31" s="212"/>
      <c r="AV31" s="212"/>
      <c r="AW31" s="212"/>
      <c r="AX31" s="622" t="s">
        <v>192</v>
      </c>
      <c r="AY31" s="623"/>
      <c r="AZ31" s="623"/>
      <c r="BA31" s="623"/>
      <c r="BB31" s="623"/>
      <c r="BC31" s="623"/>
      <c r="BD31" s="623"/>
      <c r="BE31" s="623"/>
      <c r="BF31" s="624"/>
      <c r="BG31" s="692">
        <v>99.5</v>
      </c>
      <c r="BH31" s="680"/>
      <c r="BI31" s="680"/>
      <c r="BJ31" s="680"/>
      <c r="BK31" s="680"/>
      <c r="BL31" s="680"/>
      <c r="BM31" s="631">
        <v>98.6</v>
      </c>
      <c r="BN31" s="680"/>
      <c r="BO31" s="680"/>
      <c r="BP31" s="680"/>
      <c r="BQ31" s="681"/>
      <c r="BR31" s="692">
        <v>99.6</v>
      </c>
      <c r="BS31" s="680"/>
      <c r="BT31" s="680"/>
      <c r="BU31" s="680"/>
      <c r="BV31" s="680"/>
      <c r="BW31" s="680"/>
      <c r="BX31" s="631">
        <v>98.5</v>
      </c>
      <c r="BY31" s="680"/>
      <c r="BZ31" s="680"/>
      <c r="CA31" s="680"/>
      <c r="CB31" s="681"/>
      <c r="CD31" s="674"/>
      <c r="CE31" s="675"/>
      <c r="CF31" s="633" t="s">
        <v>320</v>
      </c>
      <c r="CG31" s="634"/>
      <c r="CH31" s="634"/>
      <c r="CI31" s="634"/>
      <c r="CJ31" s="634"/>
      <c r="CK31" s="634"/>
      <c r="CL31" s="634"/>
      <c r="CM31" s="634"/>
      <c r="CN31" s="634"/>
      <c r="CO31" s="634"/>
      <c r="CP31" s="634"/>
      <c r="CQ31" s="635"/>
      <c r="CR31" s="636">
        <v>10506</v>
      </c>
      <c r="CS31" s="668"/>
      <c r="CT31" s="668"/>
      <c r="CU31" s="668"/>
      <c r="CV31" s="668"/>
      <c r="CW31" s="668"/>
      <c r="CX31" s="668"/>
      <c r="CY31" s="669"/>
      <c r="CZ31" s="641">
        <v>0.2</v>
      </c>
      <c r="DA31" s="666"/>
      <c r="DB31" s="666"/>
      <c r="DC31" s="670"/>
      <c r="DD31" s="645">
        <v>5875</v>
      </c>
      <c r="DE31" s="668"/>
      <c r="DF31" s="668"/>
      <c r="DG31" s="668"/>
      <c r="DH31" s="668"/>
      <c r="DI31" s="668"/>
      <c r="DJ31" s="668"/>
      <c r="DK31" s="669"/>
      <c r="DL31" s="645">
        <v>5875</v>
      </c>
      <c r="DM31" s="668"/>
      <c r="DN31" s="668"/>
      <c r="DO31" s="668"/>
      <c r="DP31" s="668"/>
      <c r="DQ31" s="668"/>
      <c r="DR31" s="668"/>
      <c r="DS31" s="668"/>
      <c r="DT31" s="668"/>
      <c r="DU31" s="668"/>
      <c r="DV31" s="669"/>
      <c r="DW31" s="641">
        <v>0.3</v>
      </c>
      <c r="DX31" s="666"/>
      <c r="DY31" s="666"/>
      <c r="DZ31" s="666"/>
      <c r="EA31" s="666"/>
      <c r="EB31" s="666"/>
      <c r="EC31" s="667"/>
    </row>
    <row r="32" spans="2:133" ht="11.25" customHeight="1" x14ac:dyDescent="0.15">
      <c r="B32" s="633" t="s">
        <v>321</v>
      </c>
      <c r="C32" s="634"/>
      <c r="D32" s="634"/>
      <c r="E32" s="634"/>
      <c r="F32" s="634"/>
      <c r="G32" s="634"/>
      <c r="H32" s="634"/>
      <c r="I32" s="634"/>
      <c r="J32" s="634"/>
      <c r="K32" s="634"/>
      <c r="L32" s="634"/>
      <c r="M32" s="634"/>
      <c r="N32" s="634"/>
      <c r="O32" s="634"/>
      <c r="P32" s="634"/>
      <c r="Q32" s="635"/>
      <c r="R32" s="636">
        <v>204144</v>
      </c>
      <c r="S32" s="637"/>
      <c r="T32" s="637"/>
      <c r="U32" s="637"/>
      <c r="V32" s="637"/>
      <c r="W32" s="637"/>
      <c r="X32" s="637"/>
      <c r="Y32" s="638"/>
      <c r="Z32" s="639">
        <v>3.6</v>
      </c>
      <c r="AA32" s="639"/>
      <c r="AB32" s="639"/>
      <c r="AC32" s="639"/>
      <c r="AD32" s="640" t="s">
        <v>252</v>
      </c>
      <c r="AE32" s="640"/>
      <c r="AF32" s="640"/>
      <c r="AG32" s="640"/>
      <c r="AH32" s="640"/>
      <c r="AI32" s="640"/>
      <c r="AJ32" s="640"/>
      <c r="AK32" s="640"/>
      <c r="AL32" s="641" t="s">
        <v>182</v>
      </c>
      <c r="AM32" s="642"/>
      <c r="AN32" s="642"/>
      <c r="AO32" s="643"/>
      <c r="AP32" s="684"/>
      <c r="AQ32" s="685"/>
      <c r="AR32" s="685"/>
      <c r="AS32" s="685"/>
      <c r="AT32" s="689"/>
      <c r="AU32" s="208" t="s">
        <v>322</v>
      </c>
      <c r="AX32" s="633" t="s">
        <v>323</v>
      </c>
      <c r="AY32" s="634"/>
      <c r="AZ32" s="634"/>
      <c r="BA32" s="634"/>
      <c r="BB32" s="634"/>
      <c r="BC32" s="634"/>
      <c r="BD32" s="634"/>
      <c r="BE32" s="634"/>
      <c r="BF32" s="635"/>
      <c r="BG32" s="693">
        <v>99.5</v>
      </c>
      <c r="BH32" s="668"/>
      <c r="BI32" s="668"/>
      <c r="BJ32" s="668"/>
      <c r="BK32" s="668"/>
      <c r="BL32" s="668"/>
      <c r="BM32" s="642">
        <v>99</v>
      </c>
      <c r="BN32" s="668"/>
      <c r="BO32" s="668"/>
      <c r="BP32" s="668"/>
      <c r="BQ32" s="691"/>
      <c r="BR32" s="693">
        <v>99.6</v>
      </c>
      <c r="BS32" s="668"/>
      <c r="BT32" s="668"/>
      <c r="BU32" s="668"/>
      <c r="BV32" s="668"/>
      <c r="BW32" s="668"/>
      <c r="BX32" s="642">
        <v>98.6</v>
      </c>
      <c r="BY32" s="668"/>
      <c r="BZ32" s="668"/>
      <c r="CA32" s="668"/>
      <c r="CB32" s="691"/>
      <c r="CD32" s="676"/>
      <c r="CE32" s="677"/>
      <c r="CF32" s="633" t="s">
        <v>324</v>
      </c>
      <c r="CG32" s="634"/>
      <c r="CH32" s="634"/>
      <c r="CI32" s="634"/>
      <c r="CJ32" s="634"/>
      <c r="CK32" s="634"/>
      <c r="CL32" s="634"/>
      <c r="CM32" s="634"/>
      <c r="CN32" s="634"/>
      <c r="CO32" s="634"/>
      <c r="CP32" s="634"/>
      <c r="CQ32" s="635"/>
      <c r="CR32" s="636" t="s">
        <v>131</v>
      </c>
      <c r="CS32" s="637"/>
      <c r="CT32" s="637"/>
      <c r="CU32" s="637"/>
      <c r="CV32" s="637"/>
      <c r="CW32" s="637"/>
      <c r="CX32" s="637"/>
      <c r="CY32" s="638"/>
      <c r="CZ32" s="641" t="s">
        <v>182</v>
      </c>
      <c r="DA32" s="666"/>
      <c r="DB32" s="666"/>
      <c r="DC32" s="670"/>
      <c r="DD32" s="645" t="s">
        <v>252</v>
      </c>
      <c r="DE32" s="637"/>
      <c r="DF32" s="637"/>
      <c r="DG32" s="637"/>
      <c r="DH32" s="637"/>
      <c r="DI32" s="637"/>
      <c r="DJ32" s="637"/>
      <c r="DK32" s="638"/>
      <c r="DL32" s="645" t="s">
        <v>252</v>
      </c>
      <c r="DM32" s="637"/>
      <c r="DN32" s="637"/>
      <c r="DO32" s="637"/>
      <c r="DP32" s="637"/>
      <c r="DQ32" s="637"/>
      <c r="DR32" s="637"/>
      <c r="DS32" s="637"/>
      <c r="DT32" s="637"/>
      <c r="DU32" s="637"/>
      <c r="DV32" s="638"/>
      <c r="DW32" s="641" t="s">
        <v>182</v>
      </c>
      <c r="DX32" s="666"/>
      <c r="DY32" s="666"/>
      <c r="DZ32" s="666"/>
      <c r="EA32" s="666"/>
      <c r="EB32" s="666"/>
      <c r="EC32" s="667"/>
    </row>
    <row r="33" spans="2:133" ht="11.25" customHeight="1" x14ac:dyDescent="0.15">
      <c r="B33" s="633" t="s">
        <v>325</v>
      </c>
      <c r="C33" s="634"/>
      <c r="D33" s="634"/>
      <c r="E33" s="634"/>
      <c r="F33" s="634"/>
      <c r="G33" s="634"/>
      <c r="H33" s="634"/>
      <c r="I33" s="634"/>
      <c r="J33" s="634"/>
      <c r="K33" s="634"/>
      <c r="L33" s="634"/>
      <c r="M33" s="634"/>
      <c r="N33" s="634"/>
      <c r="O33" s="634"/>
      <c r="P33" s="634"/>
      <c r="Q33" s="635"/>
      <c r="R33" s="636">
        <v>3928</v>
      </c>
      <c r="S33" s="637"/>
      <c r="T33" s="637"/>
      <c r="U33" s="637"/>
      <c r="V33" s="637"/>
      <c r="W33" s="637"/>
      <c r="X33" s="637"/>
      <c r="Y33" s="638"/>
      <c r="Z33" s="639">
        <v>0.1</v>
      </c>
      <c r="AA33" s="639"/>
      <c r="AB33" s="639"/>
      <c r="AC33" s="639"/>
      <c r="AD33" s="640">
        <v>1252</v>
      </c>
      <c r="AE33" s="640"/>
      <c r="AF33" s="640"/>
      <c r="AG33" s="640"/>
      <c r="AH33" s="640"/>
      <c r="AI33" s="640"/>
      <c r="AJ33" s="640"/>
      <c r="AK33" s="640"/>
      <c r="AL33" s="641">
        <v>0.1</v>
      </c>
      <c r="AM33" s="642"/>
      <c r="AN33" s="642"/>
      <c r="AO33" s="643"/>
      <c r="AP33" s="686"/>
      <c r="AQ33" s="687"/>
      <c r="AR33" s="687"/>
      <c r="AS33" s="687"/>
      <c r="AT33" s="690"/>
      <c r="AU33" s="213"/>
      <c r="AV33" s="213"/>
      <c r="AW33" s="213"/>
      <c r="AX33" s="657" t="s">
        <v>326</v>
      </c>
      <c r="AY33" s="658"/>
      <c r="AZ33" s="658"/>
      <c r="BA33" s="658"/>
      <c r="BB33" s="658"/>
      <c r="BC33" s="658"/>
      <c r="BD33" s="658"/>
      <c r="BE33" s="658"/>
      <c r="BF33" s="659"/>
      <c r="BG33" s="694">
        <v>99.6</v>
      </c>
      <c r="BH33" s="695"/>
      <c r="BI33" s="695"/>
      <c r="BJ33" s="695"/>
      <c r="BK33" s="695"/>
      <c r="BL33" s="695"/>
      <c r="BM33" s="696">
        <v>98.2</v>
      </c>
      <c r="BN33" s="695"/>
      <c r="BO33" s="695"/>
      <c r="BP33" s="695"/>
      <c r="BQ33" s="697"/>
      <c r="BR33" s="694">
        <v>99.8</v>
      </c>
      <c r="BS33" s="695"/>
      <c r="BT33" s="695"/>
      <c r="BU33" s="695"/>
      <c r="BV33" s="695"/>
      <c r="BW33" s="695"/>
      <c r="BX33" s="696">
        <v>98.4</v>
      </c>
      <c r="BY33" s="695"/>
      <c r="BZ33" s="695"/>
      <c r="CA33" s="695"/>
      <c r="CB33" s="697"/>
      <c r="CD33" s="633" t="s">
        <v>327</v>
      </c>
      <c r="CE33" s="634"/>
      <c r="CF33" s="634"/>
      <c r="CG33" s="634"/>
      <c r="CH33" s="634"/>
      <c r="CI33" s="634"/>
      <c r="CJ33" s="634"/>
      <c r="CK33" s="634"/>
      <c r="CL33" s="634"/>
      <c r="CM33" s="634"/>
      <c r="CN33" s="634"/>
      <c r="CO33" s="634"/>
      <c r="CP33" s="634"/>
      <c r="CQ33" s="635"/>
      <c r="CR33" s="636">
        <v>2265169</v>
      </c>
      <c r="CS33" s="668"/>
      <c r="CT33" s="668"/>
      <c r="CU33" s="668"/>
      <c r="CV33" s="668"/>
      <c r="CW33" s="668"/>
      <c r="CX33" s="668"/>
      <c r="CY33" s="669"/>
      <c r="CZ33" s="641">
        <v>41</v>
      </c>
      <c r="DA33" s="666"/>
      <c r="DB33" s="666"/>
      <c r="DC33" s="670"/>
      <c r="DD33" s="645">
        <v>1496508</v>
      </c>
      <c r="DE33" s="668"/>
      <c r="DF33" s="668"/>
      <c r="DG33" s="668"/>
      <c r="DH33" s="668"/>
      <c r="DI33" s="668"/>
      <c r="DJ33" s="668"/>
      <c r="DK33" s="669"/>
      <c r="DL33" s="645">
        <v>809304</v>
      </c>
      <c r="DM33" s="668"/>
      <c r="DN33" s="668"/>
      <c r="DO33" s="668"/>
      <c r="DP33" s="668"/>
      <c r="DQ33" s="668"/>
      <c r="DR33" s="668"/>
      <c r="DS33" s="668"/>
      <c r="DT33" s="668"/>
      <c r="DU33" s="668"/>
      <c r="DV33" s="669"/>
      <c r="DW33" s="641">
        <v>34.9</v>
      </c>
      <c r="DX33" s="666"/>
      <c r="DY33" s="666"/>
      <c r="DZ33" s="666"/>
      <c r="EA33" s="666"/>
      <c r="EB33" s="666"/>
      <c r="EC33" s="667"/>
    </row>
    <row r="34" spans="2:133" ht="11.25" customHeight="1" x14ac:dyDescent="0.15">
      <c r="B34" s="633" t="s">
        <v>328</v>
      </c>
      <c r="C34" s="634"/>
      <c r="D34" s="634"/>
      <c r="E34" s="634"/>
      <c r="F34" s="634"/>
      <c r="G34" s="634"/>
      <c r="H34" s="634"/>
      <c r="I34" s="634"/>
      <c r="J34" s="634"/>
      <c r="K34" s="634"/>
      <c r="L34" s="634"/>
      <c r="M34" s="634"/>
      <c r="N34" s="634"/>
      <c r="O34" s="634"/>
      <c r="P34" s="634"/>
      <c r="Q34" s="635"/>
      <c r="R34" s="636">
        <v>161146</v>
      </c>
      <c r="S34" s="637"/>
      <c r="T34" s="637"/>
      <c r="U34" s="637"/>
      <c r="V34" s="637"/>
      <c r="W34" s="637"/>
      <c r="X34" s="637"/>
      <c r="Y34" s="638"/>
      <c r="Z34" s="639">
        <v>2.8</v>
      </c>
      <c r="AA34" s="639"/>
      <c r="AB34" s="639"/>
      <c r="AC34" s="639"/>
      <c r="AD34" s="640" t="s">
        <v>182</v>
      </c>
      <c r="AE34" s="640"/>
      <c r="AF34" s="640"/>
      <c r="AG34" s="640"/>
      <c r="AH34" s="640"/>
      <c r="AI34" s="640"/>
      <c r="AJ34" s="640"/>
      <c r="AK34" s="640"/>
      <c r="AL34" s="641" t="s">
        <v>182</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329</v>
      </c>
      <c r="CE34" s="634"/>
      <c r="CF34" s="634"/>
      <c r="CG34" s="634"/>
      <c r="CH34" s="634"/>
      <c r="CI34" s="634"/>
      <c r="CJ34" s="634"/>
      <c r="CK34" s="634"/>
      <c r="CL34" s="634"/>
      <c r="CM34" s="634"/>
      <c r="CN34" s="634"/>
      <c r="CO34" s="634"/>
      <c r="CP34" s="634"/>
      <c r="CQ34" s="635"/>
      <c r="CR34" s="636">
        <v>930520</v>
      </c>
      <c r="CS34" s="637"/>
      <c r="CT34" s="637"/>
      <c r="CU34" s="637"/>
      <c r="CV34" s="637"/>
      <c r="CW34" s="637"/>
      <c r="CX34" s="637"/>
      <c r="CY34" s="638"/>
      <c r="CZ34" s="641">
        <v>16.8</v>
      </c>
      <c r="DA34" s="666"/>
      <c r="DB34" s="666"/>
      <c r="DC34" s="670"/>
      <c r="DD34" s="645">
        <v>474412</v>
      </c>
      <c r="DE34" s="637"/>
      <c r="DF34" s="637"/>
      <c r="DG34" s="637"/>
      <c r="DH34" s="637"/>
      <c r="DI34" s="637"/>
      <c r="DJ34" s="637"/>
      <c r="DK34" s="638"/>
      <c r="DL34" s="645">
        <v>338978</v>
      </c>
      <c r="DM34" s="637"/>
      <c r="DN34" s="637"/>
      <c r="DO34" s="637"/>
      <c r="DP34" s="637"/>
      <c r="DQ34" s="637"/>
      <c r="DR34" s="637"/>
      <c r="DS34" s="637"/>
      <c r="DT34" s="637"/>
      <c r="DU34" s="637"/>
      <c r="DV34" s="638"/>
      <c r="DW34" s="641">
        <v>14.6</v>
      </c>
      <c r="DX34" s="666"/>
      <c r="DY34" s="666"/>
      <c r="DZ34" s="666"/>
      <c r="EA34" s="666"/>
      <c r="EB34" s="666"/>
      <c r="EC34" s="667"/>
    </row>
    <row r="35" spans="2:133" ht="11.25" customHeight="1" x14ac:dyDescent="0.15">
      <c r="B35" s="633" t="s">
        <v>330</v>
      </c>
      <c r="C35" s="634"/>
      <c r="D35" s="634"/>
      <c r="E35" s="634"/>
      <c r="F35" s="634"/>
      <c r="G35" s="634"/>
      <c r="H35" s="634"/>
      <c r="I35" s="634"/>
      <c r="J35" s="634"/>
      <c r="K35" s="634"/>
      <c r="L35" s="634"/>
      <c r="M35" s="634"/>
      <c r="N35" s="634"/>
      <c r="O35" s="634"/>
      <c r="P35" s="634"/>
      <c r="Q35" s="635"/>
      <c r="R35" s="636">
        <v>288822</v>
      </c>
      <c r="S35" s="637"/>
      <c r="T35" s="637"/>
      <c r="U35" s="637"/>
      <c r="V35" s="637"/>
      <c r="W35" s="637"/>
      <c r="X35" s="637"/>
      <c r="Y35" s="638"/>
      <c r="Z35" s="639">
        <v>5</v>
      </c>
      <c r="AA35" s="639"/>
      <c r="AB35" s="639"/>
      <c r="AC35" s="639"/>
      <c r="AD35" s="640" t="s">
        <v>131</v>
      </c>
      <c r="AE35" s="640"/>
      <c r="AF35" s="640"/>
      <c r="AG35" s="640"/>
      <c r="AH35" s="640"/>
      <c r="AI35" s="640"/>
      <c r="AJ35" s="640"/>
      <c r="AK35" s="640"/>
      <c r="AL35" s="641" t="s">
        <v>252</v>
      </c>
      <c r="AM35" s="642"/>
      <c r="AN35" s="642"/>
      <c r="AO35" s="643"/>
      <c r="AP35" s="218"/>
      <c r="AQ35" s="618" t="s">
        <v>331</v>
      </c>
      <c r="AR35" s="619"/>
      <c r="AS35" s="619"/>
      <c r="AT35" s="619"/>
      <c r="AU35" s="619"/>
      <c r="AV35" s="619"/>
      <c r="AW35" s="619"/>
      <c r="AX35" s="619"/>
      <c r="AY35" s="619"/>
      <c r="AZ35" s="619"/>
      <c r="BA35" s="619"/>
      <c r="BB35" s="619"/>
      <c r="BC35" s="619"/>
      <c r="BD35" s="619"/>
      <c r="BE35" s="619"/>
      <c r="BF35" s="620"/>
      <c r="BG35" s="618" t="s">
        <v>332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333</v>
      </c>
      <c r="CE35" s="634"/>
      <c r="CF35" s="634"/>
      <c r="CG35" s="634"/>
      <c r="CH35" s="634"/>
      <c r="CI35" s="634"/>
      <c r="CJ35" s="634"/>
      <c r="CK35" s="634"/>
      <c r="CL35" s="634"/>
      <c r="CM35" s="634"/>
      <c r="CN35" s="634"/>
      <c r="CO35" s="634"/>
      <c r="CP35" s="634"/>
      <c r="CQ35" s="635"/>
      <c r="CR35" s="636">
        <v>40346</v>
      </c>
      <c r="CS35" s="668"/>
      <c r="CT35" s="668"/>
      <c r="CU35" s="668"/>
      <c r="CV35" s="668"/>
      <c r="CW35" s="668"/>
      <c r="CX35" s="668"/>
      <c r="CY35" s="669"/>
      <c r="CZ35" s="641">
        <v>0.7</v>
      </c>
      <c r="DA35" s="666"/>
      <c r="DB35" s="666"/>
      <c r="DC35" s="670"/>
      <c r="DD35" s="645">
        <v>39010</v>
      </c>
      <c r="DE35" s="668"/>
      <c r="DF35" s="668"/>
      <c r="DG35" s="668"/>
      <c r="DH35" s="668"/>
      <c r="DI35" s="668"/>
      <c r="DJ35" s="668"/>
      <c r="DK35" s="669"/>
      <c r="DL35" s="645">
        <v>6817</v>
      </c>
      <c r="DM35" s="668"/>
      <c r="DN35" s="668"/>
      <c r="DO35" s="668"/>
      <c r="DP35" s="668"/>
      <c r="DQ35" s="668"/>
      <c r="DR35" s="668"/>
      <c r="DS35" s="668"/>
      <c r="DT35" s="668"/>
      <c r="DU35" s="668"/>
      <c r="DV35" s="669"/>
      <c r="DW35" s="641">
        <v>0.3</v>
      </c>
      <c r="DX35" s="666"/>
      <c r="DY35" s="666"/>
      <c r="DZ35" s="666"/>
      <c r="EA35" s="666"/>
      <c r="EB35" s="666"/>
      <c r="EC35" s="667"/>
    </row>
    <row r="36" spans="2:133" ht="11.25" customHeight="1" x14ac:dyDescent="0.15">
      <c r="B36" s="633" t="s">
        <v>334</v>
      </c>
      <c r="C36" s="634"/>
      <c r="D36" s="634"/>
      <c r="E36" s="634"/>
      <c r="F36" s="634"/>
      <c r="G36" s="634"/>
      <c r="H36" s="634"/>
      <c r="I36" s="634"/>
      <c r="J36" s="634"/>
      <c r="K36" s="634"/>
      <c r="L36" s="634"/>
      <c r="M36" s="634"/>
      <c r="N36" s="634"/>
      <c r="O36" s="634"/>
      <c r="P36" s="634"/>
      <c r="Q36" s="635"/>
      <c r="R36" s="636">
        <v>237871</v>
      </c>
      <c r="S36" s="637"/>
      <c r="T36" s="637"/>
      <c r="U36" s="637"/>
      <c r="V36" s="637"/>
      <c r="W36" s="637"/>
      <c r="X36" s="637"/>
      <c r="Y36" s="638"/>
      <c r="Z36" s="639">
        <v>4.0999999999999996</v>
      </c>
      <c r="AA36" s="639"/>
      <c r="AB36" s="639"/>
      <c r="AC36" s="639"/>
      <c r="AD36" s="640" t="s">
        <v>182</v>
      </c>
      <c r="AE36" s="640"/>
      <c r="AF36" s="640"/>
      <c r="AG36" s="640"/>
      <c r="AH36" s="640"/>
      <c r="AI36" s="640"/>
      <c r="AJ36" s="640"/>
      <c r="AK36" s="640"/>
      <c r="AL36" s="641" t="s">
        <v>182</v>
      </c>
      <c r="AM36" s="642"/>
      <c r="AN36" s="642"/>
      <c r="AO36" s="643"/>
      <c r="AP36" s="218"/>
      <c r="AQ36" s="702" t="s">
        <v>335</v>
      </c>
      <c r="AR36" s="703"/>
      <c r="AS36" s="703"/>
      <c r="AT36" s="703"/>
      <c r="AU36" s="703"/>
      <c r="AV36" s="703"/>
      <c r="AW36" s="703"/>
      <c r="AX36" s="703"/>
      <c r="AY36" s="704"/>
      <c r="AZ36" s="625">
        <v>494443</v>
      </c>
      <c r="BA36" s="626"/>
      <c r="BB36" s="626"/>
      <c r="BC36" s="626"/>
      <c r="BD36" s="626"/>
      <c r="BE36" s="626"/>
      <c r="BF36" s="698"/>
      <c r="BG36" s="622" t="s">
        <v>336</v>
      </c>
      <c r="BH36" s="623"/>
      <c r="BI36" s="623"/>
      <c r="BJ36" s="623"/>
      <c r="BK36" s="623"/>
      <c r="BL36" s="623"/>
      <c r="BM36" s="623"/>
      <c r="BN36" s="623"/>
      <c r="BO36" s="623"/>
      <c r="BP36" s="623"/>
      <c r="BQ36" s="623"/>
      <c r="BR36" s="623"/>
      <c r="BS36" s="623"/>
      <c r="BT36" s="623"/>
      <c r="BU36" s="624"/>
      <c r="BV36" s="625">
        <v>48696</v>
      </c>
      <c r="BW36" s="626"/>
      <c r="BX36" s="626"/>
      <c r="BY36" s="626"/>
      <c r="BZ36" s="626"/>
      <c r="CA36" s="626"/>
      <c r="CB36" s="698"/>
      <c r="CD36" s="633" t="s">
        <v>337</v>
      </c>
      <c r="CE36" s="634"/>
      <c r="CF36" s="634"/>
      <c r="CG36" s="634"/>
      <c r="CH36" s="634"/>
      <c r="CI36" s="634"/>
      <c r="CJ36" s="634"/>
      <c r="CK36" s="634"/>
      <c r="CL36" s="634"/>
      <c r="CM36" s="634"/>
      <c r="CN36" s="634"/>
      <c r="CO36" s="634"/>
      <c r="CP36" s="634"/>
      <c r="CQ36" s="635"/>
      <c r="CR36" s="636">
        <v>493620</v>
      </c>
      <c r="CS36" s="637"/>
      <c r="CT36" s="637"/>
      <c r="CU36" s="637"/>
      <c r="CV36" s="637"/>
      <c r="CW36" s="637"/>
      <c r="CX36" s="637"/>
      <c r="CY36" s="638"/>
      <c r="CZ36" s="641">
        <v>8.9</v>
      </c>
      <c r="DA36" s="666"/>
      <c r="DB36" s="666"/>
      <c r="DC36" s="670"/>
      <c r="DD36" s="645">
        <v>287040</v>
      </c>
      <c r="DE36" s="637"/>
      <c r="DF36" s="637"/>
      <c r="DG36" s="637"/>
      <c r="DH36" s="637"/>
      <c r="DI36" s="637"/>
      <c r="DJ36" s="637"/>
      <c r="DK36" s="638"/>
      <c r="DL36" s="645">
        <v>176964</v>
      </c>
      <c r="DM36" s="637"/>
      <c r="DN36" s="637"/>
      <c r="DO36" s="637"/>
      <c r="DP36" s="637"/>
      <c r="DQ36" s="637"/>
      <c r="DR36" s="637"/>
      <c r="DS36" s="637"/>
      <c r="DT36" s="637"/>
      <c r="DU36" s="637"/>
      <c r="DV36" s="638"/>
      <c r="DW36" s="641">
        <v>7.6</v>
      </c>
      <c r="DX36" s="666"/>
      <c r="DY36" s="666"/>
      <c r="DZ36" s="666"/>
      <c r="EA36" s="666"/>
      <c r="EB36" s="666"/>
      <c r="EC36" s="667"/>
    </row>
    <row r="37" spans="2:133" ht="11.25" customHeight="1" x14ac:dyDescent="0.15">
      <c r="B37" s="633" t="s">
        <v>338</v>
      </c>
      <c r="C37" s="634"/>
      <c r="D37" s="634"/>
      <c r="E37" s="634"/>
      <c r="F37" s="634"/>
      <c r="G37" s="634"/>
      <c r="H37" s="634"/>
      <c r="I37" s="634"/>
      <c r="J37" s="634"/>
      <c r="K37" s="634"/>
      <c r="L37" s="634"/>
      <c r="M37" s="634"/>
      <c r="N37" s="634"/>
      <c r="O37" s="634"/>
      <c r="P37" s="634"/>
      <c r="Q37" s="635"/>
      <c r="R37" s="636">
        <v>86962</v>
      </c>
      <c r="S37" s="637"/>
      <c r="T37" s="637"/>
      <c r="U37" s="637"/>
      <c r="V37" s="637"/>
      <c r="W37" s="637"/>
      <c r="X37" s="637"/>
      <c r="Y37" s="638"/>
      <c r="Z37" s="639">
        <v>1.5</v>
      </c>
      <c r="AA37" s="639"/>
      <c r="AB37" s="639"/>
      <c r="AC37" s="639"/>
      <c r="AD37" s="640">
        <v>7066</v>
      </c>
      <c r="AE37" s="640"/>
      <c r="AF37" s="640"/>
      <c r="AG37" s="640"/>
      <c r="AH37" s="640"/>
      <c r="AI37" s="640"/>
      <c r="AJ37" s="640"/>
      <c r="AK37" s="640"/>
      <c r="AL37" s="641">
        <v>0.3</v>
      </c>
      <c r="AM37" s="642"/>
      <c r="AN37" s="642"/>
      <c r="AO37" s="643"/>
      <c r="AQ37" s="699" t="s">
        <v>339</v>
      </c>
      <c r="AR37" s="700"/>
      <c r="AS37" s="700"/>
      <c r="AT37" s="700"/>
      <c r="AU37" s="700"/>
      <c r="AV37" s="700"/>
      <c r="AW37" s="700"/>
      <c r="AX37" s="700"/>
      <c r="AY37" s="701"/>
      <c r="AZ37" s="636">
        <v>69000</v>
      </c>
      <c r="BA37" s="637"/>
      <c r="BB37" s="637"/>
      <c r="BC37" s="637"/>
      <c r="BD37" s="668"/>
      <c r="BE37" s="668"/>
      <c r="BF37" s="691"/>
      <c r="BG37" s="633" t="s">
        <v>340</v>
      </c>
      <c r="BH37" s="634"/>
      <c r="BI37" s="634"/>
      <c r="BJ37" s="634"/>
      <c r="BK37" s="634"/>
      <c r="BL37" s="634"/>
      <c r="BM37" s="634"/>
      <c r="BN37" s="634"/>
      <c r="BO37" s="634"/>
      <c r="BP37" s="634"/>
      <c r="BQ37" s="634"/>
      <c r="BR37" s="634"/>
      <c r="BS37" s="634"/>
      <c r="BT37" s="634"/>
      <c r="BU37" s="635"/>
      <c r="BV37" s="636">
        <v>57601</v>
      </c>
      <c r="BW37" s="637"/>
      <c r="BX37" s="637"/>
      <c r="BY37" s="637"/>
      <c r="BZ37" s="637"/>
      <c r="CA37" s="637"/>
      <c r="CB37" s="646"/>
      <c r="CD37" s="633" t="s">
        <v>341</v>
      </c>
      <c r="CE37" s="634"/>
      <c r="CF37" s="634"/>
      <c r="CG37" s="634"/>
      <c r="CH37" s="634"/>
      <c r="CI37" s="634"/>
      <c r="CJ37" s="634"/>
      <c r="CK37" s="634"/>
      <c r="CL37" s="634"/>
      <c r="CM37" s="634"/>
      <c r="CN37" s="634"/>
      <c r="CO37" s="634"/>
      <c r="CP37" s="634"/>
      <c r="CQ37" s="635"/>
      <c r="CR37" s="636">
        <v>110660</v>
      </c>
      <c r="CS37" s="668"/>
      <c r="CT37" s="668"/>
      <c r="CU37" s="668"/>
      <c r="CV37" s="668"/>
      <c r="CW37" s="668"/>
      <c r="CX37" s="668"/>
      <c r="CY37" s="669"/>
      <c r="CZ37" s="641">
        <v>2</v>
      </c>
      <c r="DA37" s="666"/>
      <c r="DB37" s="666"/>
      <c r="DC37" s="670"/>
      <c r="DD37" s="645">
        <v>88560</v>
      </c>
      <c r="DE37" s="668"/>
      <c r="DF37" s="668"/>
      <c r="DG37" s="668"/>
      <c r="DH37" s="668"/>
      <c r="DI37" s="668"/>
      <c r="DJ37" s="668"/>
      <c r="DK37" s="669"/>
      <c r="DL37" s="645">
        <v>82088</v>
      </c>
      <c r="DM37" s="668"/>
      <c r="DN37" s="668"/>
      <c r="DO37" s="668"/>
      <c r="DP37" s="668"/>
      <c r="DQ37" s="668"/>
      <c r="DR37" s="668"/>
      <c r="DS37" s="668"/>
      <c r="DT37" s="668"/>
      <c r="DU37" s="668"/>
      <c r="DV37" s="669"/>
      <c r="DW37" s="641">
        <v>3.5</v>
      </c>
      <c r="DX37" s="666"/>
      <c r="DY37" s="666"/>
      <c r="DZ37" s="666"/>
      <c r="EA37" s="666"/>
      <c r="EB37" s="666"/>
      <c r="EC37" s="667"/>
    </row>
    <row r="38" spans="2:133" ht="11.25" customHeight="1" x14ac:dyDescent="0.15">
      <c r="B38" s="633" t="s">
        <v>342</v>
      </c>
      <c r="C38" s="634"/>
      <c r="D38" s="634"/>
      <c r="E38" s="634"/>
      <c r="F38" s="634"/>
      <c r="G38" s="634"/>
      <c r="H38" s="634"/>
      <c r="I38" s="634"/>
      <c r="J38" s="634"/>
      <c r="K38" s="634"/>
      <c r="L38" s="634"/>
      <c r="M38" s="634"/>
      <c r="N38" s="634"/>
      <c r="O38" s="634"/>
      <c r="P38" s="634"/>
      <c r="Q38" s="635"/>
      <c r="R38" s="636">
        <v>1486000</v>
      </c>
      <c r="S38" s="637"/>
      <c r="T38" s="637"/>
      <c r="U38" s="637"/>
      <c r="V38" s="637"/>
      <c r="W38" s="637"/>
      <c r="X38" s="637"/>
      <c r="Y38" s="638"/>
      <c r="Z38" s="639">
        <v>25.9</v>
      </c>
      <c r="AA38" s="639"/>
      <c r="AB38" s="639"/>
      <c r="AC38" s="639"/>
      <c r="AD38" s="640" t="s">
        <v>252</v>
      </c>
      <c r="AE38" s="640"/>
      <c r="AF38" s="640"/>
      <c r="AG38" s="640"/>
      <c r="AH38" s="640"/>
      <c r="AI38" s="640"/>
      <c r="AJ38" s="640"/>
      <c r="AK38" s="640"/>
      <c r="AL38" s="641" t="s">
        <v>182</v>
      </c>
      <c r="AM38" s="642"/>
      <c r="AN38" s="642"/>
      <c r="AO38" s="643"/>
      <c r="AQ38" s="699" t="s">
        <v>343</v>
      </c>
      <c r="AR38" s="700"/>
      <c r="AS38" s="700"/>
      <c r="AT38" s="700"/>
      <c r="AU38" s="700"/>
      <c r="AV38" s="700"/>
      <c r="AW38" s="700"/>
      <c r="AX38" s="700"/>
      <c r="AY38" s="701"/>
      <c r="AZ38" s="636">
        <v>21000</v>
      </c>
      <c r="BA38" s="637"/>
      <c r="BB38" s="637"/>
      <c r="BC38" s="637"/>
      <c r="BD38" s="668"/>
      <c r="BE38" s="668"/>
      <c r="BF38" s="691"/>
      <c r="BG38" s="633" t="s">
        <v>344</v>
      </c>
      <c r="BH38" s="634"/>
      <c r="BI38" s="634"/>
      <c r="BJ38" s="634"/>
      <c r="BK38" s="634"/>
      <c r="BL38" s="634"/>
      <c r="BM38" s="634"/>
      <c r="BN38" s="634"/>
      <c r="BO38" s="634"/>
      <c r="BP38" s="634"/>
      <c r="BQ38" s="634"/>
      <c r="BR38" s="634"/>
      <c r="BS38" s="634"/>
      <c r="BT38" s="634"/>
      <c r="BU38" s="635"/>
      <c r="BV38" s="636">
        <v>483</v>
      </c>
      <c r="BW38" s="637"/>
      <c r="BX38" s="637"/>
      <c r="BY38" s="637"/>
      <c r="BZ38" s="637"/>
      <c r="CA38" s="637"/>
      <c r="CB38" s="646"/>
      <c r="CD38" s="633" t="s">
        <v>345</v>
      </c>
      <c r="CE38" s="634"/>
      <c r="CF38" s="634"/>
      <c r="CG38" s="634"/>
      <c r="CH38" s="634"/>
      <c r="CI38" s="634"/>
      <c r="CJ38" s="634"/>
      <c r="CK38" s="634"/>
      <c r="CL38" s="634"/>
      <c r="CM38" s="634"/>
      <c r="CN38" s="634"/>
      <c r="CO38" s="634"/>
      <c r="CP38" s="634"/>
      <c r="CQ38" s="635"/>
      <c r="CR38" s="636">
        <v>487341</v>
      </c>
      <c r="CS38" s="637"/>
      <c r="CT38" s="637"/>
      <c r="CU38" s="637"/>
      <c r="CV38" s="637"/>
      <c r="CW38" s="637"/>
      <c r="CX38" s="637"/>
      <c r="CY38" s="638"/>
      <c r="CZ38" s="641">
        <v>8.8000000000000007</v>
      </c>
      <c r="DA38" s="666"/>
      <c r="DB38" s="666"/>
      <c r="DC38" s="670"/>
      <c r="DD38" s="645">
        <v>441423</v>
      </c>
      <c r="DE38" s="637"/>
      <c r="DF38" s="637"/>
      <c r="DG38" s="637"/>
      <c r="DH38" s="637"/>
      <c r="DI38" s="637"/>
      <c r="DJ38" s="637"/>
      <c r="DK38" s="638"/>
      <c r="DL38" s="645">
        <v>286545</v>
      </c>
      <c r="DM38" s="637"/>
      <c r="DN38" s="637"/>
      <c r="DO38" s="637"/>
      <c r="DP38" s="637"/>
      <c r="DQ38" s="637"/>
      <c r="DR38" s="637"/>
      <c r="DS38" s="637"/>
      <c r="DT38" s="637"/>
      <c r="DU38" s="637"/>
      <c r="DV38" s="638"/>
      <c r="DW38" s="641">
        <v>12.3</v>
      </c>
      <c r="DX38" s="666"/>
      <c r="DY38" s="666"/>
      <c r="DZ38" s="666"/>
      <c r="EA38" s="666"/>
      <c r="EB38" s="666"/>
      <c r="EC38" s="667"/>
    </row>
    <row r="39" spans="2:133" ht="11.25" customHeight="1" x14ac:dyDescent="0.15">
      <c r="B39" s="633" t="s">
        <v>346</v>
      </c>
      <c r="C39" s="634"/>
      <c r="D39" s="634"/>
      <c r="E39" s="634"/>
      <c r="F39" s="634"/>
      <c r="G39" s="634"/>
      <c r="H39" s="634"/>
      <c r="I39" s="634"/>
      <c r="J39" s="634"/>
      <c r="K39" s="634"/>
      <c r="L39" s="634"/>
      <c r="M39" s="634"/>
      <c r="N39" s="634"/>
      <c r="O39" s="634"/>
      <c r="P39" s="634"/>
      <c r="Q39" s="635"/>
      <c r="R39" s="636" t="s">
        <v>131</v>
      </c>
      <c r="S39" s="637"/>
      <c r="T39" s="637"/>
      <c r="U39" s="637"/>
      <c r="V39" s="637"/>
      <c r="W39" s="637"/>
      <c r="X39" s="637"/>
      <c r="Y39" s="638"/>
      <c r="Z39" s="639" t="s">
        <v>182</v>
      </c>
      <c r="AA39" s="639"/>
      <c r="AB39" s="639"/>
      <c r="AC39" s="639"/>
      <c r="AD39" s="640" t="s">
        <v>252</v>
      </c>
      <c r="AE39" s="640"/>
      <c r="AF39" s="640"/>
      <c r="AG39" s="640"/>
      <c r="AH39" s="640"/>
      <c r="AI39" s="640"/>
      <c r="AJ39" s="640"/>
      <c r="AK39" s="640"/>
      <c r="AL39" s="641" t="s">
        <v>182</v>
      </c>
      <c r="AM39" s="642"/>
      <c r="AN39" s="642"/>
      <c r="AO39" s="643"/>
      <c r="AQ39" s="699" t="s">
        <v>347</v>
      </c>
      <c r="AR39" s="700"/>
      <c r="AS39" s="700"/>
      <c r="AT39" s="700"/>
      <c r="AU39" s="700"/>
      <c r="AV39" s="700"/>
      <c r="AW39" s="700"/>
      <c r="AX39" s="700"/>
      <c r="AY39" s="701"/>
      <c r="AZ39" s="636">
        <v>4102</v>
      </c>
      <c r="BA39" s="637"/>
      <c r="BB39" s="637"/>
      <c r="BC39" s="637"/>
      <c r="BD39" s="668"/>
      <c r="BE39" s="668"/>
      <c r="BF39" s="691"/>
      <c r="BG39" s="633" t="s">
        <v>348</v>
      </c>
      <c r="BH39" s="634"/>
      <c r="BI39" s="634"/>
      <c r="BJ39" s="634"/>
      <c r="BK39" s="634"/>
      <c r="BL39" s="634"/>
      <c r="BM39" s="634"/>
      <c r="BN39" s="634"/>
      <c r="BO39" s="634"/>
      <c r="BP39" s="634"/>
      <c r="BQ39" s="634"/>
      <c r="BR39" s="634"/>
      <c r="BS39" s="634"/>
      <c r="BT39" s="634"/>
      <c r="BU39" s="635"/>
      <c r="BV39" s="636">
        <v>710</v>
      </c>
      <c r="BW39" s="637"/>
      <c r="BX39" s="637"/>
      <c r="BY39" s="637"/>
      <c r="BZ39" s="637"/>
      <c r="CA39" s="637"/>
      <c r="CB39" s="646"/>
      <c r="CD39" s="633" t="s">
        <v>349</v>
      </c>
      <c r="CE39" s="634"/>
      <c r="CF39" s="634"/>
      <c r="CG39" s="634"/>
      <c r="CH39" s="634"/>
      <c r="CI39" s="634"/>
      <c r="CJ39" s="634"/>
      <c r="CK39" s="634"/>
      <c r="CL39" s="634"/>
      <c r="CM39" s="634"/>
      <c r="CN39" s="634"/>
      <c r="CO39" s="634"/>
      <c r="CP39" s="634"/>
      <c r="CQ39" s="635"/>
      <c r="CR39" s="636">
        <v>304342</v>
      </c>
      <c r="CS39" s="668"/>
      <c r="CT39" s="668"/>
      <c r="CU39" s="668"/>
      <c r="CV39" s="668"/>
      <c r="CW39" s="668"/>
      <c r="CX39" s="668"/>
      <c r="CY39" s="669"/>
      <c r="CZ39" s="641">
        <v>5.5</v>
      </c>
      <c r="DA39" s="666"/>
      <c r="DB39" s="666"/>
      <c r="DC39" s="670"/>
      <c r="DD39" s="645">
        <v>245623</v>
      </c>
      <c r="DE39" s="668"/>
      <c r="DF39" s="668"/>
      <c r="DG39" s="668"/>
      <c r="DH39" s="668"/>
      <c r="DI39" s="668"/>
      <c r="DJ39" s="668"/>
      <c r="DK39" s="669"/>
      <c r="DL39" s="645" t="s">
        <v>131</v>
      </c>
      <c r="DM39" s="668"/>
      <c r="DN39" s="668"/>
      <c r="DO39" s="668"/>
      <c r="DP39" s="668"/>
      <c r="DQ39" s="668"/>
      <c r="DR39" s="668"/>
      <c r="DS39" s="668"/>
      <c r="DT39" s="668"/>
      <c r="DU39" s="668"/>
      <c r="DV39" s="669"/>
      <c r="DW39" s="641" t="s">
        <v>182</v>
      </c>
      <c r="DX39" s="666"/>
      <c r="DY39" s="666"/>
      <c r="DZ39" s="666"/>
      <c r="EA39" s="666"/>
      <c r="EB39" s="666"/>
      <c r="EC39" s="667"/>
    </row>
    <row r="40" spans="2:133" ht="11.25" customHeight="1" x14ac:dyDescent="0.15">
      <c r="B40" s="633" t="s">
        <v>350</v>
      </c>
      <c r="C40" s="634"/>
      <c r="D40" s="634"/>
      <c r="E40" s="634"/>
      <c r="F40" s="634"/>
      <c r="G40" s="634"/>
      <c r="H40" s="634"/>
      <c r="I40" s="634"/>
      <c r="J40" s="634"/>
      <c r="K40" s="634"/>
      <c r="L40" s="634"/>
      <c r="M40" s="634"/>
      <c r="N40" s="634"/>
      <c r="O40" s="634"/>
      <c r="P40" s="634"/>
      <c r="Q40" s="635"/>
      <c r="R40" s="636" t="s">
        <v>182</v>
      </c>
      <c r="S40" s="637"/>
      <c r="T40" s="637"/>
      <c r="U40" s="637"/>
      <c r="V40" s="637"/>
      <c r="W40" s="637"/>
      <c r="X40" s="637"/>
      <c r="Y40" s="638"/>
      <c r="Z40" s="639" t="s">
        <v>182</v>
      </c>
      <c r="AA40" s="639"/>
      <c r="AB40" s="639"/>
      <c r="AC40" s="639"/>
      <c r="AD40" s="640" t="s">
        <v>182</v>
      </c>
      <c r="AE40" s="640"/>
      <c r="AF40" s="640"/>
      <c r="AG40" s="640"/>
      <c r="AH40" s="640"/>
      <c r="AI40" s="640"/>
      <c r="AJ40" s="640"/>
      <c r="AK40" s="640"/>
      <c r="AL40" s="641" t="s">
        <v>252</v>
      </c>
      <c r="AM40" s="642"/>
      <c r="AN40" s="642"/>
      <c r="AO40" s="643"/>
      <c r="AQ40" s="699" t="s">
        <v>351</v>
      </c>
      <c r="AR40" s="700"/>
      <c r="AS40" s="700"/>
      <c r="AT40" s="700"/>
      <c r="AU40" s="700"/>
      <c r="AV40" s="700"/>
      <c r="AW40" s="700"/>
      <c r="AX40" s="700"/>
      <c r="AY40" s="701"/>
      <c r="AZ40" s="636" t="s">
        <v>182</v>
      </c>
      <c r="BA40" s="637"/>
      <c r="BB40" s="637"/>
      <c r="BC40" s="637"/>
      <c r="BD40" s="668"/>
      <c r="BE40" s="668"/>
      <c r="BF40" s="691"/>
      <c r="BG40" s="684" t="s">
        <v>352</v>
      </c>
      <c r="BH40" s="685"/>
      <c r="BI40" s="685"/>
      <c r="BJ40" s="685"/>
      <c r="BK40" s="685"/>
      <c r="BL40" s="214"/>
      <c r="BM40" s="634" t="s">
        <v>353</v>
      </c>
      <c r="BN40" s="634"/>
      <c r="BO40" s="634"/>
      <c r="BP40" s="634"/>
      <c r="BQ40" s="634"/>
      <c r="BR40" s="634"/>
      <c r="BS40" s="634"/>
      <c r="BT40" s="634"/>
      <c r="BU40" s="635"/>
      <c r="BV40" s="636">
        <v>85</v>
      </c>
      <c r="BW40" s="637"/>
      <c r="BX40" s="637"/>
      <c r="BY40" s="637"/>
      <c r="BZ40" s="637"/>
      <c r="CA40" s="637"/>
      <c r="CB40" s="646"/>
      <c r="CD40" s="633" t="s">
        <v>354</v>
      </c>
      <c r="CE40" s="634"/>
      <c r="CF40" s="634"/>
      <c r="CG40" s="634"/>
      <c r="CH40" s="634"/>
      <c r="CI40" s="634"/>
      <c r="CJ40" s="634"/>
      <c r="CK40" s="634"/>
      <c r="CL40" s="634"/>
      <c r="CM40" s="634"/>
      <c r="CN40" s="634"/>
      <c r="CO40" s="634"/>
      <c r="CP40" s="634"/>
      <c r="CQ40" s="635"/>
      <c r="CR40" s="636">
        <v>9000</v>
      </c>
      <c r="CS40" s="637"/>
      <c r="CT40" s="637"/>
      <c r="CU40" s="637"/>
      <c r="CV40" s="637"/>
      <c r="CW40" s="637"/>
      <c r="CX40" s="637"/>
      <c r="CY40" s="638"/>
      <c r="CZ40" s="641">
        <v>0.2</v>
      </c>
      <c r="DA40" s="666"/>
      <c r="DB40" s="666"/>
      <c r="DC40" s="670"/>
      <c r="DD40" s="645">
        <v>9000</v>
      </c>
      <c r="DE40" s="637"/>
      <c r="DF40" s="637"/>
      <c r="DG40" s="637"/>
      <c r="DH40" s="637"/>
      <c r="DI40" s="637"/>
      <c r="DJ40" s="637"/>
      <c r="DK40" s="638"/>
      <c r="DL40" s="645" t="s">
        <v>182</v>
      </c>
      <c r="DM40" s="637"/>
      <c r="DN40" s="637"/>
      <c r="DO40" s="637"/>
      <c r="DP40" s="637"/>
      <c r="DQ40" s="637"/>
      <c r="DR40" s="637"/>
      <c r="DS40" s="637"/>
      <c r="DT40" s="637"/>
      <c r="DU40" s="637"/>
      <c r="DV40" s="638"/>
      <c r="DW40" s="641" t="s">
        <v>182</v>
      </c>
      <c r="DX40" s="666"/>
      <c r="DY40" s="666"/>
      <c r="DZ40" s="666"/>
      <c r="EA40" s="666"/>
      <c r="EB40" s="666"/>
      <c r="EC40" s="667"/>
    </row>
    <row r="41" spans="2:133" ht="11.25" customHeight="1" x14ac:dyDescent="0.15">
      <c r="B41" s="657" t="s">
        <v>355</v>
      </c>
      <c r="C41" s="658"/>
      <c r="D41" s="658"/>
      <c r="E41" s="658"/>
      <c r="F41" s="658"/>
      <c r="G41" s="658"/>
      <c r="H41" s="658"/>
      <c r="I41" s="658"/>
      <c r="J41" s="658"/>
      <c r="K41" s="658"/>
      <c r="L41" s="658"/>
      <c r="M41" s="658"/>
      <c r="N41" s="658"/>
      <c r="O41" s="658"/>
      <c r="P41" s="658"/>
      <c r="Q41" s="659"/>
      <c r="R41" s="708">
        <v>5740564</v>
      </c>
      <c r="S41" s="709"/>
      <c r="T41" s="709"/>
      <c r="U41" s="709"/>
      <c r="V41" s="709"/>
      <c r="W41" s="709"/>
      <c r="X41" s="709"/>
      <c r="Y41" s="713"/>
      <c r="Z41" s="714">
        <v>100</v>
      </c>
      <c r="AA41" s="714"/>
      <c r="AB41" s="714"/>
      <c r="AC41" s="714"/>
      <c r="AD41" s="715">
        <v>2320300</v>
      </c>
      <c r="AE41" s="715"/>
      <c r="AF41" s="715"/>
      <c r="AG41" s="715"/>
      <c r="AH41" s="715"/>
      <c r="AI41" s="715"/>
      <c r="AJ41" s="715"/>
      <c r="AK41" s="715"/>
      <c r="AL41" s="716">
        <v>100</v>
      </c>
      <c r="AM41" s="696"/>
      <c r="AN41" s="696"/>
      <c r="AO41" s="717"/>
      <c r="AQ41" s="699" t="s">
        <v>356</v>
      </c>
      <c r="AR41" s="700"/>
      <c r="AS41" s="700"/>
      <c r="AT41" s="700"/>
      <c r="AU41" s="700"/>
      <c r="AV41" s="700"/>
      <c r="AW41" s="700"/>
      <c r="AX41" s="700"/>
      <c r="AY41" s="701"/>
      <c r="AZ41" s="636">
        <v>237233</v>
      </c>
      <c r="BA41" s="637"/>
      <c r="BB41" s="637"/>
      <c r="BC41" s="637"/>
      <c r="BD41" s="668"/>
      <c r="BE41" s="668"/>
      <c r="BF41" s="691"/>
      <c r="BG41" s="684"/>
      <c r="BH41" s="685"/>
      <c r="BI41" s="685"/>
      <c r="BJ41" s="685"/>
      <c r="BK41" s="685"/>
      <c r="BL41" s="214"/>
      <c r="BM41" s="634" t="s">
        <v>357</v>
      </c>
      <c r="BN41" s="634"/>
      <c r="BO41" s="634"/>
      <c r="BP41" s="634"/>
      <c r="BQ41" s="634"/>
      <c r="BR41" s="634"/>
      <c r="BS41" s="634"/>
      <c r="BT41" s="634"/>
      <c r="BU41" s="635"/>
      <c r="BV41" s="636" t="s">
        <v>182</v>
      </c>
      <c r="BW41" s="637"/>
      <c r="BX41" s="637"/>
      <c r="BY41" s="637"/>
      <c r="BZ41" s="637"/>
      <c r="CA41" s="637"/>
      <c r="CB41" s="646"/>
      <c r="CD41" s="633" t="s">
        <v>358</v>
      </c>
      <c r="CE41" s="634"/>
      <c r="CF41" s="634"/>
      <c r="CG41" s="634"/>
      <c r="CH41" s="634"/>
      <c r="CI41" s="634"/>
      <c r="CJ41" s="634"/>
      <c r="CK41" s="634"/>
      <c r="CL41" s="634"/>
      <c r="CM41" s="634"/>
      <c r="CN41" s="634"/>
      <c r="CO41" s="634"/>
      <c r="CP41" s="634"/>
      <c r="CQ41" s="635"/>
      <c r="CR41" s="636" t="s">
        <v>182</v>
      </c>
      <c r="CS41" s="668"/>
      <c r="CT41" s="668"/>
      <c r="CU41" s="668"/>
      <c r="CV41" s="668"/>
      <c r="CW41" s="668"/>
      <c r="CX41" s="668"/>
      <c r="CY41" s="669"/>
      <c r="CZ41" s="641" t="s">
        <v>182</v>
      </c>
      <c r="DA41" s="666"/>
      <c r="DB41" s="666"/>
      <c r="DC41" s="670"/>
      <c r="DD41" s="645" t="s">
        <v>182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359</v>
      </c>
      <c r="AR42" s="706"/>
      <c r="AS42" s="706"/>
      <c r="AT42" s="706"/>
      <c r="AU42" s="706"/>
      <c r="AV42" s="706"/>
      <c r="AW42" s="706"/>
      <c r="AX42" s="706"/>
      <c r="AY42" s="707"/>
      <c r="AZ42" s="708">
        <v>163108</v>
      </c>
      <c r="BA42" s="709"/>
      <c r="BB42" s="709"/>
      <c r="BC42" s="709"/>
      <c r="BD42" s="695"/>
      <c r="BE42" s="695"/>
      <c r="BF42" s="697"/>
      <c r="BG42" s="686"/>
      <c r="BH42" s="687"/>
      <c r="BI42" s="687"/>
      <c r="BJ42" s="687"/>
      <c r="BK42" s="687"/>
      <c r="BL42" s="215"/>
      <c r="BM42" s="658" t="s">
        <v>360</v>
      </c>
      <c r="BN42" s="658"/>
      <c r="BO42" s="658"/>
      <c r="BP42" s="658"/>
      <c r="BQ42" s="658"/>
      <c r="BR42" s="658"/>
      <c r="BS42" s="658"/>
      <c r="BT42" s="658"/>
      <c r="BU42" s="659"/>
      <c r="BV42" s="708">
        <v>370</v>
      </c>
      <c r="BW42" s="709"/>
      <c r="BX42" s="709"/>
      <c r="BY42" s="709"/>
      <c r="BZ42" s="709"/>
      <c r="CA42" s="709"/>
      <c r="CB42" s="718"/>
      <c r="CD42" s="633" t="s">
        <v>361</v>
      </c>
      <c r="CE42" s="634"/>
      <c r="CF42" s="634"/>
      <c r="CG42" s="634"/>
      <c r="CH42" s="634"/>
      <c r="CI42" s="634"/>
      <c r="CJ42" s="634"/>
      <c r="CK42" s="634"/>
      <c r="CL42" s="634"/>
      <c r="CM42" s="634"/>
      <c r="CN42" s="634"/>
      <c r="CO42" s="634"/>
      <c r="CP42" s="634"/>
      <c r="CQ42" s="635"/>
      <c r="CR42" s="636">
        <v>1860711</v>
      </c>
      <c r="CS42" s="668"/>
      <c r="CT42" s="668"/>
      <c r="CU42" s="668"/>
      <c r="CV42" s="668"/>
      <c r="CW42" s="668"/>
      <c r="CX42" s="668"/>
      <c r="CY42" s="669"/>
      <c r="CZ42" s="641">
        <v>33.700000000000003</v>
      </c>
      <c r="DA42" s="666"/>
      <c r="DB42" s="666"/>
      <c r="DC42" s="670"/>
      <c r="DD42" s="645">
        <v>116959</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362</v>
      </c>
      <c r="CD43" s="633" t="s">
        <v>363</v>
      </c>
      <c r="CE43" s="634"/>
      <c r="CF43" s="634"/>
      <c r="CG43" s="634"/>
      <c r="CH43" s="634"/>
      <c r="CI43" s="634"/>
      <c r="CJ43" s="634"/>
      <c r="CK43" s="634"/>
      <c r="CL43" s="634"/>
      <c r="CM43" s="634"/>
      <c r="CN43" s="634"/>
      <c r="CO43" s="634"/>
      <c r="CP43" s="634"/>
      <c r="CQ43" s="635"/>
      <c r="CR43" s="636">
        <v>20835</v>
      </c>
      <c r="CS43" s="668"/>
      <c r="CT43" s="668"/>
      <c r="CU43" s="668"/>
      <c r="CV43" s="668"/>
      <c r="CW43" s="668"/>
      <c r="CX43" s="668"/>
      <c r="CY43" s="669"/>
      <c r="CZ43" s="641">
        <v>0.4</v>
      </c>
      <c r="DA43" s="666"/>
      <c r="DB43" s="666"/>
      <c r="DC43" s="670"/>
      <c r="DD43" s="645">
        <v>20835</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312</v>
      </c>
      <c r="CE44" s="673"/>
      <c r="CF44" s="633" t="s">
        <v>365</v>
      </c>
      <c r="CG44" s="634"/>
      <c r="CH44" s="634"/>
      <c r="CI44" s="634"/>
      <c r="CJ44" s="634"/>
      <c r="CK44" s="634"/>
      <c r="CL44" s="634"/>
      <c r="CM44" s="634"/>
      <c r="CN44" s="634"/>
      <c r="CO44" s="634"/>
      <c r="CP44" s="634"/>
      <c r="CQ44" s="635"/>
      <c r="CR44" s="636">
        <v>1859928</v>
      </c>
      <c r="CS44" s="637"/>
      <c r="CT44" s="637"/>
      <c r="CU44" s="637"/>
      <c r="CV44" s="637"/>
      <c r="CW44" s="637"/>
      <c r="CX44" s="637"/>
      <c r="CY44" s="638"/>
      <c r="CZ44" s="641">
        <v>33.700000000000003</v>
      </c>
      <c r="DA44" s="642"/>
      <c r="DB44" s="642"/>
      <c r="DC44" s="648"/>
      <c r="DD44" s="645">
        <v>116955</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367</v>
      </c>
      <c r="CG45" s="634"/>
      <c r="CH45" s="634"/>
      <c r="CI45" s="634"/>
      <c r="CJ45" s="634"/>
      <c r="CK45" s="634"/>
      <c r="CL45" s="634"/>
      <c r="CM45" s="634"/>
      <c r="CN45" s="634"/>
      <c r="CO45" s="634"/>
      <c r="CP45" s="634"/>
      <c r="CQ45" s="635"/>
      <c r="CR45" s="636">
        <v>1604718</v>
      </c>
      <c r="CS45" s="668"/>
      <c r="CT45" s="668"/>
      <c r="CU45" s="668"/>
      <c r="CV45" s="668"/>
      <c r="CW45" s="668"/>
      <c r="CX45" s="668"/>
      <c r="CY45" s="669"/>
      <c r="CZ45" s="641">
        <v>29.1</v>
      </c>
      <c r="DA45" s="666"/>
      <c r="DB45" s="666"/>
      <c r="DC45" s="670"/>
      <c r="DD45" s="645">
        <v>7091</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368</v>
      </c>
      <c r="CG46" s="634"/>
      <c r="CH46" s="634"/>
      <c r="CI46" s="634"/>
      <c r="CJ46" s="634"/>
      <c r="CK46" s="634"/>
      <c r="CL46" s="634"/>
      <c r="CM46" s="634"/>
      <c r="CN46" s="634"/>
      <c r="CO46" s="634"/>
      <c r="CP46" s="634"/>
      <c r="CQ46" s="635"/>
      <c r="CR46" s="636">
        <v>255210</v>
      </c>
      <c r="CS46" s="637"/>
      <c r="CT46" s="637"/>
      <c r="CU46" s="637"/>
      <c r="CV46" s="637"/>
      <c r="CW46" s="637"/>
      <c r="CX46" s="637"/>
      <c r="CY46" s="638"/>
      <c r="CZ46" s="641">
        <v>4.5999999999999996</v>
      </c>
      <c r="DA46" s="642"/>
      <c r="DB46" s="642"/>
      <c r="DC46" s="648"/>
      <c r="DD46" s="645">
        <v>109864</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369</v>
      </c>
      <c r="CG47" s="634"/>
      <c r="CH47" s="634"/>
      <c r="CI47" s="634"/>
      <c r="CJ47" s="634"/>
      <c r="CK47" s="634"/>
      <c r="CL47" s="634"/>
      <c r="CM47" s="634"/>
      <c r="CN47" s="634"/>
      <c r="CO47" s="634"/>
      <c r="CP47" s="634"/>
      <c r="CQ47" s="635"/>
      <c r="CR47" s="636">
        <v>783</v>
      </c>
      <c r="CS47" s="668"/>
      <c r="CT47" s="668"/>
      <c r="CU47" s="668"/>
      <c r="CV47" s="668"/>
      <c r="CW47" s="668"/>
      <c r="CX47" s="668"/>
      <c r="CY47" s="669"/>
      <c r="CZ47" s="641">
        <v>0</v>
      </c>
      <c r="DA47" s="666"/>
      <c r="DB47" s="666"/>
      <c r="DC47" s="670"/>
      <c r="DD47" s="645">
        <v>4</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370</v>
      </c>
      <c r="CG48" s="634"/>
      <c r="CH48" s="634"/>
      <c r="CI48" s="634"/>
      <c r="CJ48" s="634"/>
      <c r="CK48" s="634"/>
      <c r="CL48" s="634"/>
      <c r="CM48" s="634"/>
      <c r="CN48" s="634"/>
      <c r="CO48" s="634"/>
      <c r="CP48" s="634"/>
      <c r="CQ48" s="635"/>
      <c r="CR48" s="636" t="s">
        <v>182</v>
      </c>
      <c r="CS48" s="637"/>
      <c r="CT48" s="637"/>
      <c r="CU48" s="637"/>
      <c r="CV48" s="637"/>
      <c r="CW48" s="637"/>
      <c r="CX48" s="637"/>
      <c r="CY48" s="638"/>
      <c r="CZ48" s="641" t="s">
        <v>182</v>
      </c>
      <c r="DA48" s="642"/>
      <c r="DB48" s="642"/>
      <c r="DC48" s="648"/>
      <c r="DD48" s="645" t="s">
        <v>182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371</v>
      </c>
      <c r="CE49" s="658"/>
      <c r="CF49" s="658"/>
      <c r="CG49" s="658"/>
      <c r="CH49" s="658"/>
      <c r="CI49" s="658"/>
      <c r="CJ49" s="658"/>
      <c r="CK49" s="658"/>
      <c r="CL49" s="658"/>
      <c r="CM49" s="658"/>
      <c r="CN49" s="658"/>
      <c r="CO49" s="658"/>
      <c r="CP49" s="658"/>
      <c r="CQ49" s="659"/>
      <c r="CR49" s="708">
        <v>5523590</v>
      </c>
      <c r="CS49" s="695"/>
      <c r="CT49" s="695"/>
      <c r="CU49" s="695"/>
      <c r="CV49" s="695"/>
      <c r="CW49" s="695"/>
      <c r="CX49" s="695"/>
      <c r="CY49" s="724"/>
      <c r="CZ49" s="716">
        <v>100</v>
      </c>
      <c r="DA49" s="725"/>
      <c r="DB49" s="725"/>
      <c r="DC49" s="726"/>
      <c r="DD49" s="727">
        <v>2795442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BVHlW7fEklbNBlsFrby8MaTcvnBWiof91f+qAChLrRaj58EvrOTejKgB/2k5SQNURk63dakAZD9Vth7jmDBmvA==" saltValue="TUynizitOCewRt0AsGlt7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75" zoomScaleNormal="7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372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373</v>
      </c>
      <c r="DK2" s="736"/>
      <c r="DL2" s="736"/>
      <c r="DM2" s="736"/>
      <c r="DN2" s="736"/>
      <c r="DO2" s="737"/>
      <c r="DP2" s="222"/>
      <c r="DQ2" s="735" t="s">
        <v>374</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375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377</v>
      </c>
      <c r="B5" s="741"/>
      <c r="C5" s="741"/>
      <c r="D5" s="741"/>
      <c r="E5" s="741"/>
      <c r="F5" s="741"/>
      <c r="G5" s="741"/>
      <c r="H5" s="741"/>
      <c r="I5" s="741"/>
      <c r="J5" s="741"/>
      <c r="K5" s="741"/>
      <c r="L5" s="741"/>
      <c r="M5" s="741"/>
      <c r="N5" s="741"/>
      <c r="O5" s="741"/>
      <c r="P5" s="742"/>
      <c r="Q5" s="746" t="s">
        <v>378</v>
      </c>
      <c r="R5" s="747"/>
      <c r="S5" s="747"/>
      <c r="T5" s="747"/>
      <c r="U5" s="748"/>
      <c r="V5" s="746" t="s">
        <v>379</v>
      </c>
      <c r="W5" s="747"/>
      <c r="X5" s="747"/>
      <c r="Y5" s="747"/>
      <c r="Z5" s="748"/>
      <c r="AA5" s="746" t="s">
        <v>380</v>
      </c>
      <c r="AB5" s="747"/>
      <c r="AC5" s="747"/>
      <c r="AD5" s="747"/>
      <c r="AE5" s="747"/>
      <c r="AF5" s="752" t="s">
        <v>381</v>
      </c>
      <c r="AG5" s="747"/>
      <c r="AH5" s="747"/>
      <c r="AI5" s="747"/>
      <c r="AJ5" s="753"/>
      <c r="AK5" s="747" t="s">
        <v>382</v>
      </c>
      <c r="AL5" s="747"/>
      <c r="AM5" s="747"/>
      <c r="AN5" s="747"/>
      <c r="AO5" s="748"/>
      <c r="AP5" s="746" t="s">
        <v>383</v>
      </c>
      <c r="AQ5" s="747"/>
      <c r="AR5" s="747"/>
      <c r="AS5" s="747"/>
      <c r="AT5" s="748"/>
      <c r="AU5" s="746" t="s">
        <v>384</v>
      </c>
      <c r="AV5" s="747"/>
      <c r="AW5" s="747"/>
      <c r="AX5" s="747"/>
      <c r="AY5" s="753"/>
      <c r="AZ5" s="226"/>
      <c r="BA5" s="226"/>
      <c r="BB5" s="226"/>
      <c r="BC5" s="226"/>
      <c r="BD5" s="226"/>
      <c r="BE5" s="227"/>
      <c r="BF5" s="227"/>
      <c r="BG5" s="227"/>
      <c r="BH5" s="227"/>
      <c r="BI5" s="227"/>
      <c r="BJ5" s="227"/>
      <c r="BK5" s="227"/>
      <c r="BL5" s="227"/>
      <c r="BM5" s="227"/>
      <c r="BN5" s="227"/>
      <c r="BO5" s="227"/>
      <c r="BP5" s="227"/>
      <c r="BQ5" s="740" t="s">
        <v>385</v>
      </c>
      <c r="BR5" s="741"/>
      <c r="BS5" s="741"/>
      <c r="BT5" s="741"/>
      <c r="BU5" s="741"/>
      <c r="BV5" s="741"/>
      <c r="BW5" s="741"/>
      <c r="BX5" s="741"/>
      <c r="BY5" s="741"/>
      <c r="BZ5" s="741"/>
      <c r="CA5" s="741"/>
      <c r="CB5" s="741"/>
      <c r="CC5" s="741"/>
      <c r="CD5" s="741"/>
      <c r="CE5" s="741"/>
      <c r="CF5" s="741"/>
      <c r="CG5" s="742"/>
      <c r="CH5" s="746" t="s">
        <v>386</v>
      </c>
      <c r="CI5" s="747"/>
      <c r="CJ5" s="747"/>
      <c r="CK5" s="747"/>
      <c r="CL5" s="748"/>
      <c r="CM5" s="746" t="s">
        <v>387</v>
      </c>
      <c r="CN5" s="747"/>
      <c r="CO5" s="747"/>
      <c r="CP5" s="747"/>
      <c r="CQ5" s="748"/>
      <c r="CR5" s="746" t="s">
        <v>388</v>
      </c>
      <c r="CS5" s="747"/>
      <c r="CT5" s="747"/>
      <c r="CU5" s="747"/>
      <c r="CV5" s="748"/>
      <c r="CW5" s="746" t="s">
        <v>389</v>
      </c>
      <c r="CX5" s="747"/>
      <c r="CY5" s="747"/>
      <c r="CZ5" s="747"/>
      <c r="DA5" s="748"/>
      <c r="DB5" s="746" t="s">
        <v>390</v>
      </c>
      <c r="DC5" s="747"/>
      <c r="DD5" s="747"/>
      <c r="DE5" s="747"/>
      <c r="DF5" s="748"/>
      <c r="DG5" s="776" t="s">
        <v>391</v>
      </c>
      <c r="DH5" s="777"/>
      <c r="DI5" s="777"/>
      <c r="DJ5" s="777"/>
      <c r="DK5" s="778"/>
      <c r="DL5" s="776" t="s">
        <v>392</v>
      </c>
      <c r="DM5" s="777"/>
      <c r="DN5" s="777"/>
      <c r="DO5" s="777"/>
      <c r="DP5" s="778"/>
      <c r="DQ5" s="746" t="s">
        <v>393</v>
      </c>
      <c r="DR5" s="747"/>
      <c r="DS5" s="747"/>
      <c r="DT5" s="747"/>
      <c r="DU5" s="748"/>
      <c r="DV5" s="746" t="s">
        <v>384</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394</v>
      </c>
      <c r="C7" s="763"/>
      <c r="D7" s="763"/>
      <c r="E7" s="763"/>
      <c r="F7" s="763"/>
      <c r="G7" s="763"/>
      <c r="H7" s="763"/>
      <c r="I7" s="763"/>
      <c r="J7" s="763"/>
      <c r="K7" s="763"/>
      <c r="L7" s="763"/>
      <c r="M7" s="763"/>
      <c r="N7" s="763"/>
      <c r="O7" s="763"/>
      <c r="P7" s="764"/>
      <c r="Q7" s="765">
        <v>5741</v>
      </c>
      <c r="R7" s="766"/>
      <c r="S7" s="766"/>
      <c r="T7" s="766"/>
      <c r="U7" s="766"/>
      <c r="V7" s="766">
        <v>5524</v>
      </c>
      <c r="W7" s="766"/>
      <c r="X7" s="766"/>
      <c r="Y7" s="766"/>
      <c r="Z7" s="766"/>
      <c r="AA7" s="766">
        <v>217</v>
      </c>
      <c r="AB7" s="766"/>
      <c r="AC7" s="766"/>
      <c r="AD7" s="766"/>
      <c r="AE7" s="767"/>
      <c r="AF7" s="768">
        <v>191</v>
      </c>
      <c r="AG7" s="769"/>
      <c r="AH7" s="769"/>
      <c r="AI7" s="769"/>
      <c r="AJ7" s="770"/>
      <c r="AK7" s="771">
        <v>289</v>
      </c>
      <c r="AL7" s="772"/>
      <c r="AM7" s="772"/>
      <c r="AN7" s="772"/>
      <c r="AO7" s="772"/>
      <c r="AP7" s="772">
        <v>4954</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9"/>
    </row>
    <row r="8" spans="1:131" s="230" customFormat="1" ht="26.25" customHeight="1" x14ac:dyDescent="0.15">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15">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395</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396</v>
      </c>
      <c r="B23" s="802" t="s">
        <v>397</v>
      </c>
      <c r="C23" s="803"/>
      <c r="D23" s="803"/>
      <c r="E23" s="803"/>
      <c r="F23" s="803"/>
      <c r="G23" s="803"/>
      <c r="H23" s="803"/>
      <c r="I23" s="803"/>
      <c r="J23" s="803"/>
      <c r="K23" s="803"/>
      <c r="L23" s="803"/>
      <c r="M23" s="803"/>
      <c r="N23" s="803"/>
      <c r="O23" s="803"/>
      <c r="P23" s="804"/>
      <c r="Q23" s="805">
        <f>SUM(Q7:U22)</f>
        <v>5741</v>
      </c>
      <c r="R23" s="806"/>
      <c r="S23" s="806"/>
      <c r="T23" s="806"/>
      <c r="U23" s="806"/>
      <c r="V23" s="806">
        <f t="shared" ref="V23" si="0">SUM(V7:Z22)</f>
        <v>5524</v>
      </c>
      <c r="W23" s="806"/>
      <c r="X23" s="806"/>
      <c r="Y23" s="806"/>
      <c r="Z23" s="806"/>
      <c r="AA23" s="806">
        <f t="shared" ref="AA23" si="1">SUM(AA7:AE22)</f>
        <v>217</v>
      </c>
      <c r="AB23" s="806"/>
      <c r="AC23" s="806"/>
      <c r="AD23" s="806"/>
      <c r="AE23" s="807"/>
      <c r="AF23" s="808">
        <v>191</v>
      </c>
      <c r="AG23" s="806"/>
      <c r="AH23" s="806"/>
      <c r="AI23" s="806"/>
      <c r="AJ23" s="809"/>
      <c r="AK23" s="810"/>
      <c r="AL23" s="811"/>
      <c r="AM23" s="811"/>
      <c r="AN23" s="811"/>
      <c r="AO23" s="811"/>
      <c r="AP23" s="806">
        <f t="shared" ref="AP23" si="2">SUM(AP7:AT22)</f>
        <v>4954</v>
      </c>
      <c r="AQ23" s="806"/>
      <c r="AR23" s="806"/>
      <c r="AS23" s="806"/>
      <c r="AT23" s="806"/>
      <c r="AU23" s="822"/>
      <c r="AV23" s="822"/>
      <c r="AW23" s="822"/>
      <c r="AX23" s="822"/>
      <c r="AY23" s="823"/>
      <c r="AZ23" s="824" t="s">
        <v>182</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377</v>
      </c>
      <c r="B26" s="741"/>
      <c r="C26" s="741"/>
      <c r="D26" s="741"/>
      <c r="E26" s="741"/>
      <c r="F26" s="741"/>
      <c r="G26" s="741"/>
      <c r="H26" s="741"/>
      <c r="I26" s="741"/>
      <c r="J26" s="741"/>
      <c r="K26" s="741"/>
      <c r="L26" s="741"/>
      <c r="M26" s="741"/>
      <c r="N26" s="741"/>
      <c r="O26" s="741"/>
      <c r="P26" s="742"/>
      <c r="Q26" s="746" t="s">
        <v>400</v>
      </c>
      <c r="R26" s="747"/>
      <c r="S26" s="747"/>
      <c r="T26" s="747"/>
      <c r="U26" s="748"/>
      <c r="V26" s="746" t="s">
        <v>401</v>
      </c>
      <c r="W26" s="747"/>
      <c r="X26" s="747"/>
      <c r="Y26" s="747"/>
      <c r="Z26" s="748"/>
      <c r="AA26" s="746" t="s">
        <v>402</v>
      </c>
      <c r="AB26" s="747"/>
      <c r="AC26" s="747"/>
      <c r="AD26" s="747"/>
      <c r="AE26" s="747"/>
      <c r="AF26" s="827" t="s">
        <v>403</v>
      </c>
      <c r="AG26" s="828"/>
      <c r="AH26" s="828"/>
      <c r="AI26" s="828"/>
      <c r="AJ26" s="829"/>
      <c r="AK26" s="747" t="s">
        <v>404</v>
      </c>
      <c r="AL26" s="747"/>
      <c r="AM26" s="747"/>
      <c r="AN26" s="747"/>
      <c r="AO26" s="748"/>
      <c r="AP26" s="746" t="s">
        <v>405</v>
      </c>
      <c r="AQ26" s="747"/>
      <c r="AR26" s="747"/>
      <c r="AS26" s="747"/>
      <c r="AT26" s="748"/>
      <c r="AU26" s="746" t="s">
        <v>406</v>
      </c>
      <c r="AV26" s="747"/>
      <c r="AW26" s="747"/>
      <c r="AX26" s="747"/>
      <c r="AY26" s="748"/>
      <c r="AZ26" s="746" t="s">
        <v>407</v>
      </c>
      <c r="BA26" s="747"/>
      <c r="BB26" s="747"/>
      <c r="BC26" s="747"/>
      <c r="BD26" s="748"/>
      <c r="BE26" s="746" t="s">
        <v>384</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408</v>
      </c>
      <c r="C28" s="763"/>
      <c r="D28" s="763"/>
      <c r="E28" s="763"/>
      <c r="F28" s="763"/>
      <c r="G28" s="763"/>
      <c r="H28" s="763"/>
      <c r="I28" s="763"/>
      <c r="J28" s="763"/>
      <c r="K28" s="763"/>
      <c r="L28" s="763"/>
      <c r="M28" s="763"/>
      <c r="N28" s="763"/>
      <c r="O28" s="763"/>
      <c r="P28" s="764"/>
      <c r="Q28" s="835">
        <v>464</v>
      </c>
      <c r="R28" s="836"/>
      <c r="S28" s="836"/>
      <c r="T28" s="836"/>
      <c r="U28" s="836"/>
      <c r="V28" s="836">
        <v>415</v>
      </c>
      <c r="W28" s="836"/>
      <c r="X28" s="836"/>
      <c r="Y28" s="836"/>
      <c r="Z28" s="836"/>
      <c r="AA28" s="836">
        <f>Q28-V28</f>
        <v>49</v>
      </c>
      <c r="AB28" s="836"/>
      <c r="AC28" s="836"/>
      <c r="AD28" s="836"/>
      <c r="AE28" s="837"/>
      <c r="AF28" s="838">
        <v>49</v>
      </c>
      <c r="AG28" s="836"/>
      <c r="AH28" s="836"/>
      <c r="AI28" s="836"/>
      <c r="AJ28" s="839"/>
      <c r="AK28" s="840">
        <v>48</v>
      </c>
      <c r="AL28" s="841"/>
      <c r="AM28" s="841"/>
      <c r="AN28" s="841"/>
      <c r="AO28" s="841"/>
      <c r="AP28" s="841" t="s">
        <v>524</v>
      </c>
      <c r="AQ28" s="841"/>
      <c r="AR28" s="841"/>
      <c r="AS28" s="841"/>
      <c r="AT28" s="841"/>
      <c r="AU28" s="841" t="s">
        <v>524</v>
      </c>
      <c r="AV28" s="841"/>
      <c r="AW28" s="841"/>
      <c r="AX28" s="841"/>
      <c r="AY28" s="841"/>
      <c r="AZ28" s="842" t="s">
        <v>524</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409</v>
      </c>
      <c r="C29" s="794"/>
      <c r="D29" s="794"/>
      <c r="E29" s="794"/>
      <c r="F29" s="794"/>
      <c r="G29" s="794"/>
      <c r="H29" s="794"/>
      <c r="I29" s="794"/>
      <c r="J29" s="794"/>
      <c r="K29" s="794"/>
      <c r="L29" s="794"/>
      <c r="M29" s="794"/>
      <c r="N29" s="794"/>
      <c r="O29" s="794"/>
      <c r="P29" s="795"/>
      <c r="Q29" s="796">
        <v>599</v>
      </c>
      <c r="R29" s="797"/>
      <c r="S29" s="797"/>
      <c r="T29" s="797"/>
      <c r="U29" s="797"/>
      <c r="V29" s="797">
        <v>569</v>
      </c>
      <c r="W29" s="797"/>
      <c r="X29" s="797"/>
      <c r="Y29" s="797"/>
      <c r="Z29" s="797"/>
      <c r="AA29" s="797">
        <f t="shared" ref="AA29:AA30" si="3">Q29-V29</f>
        <v>30</v>
      </c>
      <c r="AB29" s="797"/>
      <c r="AC29" s="797"/>
      <c r="AD29" s="797"/>
      <c r="AE29" s="798"/>
      <c r="AF29" s="799">
        <v>30</v>
      </c>
      <c r="AG29" s="800"/>
      <c r="AH29" s="800"/>
      <c r="AI29" s="800"/>
      <c r="AJ29" s="801"/>
      <c r="AK29" s="847">
        <v>76</v>
      </c>
      <c r="AL29" s="843"/>
      <c r="AM29" s="843"/>
      <c r="AN29" s="843"/>
      <c r="AO29" s="843"/>
      <c r="AP29" s="843" t="s">
        <v>524</v>
      </c>
      <c r="AQ29" s="843"/>
      <c r="AR29" s="843"/>
      <c r="AS29" s="843"/>
      <c r="AT29" s="843"/>
      <c r="AU29" s="843" t="s">
        <v>524</v>
      </c>
      <c r="AV29" s="843"/>
      <c r="AW29" s="843"/>
      <c r="AX29" s="843"/>
      <c r="AY29" s="843"/>
      <c r="AZ29" s="844" t="s">
        <v>524</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410</v>
      </c>
      <c r="C30" s="794"/>
      <c r="D30" s="794"/>
      <c r="E30" s="794"/>
      <c r="F30" s="794"/>
      <c r="G30" s="794"/>
      <c r="H30" s="794"/>
      <c r="I30" s="794"/>
      <c r="J30" s="794"/>
      <c r="K30" s="794"/>
      <c r="L30" s="794"/>
      <c r="M30" s="794"/>
      <c r="N30" s="794"/>
      <c r="O30" s="794"/>
      <c r="P30" s="795"/>
      <c r="Q30" s="796">
        <v>145</v>
      </c>
      <c r="R30" s="797"/>
      <c r="S30" s="797"/>
      <c r="T30" s="797"/>
      <c r="U30" s="797"/>
      <c r="V30" s="797">
        <v>141</v>
      </c>
      <c r="W30" s="797"/>
      <c r="X30" s="797"/>
      <c r="Y30" s="797"/>
      <c r="Z30" s="797"/>
      <c r="AA30" s="797">
        <f t="shared" si="3"/>
        <v>4</v>
      </c>
      <c r="AB30" s="797"/>
      <c r="AC30" s="797"/>
      <c r="AD30" s="797"/>
      <c r="AE30" s="798"/>
      <c r="AF30" s="799">
        <v>4</v>
      </c>
      <c r="AG30" s="800"/>
      <c r="AH30" s="800"/>
      <c r="AI30" s="800"/>
      <c r="AJ30" s="801"/>
      <c r="AK30" s="847">
        <v>82</v>
      </c>
      <c r="AL30" s="843"/>
      <c r="AM30" s="843"/>
      <c r="AN30" s="843"/>
      <c r="AO30" s="843"/>
      <c r="AP30" s="843" t="s">
        <v>524</v>
      </c>
      <c r="AQ30" s="843"/>
      <c r="AR30" s="843"/>
      <c r="AS30" s="843"/>
      <c r="AT30" s="843"/>
      <c r="AU30" s="843" t="s">
        <v>524</v>
      </c>
      <c r="AV30" s="843"/>
      <c r="AW30" s="843"/>
      <c r="AX30" s="843"/>
      <c r="AY30" s="843"/>
      <c r="AZ30" s="844" t="s">
        <v>524</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411</v>
      </c>
      <c r="C31" s="794"/>
      <c r="D31" s="794"/>
      <c r="E31" s="794"/>
      <c r="F31" s="794"/>
      <c r="G31" s="794"/>
      <c r="H31" s="794"/>
      <c r="I31" s="794"/>
      <c r="J31" s="794"/>
      <c r="K31" s="794"/>
      <c r="L31" s="794"/>
      <c r="M31" s="794"/>
      <c r="N31" s="794"/>
      <c r="O31" s="794"/>
      <c r="P31" s="795"/>
      <c r="Q31" s="796">
        <v>75</v>
      </c>
      <c r="R31" s="797"/>
      <c r="S31" s="797"/>
      <c r="T31" s="797"/>
      <c r="U31" s="797"/>
      <c r="V31" s="797">
        <v>65</v>
      </c>
      <c r="W31" s="797"/>
      <c r="X31" s="797"/>
      <c r="Y31" s="797"/>
      <c r="Z31" s="797"/>
      <c r="AA31" s="797">
        <f>Q31-V31</f>
        <v>10</v>
      </c>
      <c r="AB31" s="797"/>
      <c r="AC31" s="797"/>
      <c r="AD31" s="797"/>
      <c r="AE31" s="798"/>
      <c r="AF31" s="799">
        <v>10</v>
      </c>
      <c r="AG31" s="800"/>
      <c r="AH31" s="800"/>
      <c r="AI31" s="800"/>
      <c r="AJ31" s="801"/>
      <c r="AK31" s="847">
        <v>40</v>
      </c>
      <c r="AL31" s="843"/>
      <c r="AM31" s="843"/>
      <c r="AN31" s="843"/>
      <c r="AO31" s="843"/>
      <c r="AP31" s="843">
        <v>21</v>
      </c>
      <c r="AQ31" s="843"/>
      <c r="AR31" s="843"/>
      <c r="AS31" s="843"/>
      <c r="AT31" s="843"/>
      <c r="AU31" s="843">
        <v>8</v>
      </c>
      <c r="AV31" s="843"/>
      <c r="AW31" s="843"/>
      <c r="AX31" s="843"/>
      <c r="AY31" s="843"/>
      <c r="AZ31" s="844" t="s">
        <v>524</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412</v>
      </c>
      <c r="C32" s="794"/>
      <c r="D32" s="794"/>
      <c r="E32" s="794"/>
      <c r="F32" s="794"/>
      <c r="G32" s="794"/>
      <c r="H32" s="794"/>
      <c r="I32" s="794"/>
      <c r="J32" s="794"/>
      <c r="K32" s="794"/>
      <c r="L32" s="794"/>
      <c r="M32" s="794"/>
      <c r="N32" s="794"/>
      <c r="O32" s="794"/>
      <c r="P32" s="795"/>
      <c r="Q32" s="796">
        <v>362</v>
      </c>
      <c r="R32" s="797"/>
      <c r="S32" s="797"/>
      <c r="T32" s="797"/>
      <c r="U32" s="797"/>
      <c r="V32" s="797">
        <v>288</v>
      </c>
      <c r="W32" s="797"/>
      <c r="X32" s="797"/>
      <c r="Y32" s="797"/>
      <c r="Z32" s="797"/>
      <c r="AA32" s="797">
        <f t="shared" ref="AA32:AA33" si="4">Q32-V32</f>
        <v>74</v>
      </c>
      <c r="AB32" s="797"/>
      <c r="AC32" s="797"/>
      <c r="AD32" s="797"/>
      <c r="AE32" s="798"/>
      <c r="AF32" s="799">
        <v>74</v>
      </c>
      <c r="AG32" s="800"/>
      <c r="AH32" s="800"/>
      <c r="AI32" s="800"/>
      <c r="AJ32" s="801"/>
      <c r="AK32" s="847">
        <v>172</v>
      </c>
      <c r="AL32" s="843"/>
      <c r="AM32" s="843"/>
      <c r="AN32" s="843"/>
      <c r="AO32" s="843"/>
      <c r="AP32" s="843">
        <v>109</v>
      </c>
      <c r="AQ32" s="843"/>
      <c r="AR32" s="843"/>
      <c r="AS32" s="843"/>
      <c r="AT32" s="843"/>
      <c r="AU32" s="843">
        <v>58</v>
      </c>
      <c r="AV32" s="843"/>
      <c r="AW32" s="843"/>
      <c r="AX32" s="843"/>
      <c r="AY32" s="843"/>
      <c r="AZ32" s="844" t="s">
        <v>524</v>
      </c>
      <c r="BA32" s="844"/>
      <c r="BB32" s="844"/>
      <c r="BC32" s="844"/>
      <c r="BD32" s="844"/>
      <c r="BE32" s="845"/>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5.5" customHeight="1" x14ac:dyDescent="0.15">
      <c r="A33" s="237">
        <v>6</v>
      </c>
      <c r="B33" s="793" t="s">
        <v>413</v>
      </c>
      <c r="C33" s="794"/>
      <c r="D33" s="794"/>
      <c r="E33" s="794"/>
      <c r="F33" s="794"/>
      <c r="G33" s="794"/>
      <c r="H33" s="794"/>
      <c r="I33" s="794"/>
      <c r="J33" s="794"/>
      <c r="K33" s="794"/>
      <c r="L33" s="794"/>
      <c r="M33" s="794"/>
      <c r="N33" s="794"/>
      <c r="O33" s="794"/>
      <c r="P33" s="795"/>
      <c r="Q33" s="796">
        <v>99</v>
      </c>
      <c r="R33" s="797"/>
      <c r="S33" s="797"/>
      <c r="T33" s="797"/>
      <c r="U33" s="797"/>
      <c r="V33" s="797">
        <v>96</v>
      </c>
      <c r="W33" s="797"/>
      <c r="X33" s="797"/>
      <c r="Y33" s="797"/>
      <c r="Z33" s="797"/>
      <c r="AA33" s="797">
        <f t="shared" si="4"/>
        <v>3</v>
      </c>
      <c r="AB33" s="797"/>
      <c r="AC33" s="797"/>
      <c r="AD33" s="797"/>
      <c r="AE33" s="798"/>
      <c r="AF33" s="799">
        <v>123</v>
      </c>
      <c r="AG33" s="800"/>
      <c r="AH33" s="800"/>
      <c r="AI33" s="800"/>
      <c r="AJ33" s="801"/>
      <c r="AK33" s="847">
        <v>3</v>
      </c>
      <c r="AL33" s="843"/>
      <c r="AM33" s="843"/>
      <c r="AN33" s="843"/>
      <c r="AO33" s="843"/>
      <c r="AP33" s="843">
        <v>197</v>
      </c>
      <c r="AQ33" s="843"/>
      <c r="AR33" s="843"/>
      <c r="AS33" s="843"/>
      <c r="AT33" s="843"/>
      <c r="AU33" s="843">
        <v>35</v>
      </c>
      <c r="AV33" s="843"/>
      <c r="AW33" s="843"/>
      <c r="AX33" s="843"/>
      <c r="AY33" s="843"/>
      <c r="AZ33" s="844" t="s">
        <v>524</v>
      </c>
      <c r="BA33" s="844"/>
      <c r="BB33" s="844"/>
      <c r="BC33" s="844"/>
      <c r="BD33" s="844"/>
      <c r="BE33" s="845" t="s">
        <v>414</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415</v>
      </c>
      <c r="C34" s="794"/>
      <c r="D34" s="794"/>
      <c r="E34" s="794"/>
      <c r="F34" s="794"/>
      <c r="G34" s="794"/>
      <c r="H34" s="794"/>
      <c r="I34" s="794"/>
      <c r="J34" s="794"/>
      <c r="K34" s="794"/>
      <c r="L34" s="794"/>
      <c r="M34" s="794"/>
      <c r="N34" s="794"/>
      <c r="O34" s="794"/>
      <c r="P34" s="795"/>
      <c r="Q34" s="796">
        <v>54</v>
      </c>
      <c r="R34" s="797"/>
      <c r="S34" s="797"/>
      <c r="T34" s="797"/>
      <c r="U34" s="797"/>
      <c r="V34" s="797">
        <v>39</v>
      </c>
      <c r="W34" s="797"/>
      <c r="X34" s="797"/>
      <c r="Y34" s="797"/>
      <c r="Z34" s="797"/>
      <c r="AA34" s="797">
        <f>Q34-V34</f>
        <v>15</v>
      </c>
      <c r="AB34" s="797"/>
      <c r="AC34" s="797"/>
      <c r="AD34" s="797"/>
      <c r="AE34" s="798"/>
      <c r="AF34" s="799">
        <v>15</v>
      </c>
      <c r="AG34" s="800"/>
      <c r="AH34" s="800"/>
      <c r="AI34" s="800"/>
      <c r="AJ34" s="801"/>
      <c r="AK34" s="847" t="s">
        <v>601</v>
      </c>
      <c r="AL34" s="843"/>
      <c r="AM34" s="843"/>
      <c r="AN34" s="843"/>
      <c r="AO34" s="843"/>
      <c r="AP34" s="843">
        <v>108</v>
      </c>
      <c r="AQ34" s="843"/>
      <c r="AR34" s="843"/>
      <c r="AS34" s="843"/>
      <c r="AT34" s="843"/>
      <c r="AU34" s="843">
        <v>55</v>
      </c>
      <c r="AV34" s="843"/>
      <c r="AW34" s="843"/>
      <c r="AX34" s="843"/>
      <c r="AY34" s="843"/>
      <c r="AZ34" s="844" t="s">
        <v>524</v>
      </c>
      <c r="BA34" s="844"/>
      <c r="BB34" s="844"/>
      <c r="BC34" s="844"/>
      <c r="BD34" s="844"/>
      <c r="BE34" s="845" t="s">
        <v>416</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t="s">
        <v>417</v>
      </c>
      <c r="C35" s="794"/>
      <c r="D35" s="794"/>
      <c r="E35" s="794"/>
      <c r="F35" s="794"/>
      <c r="G35" s="794"/>
      <c r="H35" s="794"/>
      <c r="I35" s="794"/>
      <c r="J35" s="794"/>
      <c r="K35" s="794"/>
      <c r="L35" s="794"/>
      <c r="M35" s="794"/>
      <c r="N35" s="794"/>
      <c r="O35" s="794"/>
      <c r="P35" s="795"/>
      <c r="Q35" s="796">
        <v>255</v>
      </c>
      <c r="R35" s="797"/>
      <c r="S35" s="797"/>
      <c r="T35" s="797"/>
      <c r="U35" s="797"/>
      <c r="V35" s="797">
        <v>220</v>
      </c>
      <c r="W35" s="797"/>
      <c r="X35" s="797"/>
      <c r="Y35" s="797"/>
      <c r="Z35" s="797"/>
      <c r="AA35" s="797">
        <v>34</v>
      </c>
      <c r="AB35" s="797"/>
      <c r="AC35" s="797"/>
      <c r="AD35" s="797"/>
      <c r="AE35" s="798"/>
      <c r="AF35" s="799">
        <v>34</v>
      </c>
      <c r="AG35" s="800"/>
      <c r="AH35" s="800"/>
      <c r="AI35" s="800"/>
      <c r="AJ35" s="801"/>
      <c r="AK35" s="847">
        <v>55</v>
      </c>
      <c r="AL35" s="843"/>
      <c r="AM35" s="843"/>
      <c r="AN35" s="843"/>
      <c r="AO35" s="843"/>
      <c r="AP35" s="843">
        <v>899</v>
      </c>
      <c r="AQ35" s="843"/>
      <c r="AR35" s="843"/>
      <c r="AS35" s="843"/>
      <c r="AT35" s="843"/>
      <c r="AU35" s="843">
        <v>501</v>
      </c>
      <c r="AV35" s="843"/>
      <c r="AW35" s="843"/>
      <c r="AX35" s="843"/>
      <c r="AY35" s="843"/>
      <c r="AZ35" s="844" t="s">
        <v>524</v>
      </c>
      <c r="BA35" s="844"/>
      <c r="BB35" s="844"/>
      <c r="BC35" s="844"/>
      <c r="BD35" s="844"/>
      <c r="BE35" s="845" t="s">
        <v>418</v>
      </c>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t="s">
        <v>419</v>
      </c>
      <c r="C36" s="794"/>
      <c r="D36" s="794"/>
      <c r="E36" s="794"/>
      <c r="F36" s="794"/>
      <c r="G36" s="794"/>
      <c r="H36" s="794"/>
      <c r="I36" s="794"/>
      <c r="J36" s="794"/>
      <c r="K36" s="794"/>
      <c r="L36" s="794"/>
      <c r="M36" s="794"/>
      <c r="N36" s="794"/>
      <c r="O36" s="794"/>
      <c r="P36" s="795"/>
      <c r="Q36" s="796">
        <v>18</v>
      </c>
      <c r="R36" s="797"/>
      <c r="S36" s="797"/>
      <c r="T36" s="797"/>
      <c r="U36" s="797"/>
      <c r="V36" s="797">
        <v>10</v>
      </c>
      <c r="W36" s="797"/>
      <c r="X36" s="797"/>
      <c r="Y36" s="797"/>
      <c r="Z36" s="797"/>
      <c r="AA36" s="797">
        <f t="shared" ref="AA36" si="5">Q36-V36</f>
        <v>8</v>
      </c>
      <c r="AB36" s="797"/>
      <c r="AC36" s="797"/>
      <c r="AD36" s="797"/>
      <c r="AE36" s="798"/>
      <c r="AF36" s="799">
        <v>8</v>
      </c>
      <c r="AG36" s="800"/>
      <c r="AH36" s="800"/>
      <c r="AI36" s="800"/>
      <c r="AJ36" s="801"/>
      <c r="AK36" s="847">
        <v>8</v>
      </c>
      <c r="AL36" s="843"/>
      <c r="AM36" s="843"/>
      <c r="AN36" s="843"/>
      <c r="AO36" s="843"/>
      <c r="AP36" s="843">
        <v>27</v>
      </c>
      <c r="AQ36" s="843"/>
      <c r="AR36" s="843"/>
      <c r="AS36" s="843"/>
      <c r="AT36" s="843"/>
      <c r="AU36" s="843">
        <v>27</v>
      </c>
      <c r="AV36" s="843"/>
      <c r="AW36" s="843"/>
      <c r="AX36" s="843"/>
      <c r="AY36" s="843"/>
      <c r="AZ36" s="844" t="s">
        <v>524</v>
      </c>
      <c r="BA36" s="844"/>
      <c r="BB36" s="844"/>
      <c r="BC36" s="844"/>
      <c r="BD36" s="844"/>
      <c r="BE36" s="845" t="s">
        <v>416</v>
      </c>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t="s">
        <v>420</v>
      </c>
      <c r="C37" s="794"/>
      <c r="D37" s="794"/>
      <c r="E37" s="794"/>
      <c r="F37" s="794"/>
      <c r="G37" s="794"/>
      <c r="H37" s="794"/>
      <c r="I37" s="794"/>
      <c r="J37" s="794"/>
      <c r="K37" s="794"/>
      <c r="L37" s="794"/>
      <c r="M37" s="794"/>
      <c r="N37" s="794"/>
      <c r="O37" s="794"/>
      <c r="P37" s="795"/>
      <c r="Q37" s="796">
        <v>12</v>
      </c>
      <c r="R37" s="797"/>
      <c r="S37" s="797"/>
      <c r="T37" s="797"/>
      <c r="U37" s="797"/>
      <c r="V37" s="797">
        <v>8</v>
      </c>
      <c r="W37" s="797"/>
      <c r="X37" s="797"/>
      <c r="Y37" s="797"/>
      <c r="Z37" s="797"/>
      <c r="AA37" s="797">
        <f>Q37-V37</f>
        <v>4</v>
      </c>
      <c r="AB37" s="797"/>
      <c r="AC37" s="797"/>
      <c r="AD37" s="797"/>
      <c r="AE37" s="798"/>
      <c r="AF37" s="799">
        <v>4</v>
      </c>
      <c r="AG37" s="800"/>
      <c r="AH37" s="800"/>
      <c r="AI37" s="800"/>
      <c r="AJ37" s="801"/>
      <c r="AK37" s="847">
        <v>7</v>
      </c>
      <c r="AL37" s="843"/>
      <c r="AM37" s="843"/>
      <c r="AN37" s="843"/>
      <c r="AO37" s="843"/>
      <c r="AP37" s="843">
        <v>16</v>
      </c>
      <c r="AQ37" s="843"/>
      <c r="AR37" s="843"/>
      <c r="AS37" s="843"/>
      <c r="AT37" s="843"/>
      <c r="AU37" s="843">
        <v>16</v>
      </c>
      <c r="AV37" s="843"/>
      <c r="AW37" s="843"/>
      <c r="AX37" s="843"/>
      <c r="AY37" s="843"/>
      <c r="AZ37" s="844" t="s">
        <v>524</v>
      </c>
      <c r="BA37" s="844"/>
      <c r="BB37" s="844"/>
      <c r="BC37" s="844"/>
      <c r="BD37" s="844"/>
      <c r="BE37" s="845" t="s">
        <v>416</v>
      </c>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421</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396</v>
      </c>
      <c r="B63" s="802" t="s">
        <v>422</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351</v>
      </c>
      <c r="AG63" s="857"/>
      <c r="AH63" s="857"/>
      <c r="AI63" s="857"/>
      <c r="AJ63" s="858"/>
      <c r="AK63" s="859"/>
      <c r="AL63" s="854"/>
      <c r="AM63" s="854"/>
      <c r="AN63" s="854"/>
      <c r="AO63" s="854"/>
      <c r="AP63" s="857">
        <f>SUM(AP28:AT62)</f>
        <v>1377</v>
      </c>
      <c r="AQ63" s="857"/>
      <c r="AR63" s="857"/>
      <c r="AS63" s="857"/>
      <c r="AT63" s="857"/>
      <c r="AU63" s="857">
        <f>SUM(AU28:AY62)</f>
        <v>700</v>
      </c>
      <c r="AV63" s="857"/>
      <c r="AW63" s="857"/>
      <c r="AX63" s="857"/>
      <c r="AY63" s="857"/>
      <c r="AZ63" s="861"/>
      <c r="BA63" s="861"/>
      <c r="BB63" s="861"/>
      <c r="BC63" s="861"/>
      <c r="BD63" s="861"/>
      <c r="BE63" s="862"/>
      <c r="BF63" s="862"/>
      <c r="BG63" s="862"/>
      <c r="BH63" s="862"/>
      <c r="BI63" s="863"/>
      <c r="BJ63" s="864" t="s">
        <v>182</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424</v>
      </c>
      <c r="B66" s="741"/>
      <c r="C66" s="741"/>
      <c r="D66" s="741"/>
      <c r="E66" s="741"/>
      <c r="F66" s="741"/>
      <c r="G66" s="741"/>
      <c r="H66" s="741"/>
      <c r="I66" s="741"/>
      <c r="J66" s="741"/>
      <c r="K66" s="741"/>
      <c r="L66" s="741"/>
      <c r="M66" s="741"/>
      <c r="N66" s="741"/>
      <c r="O66" s="741"/>
      <c r="P66" s="742"/>
      <c r="Q66" s="746" t="s">
        <v>400</v>
      </c>
      <c r="R66" s="747"/>
      <c r="S66" s="747"/>
      <c r="T66" s="747"/>
      <c r="U66" s="748"/>
      <c r="V66" s="746" t="s">
        <v>401</v>
      </c>
      <c r="W66" s="747"/>
      <c r="X66" s="747"/>
      <c r="Y66" s="747"/>
      <c r="Z66" s="748"/>
      <c r="AA66" s="746" t="s">
        <v>425</v>
      </c>
      <c r="AB66" s="747"/>
      <c r="AC66" s="747"/>
      <c r="AD66" s="747"/>
      <c r="AE66" s="748"/>
      <c r="AF66" s="867" t="s">
        <v>426</v>
      </c>
      <c r="AG66" s="828"/>
      <c r="AH66" s="828"/>
      <c r="AI66" s="828"/>
      <c r="AJ66" s="868"/>
      <c r="AK66" s="746" t="s">
        <v>404</v>
      </c>
      <c r="AL66" s="741"/>
      <c r="AM66" s="741"/>
      <c r="AN66" s="741"/>
      <c r="AO66" s="742"/>
      <c r="AP66" s="746" t="s">
        <v>427</v>
      </c>
      <c r="AQ66" s="747"/>
      <c r="AR66" s="747"/>
      <c r="AS66" s="747"/>
      <c r="AT66" s="748"/>
      <c r="AU66" s="746" t="s">
        <v>428</v>
      </c>
      <c r="AV66" s="747"/>
      <c r="AW66" s="747"/>
      <c r="AX66" s="747"/>
      <c r="AY66" s="748"/>
      <c r="AZ66" s="746" t="s">
        <v>384</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594</v>
      </c>
      <c r="C68" s="883"/>
      <c r="D68" s="883"/>
      <c r="E68" s="883"/>
      <c r="F68" s="883"/>
      <c r="G68" s="883"/>
      <c r="H68" s="883"/>
      <c r="I68" s="883"/>
      <c r="J68" s="883"/>
      <c r="K68" s="883"/>
      <c r="L68" s="883"/>
      <c r="M68" s="883"/>
      <c r="N68" s="883"/>
      <c r="O68" s="883"/>
      <c r="P68" s="884"/>
      <c r="Q68" s="885">
        <v>5966</v>
      </c>
      <c r="R68" s="879"/>
      <c r="S68" s="879"/>
      <c r="T68" s="879"/>
      <c r="U68" s="879"/>
      <c r="V68" s="879">
        <v>5266</v>
      </c>
      <c r="W68" s="879"/>
      <c r="X68" s="879"/>
      <c r="Y68" s="879"/>
      <c r="Z68" s="879"/>
      <c r="AA68" s="879">
        <f>Q68-V68</f>
        <v>700</v>
      </c>
      <c r="AB68" s="879"/>
      <c r="AC68" s="879"/>
      <c r="AD68" s="879"/>
      <c r="AE68" s="879"/>
      <c r="AF68" s="879">
        <v>700</v>
      </c>
      <c r="AG68" s="879"/>
      <c r="AH68" s="879"/>
      <c r="AI68" s="879"/>
      <c r="AJ68" s="879"/>
      <c r="AK68" s="879">
        <v>1</v>
      </c>
      <c r="AL68" s="879"/>
      <c r="AM68" s="879"/>
      <c r="AN68" s="879"/>
      <c r="AO68" s="879"/>
      <c r="AP68" s="879" t="s">
        <v>601</v>
      </c>
      <c r="AQ68" s="879"/>
      <c r="AR68" s="879"/>
      <c r="AS68" s="879"/>
      <c r="AT68" s="879"/>
      <c r="AU68" s="879" t="s">
        <v>601</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595</v>
      </c>
      <c r="C69" s="887"/>
      <c r="D69" s="887"/>
      <c r="E69" s="887"/>
      <c r="F69" s="887"/>
      <c r="G69" s="887"/>
      <c r="H69" s="887"/>
      <c r="I69" s="887"/>
      <c r="J69" s="887"/>
      <c r="K69" s="887"/>
      <c r="L69" s="887"/>
      <c r="M69" s="887"/>
      <c r="N69" s="887"/>
      <c r="O69" s="887"/>
      <c r="P69" s="888"/>
      <c r="Q69" s="889">
        <v>124</v>
      </c>
      <c r="R69" s="843"/>
      <c r="S69" s="843"/>
      <c r="T69" s="843"/>
      <c r="U69" s="843"/>
      <c r="V69" s="843">
        <v>113</v>
      </c>
      <c r="W69" s="843"/>
      <c r="X69" s="843"/>
      <c r="Y69" s="843"/>
      <c r="Z69" s="843"/>
      <c r="AA69" s="843">
        <f t="shared" ref="AA69:AA73" si="6">Q69-V69</f>
        <v>11</v>
      </c>
      <c r="AB69" s="843"/>
      <c r="AC69" s="843"/>
      <c r="AD69" s="843"/>
      <c r="AE69" s="843"/>
      <c r="AF69" s="843">
        <v>11</v>
      </c>
      <c r="AG69" s="843"/>
      <c r="AH69" s="843"/>
      <c r="AI69" s="843"/>
      <c r="AJ69" s="843"/>
      <c r="AK69" s="843" t="s">
        <v>601</v>
      </c>
      <c r="AL69" s="843"/>
      <c r="AM69" s="843"/>
      <c r="AN69" s="843"/>
      <c r="AO69" s="843"/>
      <c r="AP69" s="843" t="s">
        <v>601</v>
      </c>
      <c r="AQ69" s="843"/>
      <c r="AR69" s="843"/>
      <c r="AS69" s="843"/>
      <c r="AT69" s="843"/>
      <c r="AU69" s="843" t="s">
        <v>601</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596</v>
      </c>
      <c r="C70" s="887"/>
      <c r="D70" s="887"/>
      <c r="E70" s="887"/>
      <c r="F70" s="887"/>
      <c r="G70" s="887"/>
      <c r="H70" s="887"/>
      <c r="I70" s="887"/>
      <c r="J70" s="887"/>
      <c r="K70" s="887"/>
      <c r="L70" s="887"/>
      <c r="M70" s="887"/>
      <c r="N70" s="887"/>
      <c r="O70" s="887"/>
      <c r="P70" s="888"/>
      <c r="Q70" s="889">
        <v>1473</v>
      </c>
      <c r="R70" s="843"/>
      <c r="S70" s="843"/>
      <c r="T70" s="843"/>
      <c r="U70" s="843"/>
      <c r="V70" s="843">
        <v>1328</v>
      </c>
      <c r="W70" s="843"/>
      <c r="X70" s="843"/>
      <c r="Y70" s="843"/>
      <c r="Z70" s="843"/>
      <c r="AA70" s="843">
        <f t="shared" si="6"/>
        <v>145</v>
      </c>
      <c r="AB70" s="843"/>
      <c r="AC70" s="843"/>
      <c r="AD70" s="843"/>
      <c r="AE70" s="843"/>
      <c r="AF70" s="843">
        <v>145</v>
      </c>
      <c r="AG70" s="843"/>
      <c r="AH70" s="843"/>
      <c r="AI70" s="843"/>
      <c r="AJ70" s="843"/>
      <c r="AK70" s="843">
        <v>32</v>
      </c>
      <c r="AL70" s="843"/>
      <c r="AM70" s="843"/>
      <c r="AN70" s="843"/>
      <c r="AO70" s="843"/>
      <c r="AP70" s="843">
        <v>348</v>
      </c>
      <c r="AQ70" s="843"/>
      <c r="AR70" s="843"/>
      <c r="AS70" s="843"/>
      <c r="AT70" s="843"/>
      <c r="AU70" s="843" t="s">
        <v>601</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597</v>
      </c>
      <c r="C71" s="887"/>
      <c r="D71" s="887"/>
      <c r="E71" s="887"/>
      <c r="F71" s="887"/>
      <c r="G71" s="887"/>
      <c r="H71" s="887"/>
      <c r="I71" s="887"/>
      <c r="J71" s="887"/>
      <c r="K71" s="887"/>
      <c r="L71" s="887"/>
      <c r="M71" s="887"/>
      <c r="N71" s="887"/>
      <c r="O71" s="887"/>
      <c r="P71" s="888"/>
      <c r="Q71" s="889">
        <v>780</v>
      </c>
      <c r="R71" s="843"/>
      <c r="S71" s="843"/>
      <c r="T71" s="843"/>
      <c r="U71" s="843"/>
      <c r="V71" s="843">
        <v>746</v>
      </c>
      <c r="W71" s="843"/>
      <c r="X71" s="843"/>
      <c r="Y71" s="843"/>
      <c r="Z71" s="843"/>
      <c r="AA71" s="843">
        <f t="shared" si="6"/>
        <v>34</v>
      </c>
      <c r="AB71" s="843"/>
      <c r="AC71" s="843"/>
      <c r="AD71" s="843"/>
      <c r="AE71" s="843"/>
      <c r="AF71" s="843">
        <v>34</v>
      </c>
      <c r="AG71" s="843"/>
      <c r="AH71" s="843"/>
      <c r="AI71" s="843"/>
      <c r="AJ71" s="843"/>
      <c r="AK71" s="843">
        <v>188</v>
      </c>
      <c r="AL71" s="843"/>
      <c r="AM71" s="843"/>
      <c r="AN71" s="843"/>
      <c r="AO71" s="843"/>
      <c r="AP71" s="843" t="s">
        <v>601</v>
      </c>
      <c r="AQ71" s="843"/>
      <c r="AR71" s="843"/>
      <c r="AS71" s="843"/>
      <c r="AT71" s="843"/>
      <c r="AU71" s="843" t="s">
        <v>601</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598</v>
      </c>
      <c r="C72" s="887"/>
      <c r="D72" s="887"/>
      <c r="E72" s="887"/>
      <c r="F72" s="887"/>
      <c r="G72" s="887"/>
      <c r="H72" s="887"/>
      <c r="I72" s="887"/>
      <c r="J72" s="887"/>
      <c r="K72" s="887"/>
      <c r="L72" s="887"/>
      <c r="M72" s="887"/>
      <c r="N72" s="887"/>
      <c r="O72" s="887"/>
      <c r="P72" s="888"/>
      <c r="Q72" s="889">
        <v>56</v>
      </c>
      <c r="R72" s="843"/>
      <c r="S72" s="843"/>
      <c r="T72" s="843"/>
      <c r="U72" s="843"/>
      <c r="V72" s="843">
        <v>50</v>
      </c>
      <c r="W72" s="843"/>
      <c r="X72" s="843"/>
      <c r="Y72" s="843"/>
      <c r="Z72" s="843"/>
      <c r="AA72" s="843">
        <f t="shared" si="6"/>
        <v>6</v>
      </c>
      <c r="AB72" s="843"/>
      <c r="AC72" s="843"/>
      <c r="AD72" s="843"/>
      <c r="AE72" s="843"/>
      <c r="AF72" s="843">
        <v>6</v>
      </c>
      <c r="AG72" s="843"/>
      <c r="AH72" s="843"/>
      <c r="AI72" s="843"/>
      <c r="AJ72" s="843"/>
      <c r="AK72" s="843">
        <v>3</v>
      </c>
      <c r="AL72" s="843"/>
      <c r="AM72" s="843"/>
      <c r="AN72" s="843"/>
      <c r="AO72" s="843"/>
      <c r="AP72" s="843" t="s">
        <v>601</v>
      </c>
      <c r="AQ72" s="843"/>
      <c r="AR72" s="843"/>
      <c r="AS72" s="843"/>
      <c r="AT72" s="843"/>
      <c r="AU72" s="843" t="s">
        <v>601</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t="s">
        <v>599</v>
      </c>
      <c r="C73" s="887"/>
      <c r="D73" s="887"/>
      <c r="E73" s="887"/>
      <c r="F73" s="887"/>
      <c r="G73" s="887"/>
      <c r="H73" s="887"/>
      <c r="I73" s="887"/>
      <c r="J73" s="887"/>
      <c r="K73" s="887"/>
      <c r="L73" s="887"/>
      <c r="M73" s="887"/>
      <c r="N73" s="887"/>
      <c r="O73" s="887"/>
      <c r="P73" s="888"/>
      <c r="Q73" s="889">
        <v>116</v>
      </c>
      <c r="R73" s="843"/>
      <c r="S73" s="843"/>
      <c r="T73" s="843"/>
      <c r="U73" s="843"/>
      <c r="V73" s="843">
        <v>110</v>
      </c>
      <c r="W73" s="843"/>
      <c r="X73" s="843"/>
      <c r="Y73" s="843"/>
      <c r="Z73" s="843"/>
      <c r="AA73" s="843">
        <f t="shared" si="6"/>
        <v>6</v>
      </c>
      <c r="AB73" s="843"/>
      <c r="AC73" s="843"/>
      <c r="AD73" s="843"/>
      <c r="AE73" s="843"/>
      <c r="AF73" s="843">
        <v>6</v>
      </c>
      <c r="AG73" s="843"/>
      <c r="AH73" s="843"/>
      <c r="AI73" s="843"/>
      <c r="AJ73" s="843"/>
      <c r="AK73" s="843">
        <v>14</v>
      </c>
      <c r="AL73" s="843"/>
      <c r="AM73" s="843"/>
      <c r="AN73" s="843"/>
      <c r="AO73" s="843"/>
      <c r="AP73" s="843" t="s">
        <v>601</v>
      </c>
      <c r="AQ73" s="843"/>
      <c r="AR73" s="843"/>
      <c r="AS73" s="843"/>
      <c r="AT73" s="843"/>
      <c r="AU73" s="843" t="s">
        <v>601</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t="s">
        <v>600</v>
      </c>
      <c r="C74" s="887"/>
      <c r="D74" s="887"/>
      <c r="E74" s="887"/>
      <c r="F74" s="887"/>
      <c r="G74" s="887"/>
      <c r="H74" s="887"/>
      <c r="I74" s="887"/>
      <c r="J74" s="887"/>
      <c r="K74" s="887"/>
      <c r="L74" s="887"/>
      <c r="M74" s="887"/>
      <c r="N74" s="887"/>
      <c r="O74" s="887"/>
      <c r="P74" s="888"/>
      <c r="Q74" s="889">
        <v>156662</v>
      </c>
      <c r="R74" s="843"/>
      <c r="S74" s="843"/>
      <c r="T74" s="843"/>
      <c r="U74" s="843"/>
      <c r="V74" s="843">
        <v>152216</v>
      </c>
      <c r="W74" s="843"/>
      <c r="X74" s="843"/>
      <c r="Y74" s="843"/>
      <c r="Z74" s="843"/>
      <c r="AA74" s="843">
        <v>4445</v>
      </c>
      <c r="AB74" s="843"/>
      <c r="AC74" s="843"/>
      <c r="AD74" s="843"/>
      <c r="AE74" s="843"/>
      <c r="AF74" s="843">
        <v>4445</v>
      </c>
      <c r="AG74" s="843"/>
      <c r="AH74" s="843"/>
      <c r="AI74" s="843"/>
      <c r="AJ74" s="843"/>
      <c r="AK74" s="843" t="s">
        <v>601</v>
      </c>
      <c r="AL74" s="843"/>
      <c r="AM74" s="843"/>
      <c r="AN74" s="843"/>
      <c r="AO74" s="843"/>
      <c r="AP74" s="843" t="s">
        <v>601</v>
      </c>
      <c r="AQ74" s="843"/>
      <c r="AR74" s="843"/>
      <c r="AS74" s="843"/>
      <c r="AT74" s="843"/>
      <c r="AU74" s="843" t="s">
        <v>601</v>
      </c>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t="s">
        <v>602</v>
      </c>
      <c r="C75" s="887"/>
      <c r="D75" s="887"/>
      <c r="E75" s="887"/>
      <c r="F75" s="887"/>
      <c r="G75" s="887"/>
      <c r="H75" s="887"/>
      <c r="I75" s="887"/>
      <c r="J75" s="887"/>
      <c r="K75" s="887"/>
      <c r="L75" s="887"/>
      <c r="M75" s="887"/>
      <c r="N75" s="887"/>
      <c r="O75" s="887"/>
      <c r="P75" s="888"/>
      <c r="Q75" s="890">
        <v>460</v>
      </c>
      <c r="R75" s="891"/>
      <c r="S75" s="891"/>
      <c r="T75" s="891"/>
      <c r="U75" s="847"/>
      <c r="V75" s="892">
        <v>436</v>
      </c>
      <c r="W75" s="891"/>
      <c r="X75" s="891"/>
      <c r="Y75" s="891"/>
      <c r="Z75" s="847"/>
      <c r="AA75" s="892">
        <v>67</v>
      </c>
      <c r="AB75" s="891"/>
      <c r="AC75" s="891"/>
      <c r="AD75" s="891"/>
      <c r="AE75" s="847"/>
      <c r="AF75" s="892" t="s">
        <v>601</v>
      </c>
      <c r="AG75" s="891"/>
      <c r="AH75" s="891"/>
      <c r="AI75" s="891"/>
      <c r="AJ75" s="847"/>
      <c r="AK75" s="892" t="s">
        <v>601</v>
      </c>
      <c r="AL75" s="891"/>
      <c r="AM75" s="891"/>
      <c r="AN75" s="891"/>
      <c r="AO75" s="847"/>
      <c r="AP75" s="892">
        <v>173</v>
      </c>
      <c r="AQ75" s="891"/>
      <c r="AR75" s="891"/>
      <c r="AS75" s="891"/>
      <c r="AT75" s="847"/>
      <c r="AU75" s="892" t="s">
        <v>601</v>
      </c>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396</v>
      </c>
      <c r="B88" s="802" t="s">
        <v>429</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f>SUM(AF68:AJ87)</f>
        <v>5347</v>
      </c>
      <c r="AG88" s="857"/>
      <c r="AH88" s="857"/>
      <c r="AI88" s="857"/>
      <c r="AJ88" s="857"/>
      <c r="AK88" s="854"/>
      <c r="AL88" s="854"/>
      <c r="AM88" s="854"/>
      <c r="AN88" s="854"/>
      <c r="AO88" s="854"/>
      <c r="AP88" s="857">
        <f>SUM(AP68:AT87)</f>
        <v>521</v>
      </c>
      <c r="AQ88" s="857"/>
      <c r="AR88" s="857"/>
      <c r="AS88" s="857"/>
      <c r="AT88" s="857"/>
      <c r="AU88" s="857"/>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396</v>
      </c>
      <c r="BR102" s="802" t="s">
        <v>430</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431</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432</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435</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436</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437</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438</v>
      </c>
      <c r="AB109" s="906"/>
      <c r="AC109" s="906"/>
      <c r="AD109" s="906"/>
      <c r="AE109" s="907"/>
      <c r="AF109" s="905" t="s">
        <v>439</v>
      </c>
      <c r="AG109" s="906"/>
      <c r="AH109" s="906"/>
      <c r="AI109" s="906"/>
      <c r="AJ109" s="907"/>
      <c r="AK109" s="905" t="s">
        <v>314</v>
      </c>
      <c r="AL109" s="906"/>
      <c r="AM109" s="906"/>
      <c r="AN109" s="906"/>
      <c r="AO109" s="907"/>
      <c r="AP109" s="905" t="s">
        <v>440</v>
      </c>
      <c r="AQ109" s="906"/>
      <c r="AR109" s="906"/>
      <c r="AS109" s="906"/>
      <c r="AT109" s="908"/>
      <c r="AU109" s="925" t="s">
        <v>437</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438</v>
      </c>
      <c r="BR109" s="906"/>
      <c r="BS109" s="906"/>
      <c r="BT109" s="906"/>
      <c r="BU109" s="907"/>
      <c r="BV109" s="905" t="s">
        <v>439</v>
      </c>
      <c r="BW109" s="906"/>
      <c r="BX109" s="906"/>
      <c r="BY109" s="906"/>
      <c r="BZ109" s="907"/>
      <c r="CA109" s="905" t="s">
        <v>314</v>
      </c>
      <c r="CB109" s="906"/>
      <c r="CC109" s="906"/>
      <c r="CD109" s="906"/>
      <c r="CE109" s="907"/>
      <c r="CF109" s="926" t="s">
        <v>440</v>
      </c>
      <c r="CG109" s="926"/>
      <c r="CH109" s="926"/>
      <c r="CI109" s="926"/>
      <c r="CJ109" s="926"/>
      <c r="CK109" s="905" t="s">
        <v>441</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438</v>
      </c>
      <c r="DH109" s="906"/>
      <c r="DI109" s="906"/>
      <c r="DJ109" s="906"/>
      <c r="DK109" s="907"/>
      <c r="DL109" s="905" t="s">
        <v>439</v>
      </c>
      <c r="DM109" s="906"/>
      <c r="DN109" s="906"/>
      <c r="DO109" s="906"/>
      <c r="DP109" s="907"/>
      <c r="DQ109" s="905" t="s">
        <v>314</v>
      </c>
      <c r="DR109" s="906"/>
      <c r="DS109" s="906"/>
      <c r="DT109" s="906"/>
      <c r="DU109" s="907"/>
      <c r="DV109" s="905" t="s">
        <v>440</v>
      </c>
      <c r="DW109" s="906"/>
      <c r="DX109" s="906"/>
      <c r="DY109" s="906"/>
      <c r="DZ109" s="908"/>
    </row>
    <row r="110" spans="1:131" s="224" customFormat="1" ht="26.25" customHeight="1" x14ac:dyDescent="0.15">
      <c r="A110" s="909" t="s">
        <v>442</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335027</v>
      </c>
      <c r="AB110" s="913"/>
      <c r="AC110" s="913"/>
      <c r="AD110" s="913"/>
      <c r="AE110" s="914"/>
      <c r="AF110" s="915">
        <v>348842</v>
      </c>
      <c r="AG110" s="913"/>
      <c r="AH110" s="913"/>
      <c r="AI110" s="913"/>
      <c r="AJ110" s="914"/>
      <c r="AK110" s="915">
        <v>382732</v>
      </c>
      <c r="AL110" s="913"/>
      <c r="AM110" s="913"/>
      <c r="AN110" s="913"/>
      <c r="AO110" s="914"/>
      <c r="AP110" s="916">
        <v>19.8</v>
      </c>
      <c r="AQ110" s="917"/>
      <c r="AR110" s="917"/>
      <c r="AS110" s="917"/>
      <c r="AT110" s="918"/>
      <c r="AU110" s="919" t="s">
        <v>75</v>
      </c>
      <c r="AV110" s="920"/>
      <c r="AW110" s="920"/>
      <c r="AX110" s="920"/>
      <c r="AY110" s="920"/>
      <c r="AZ110" s="942" t="s">
        <v>443</v>
      </c>
      <c r="BA110" s="910"/>
      <c r="BB110" s="910"/>
      <c r="BC110" s="910"/>
      <c r="BD110" s="910"/>
      <c r="BE110" s="910"/>
      <c r="BF110" s="910"/>
      <c r="BG110" s="910"/>
      <c r="BH110" s="910"/>
      <c r="BI110" s="910"/>
      <c r="BJ110" s="910"/>
      <c r="BK110" s="910"/>
      <c r="BL110" s="910"/>
      <c r="BM110" s="910"/>
      <c r="BN110" s="910"/>
      <c r="BO110" s="910"/>
      <c r="BP110" s="911"/>
      <c r="BQ110" s="943">
        <v>3319076</v>
      </c>
      <c r="BR110" s="944"/>
      <c r="BS110" s="944"/>
      <c r="BT110" s="944"/>
      <c r="BU110" s="944"/>
      <c r="BV110" s="944">
        <v>3839942</v>
      </c>
      <c r="BW110" s="944"/>
      <c r="BX110" s="944"/>
      <c r="BY110" s="944"/>
      <c r="BZ110" s="944"/>
      <c r="CA110" s="944">
        <v>4953719</v>
      </c>
      <c r="CB110" s="944"/>
      <c r="CC110" s="944"/>
      <c r="CD110" s="944"/>
      <c r="CE110" s="944"/>
      <c r="CF110" s="957">
        <v>255.7</v>
      </c>
      <c r="CG110" s="958"/>
      <c r="CH110" s="958"/>
      <c r="CI110" s="958"/>
      <c r="CJ110" s="958"/>
      <c r="CK110" s="959" t="s">
        <v>444</v>
      </c>
      <c r="CL110" s="960"/>
      <c r="CM110" s="942" t="s">
        <v>445</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446</v>
      </c>
      <c r="DH110" s="944"/>
      <c r="DI110" s="944"/>
      <c r="DJ110" s="944"/>
      <c r="DK110" s="944"/>
      <c r="DL110" s="944" t="s">
        <v>182</v>
      </c>
      <c r="DM110" s="944"/>
      <c r="DN110" s="944"/>
      <c r="DO110" s="944"/>
      <c r="DP110" s="944"/>
      <c r="DQ110" s="944" t="s">
        <v>446</v>
      </c>
      <c r="DR110" s="944"/>
      <c r="DS110" s="944"/>
      <c r="DT110" s="944"/>
      <c r="DU110" s="944"/>
      <c r="DV110" s="945" t="s">
        <v>182</v>
      </c>
      <c r="DW110" s="945"/>
      <c r="DX110" s="945"/>
      <c r="DY110" s="945"/>
      <c r="DZ110" s="946"/>
    </row>
    <row r="111" spans="1:131" s="224" customFormat="1" ht="26.25" customHeight="1" x14ac:dyDescent="0.15">
      <c r="A111" s="947" t="s">
        <v>447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448</v>
      </c>
      <c r="AB111" s="951"/>
      <c r="AC111" s="951"/>
      <c r="AD111" s="951"/>
      <c r="AE111" s="952"/>
      <c r="AF111" s="953" t="s">
        <v>446</v>
      </c>
      <c r="AG111" s="951"/>
      <c r="AH111" s="951"/>
      <c r="AI111" s="951"/>
      <c r="AJ111" s="952"/>
      <c r="AK111" s="953" t="s">
        <v>182</v>
      </c>
      <c r="AL111" s="951"/>
      <c r="AM111" s="951"/>
      <c r="AN111" s="951"/>
      <c r="AO111" s="952"/>
      <c r="AP111" s="954" t="s">
        <v>182</v>
      </c>
      <c r="AQ111" s="955"/>
      <c r="AR111" s="955"/>
      <c r="AS111" s="955"/>
      <c r="AT111" s="956"/>
      <c r="AU111" s="921"/>
      <c r="AV111" s="922"/>
      <c r="AW111" s="922"/>
      <c r="AX111" s="922"/>
      <c r="AY111" s="922"/>
      <c r="AZ111" s="935" t="s">
        <v>449</v>
      </c>
      <c r="BA111" s="936"/>
      <c r="BB111" s="936"/>
      <c r="BC111" s="936"/>
      <c r="BD111" s="936"/>
      <c r="BE111" s="936"/>
      <c r="BF111" s="936"/>
      <c r="BG111" s="936"/>
      <c r="BH111" s="936"/>
      <c r="BI111" s="936"/>
      <c r="BJ111" s="936"/>
      <c r="BK111" s="936"/>
      <c r="BL111" s="936"/>
      <c r="BM111" s="936"/>
      <c r="BN111" s="936"/>
      <c r="BO111" s="936"/>
      <c r="BP111" s="937"/>
      <c r="BQ111" s="938" t="s">
        <v>182</v>
      </c>
      <c r="BR111" s="939"/>
      <c r="BS111" s="939"/>
      <c r="BT111" s="939"/>
      <c r="BU111" s="939"/>
      <c r="BV111" s="939" t="s">
        <v>448</v>
      </c>
      <c r="BW111" s="939"/>
      <c r="BX111" s="939"/>
      <c r="BY111" s="939"/>
      <c r="BZ111" s="939"/>
      <c r="CA111" s="939" t="s">
        <v>448</v>
      </c>
      <c r="CB111" s="939"/>
      <c r="CC111" s="939"/>
      <c r="CD111" s="939"/>
      <c r="CE111" s="939"/>
      <c r="CF111" s="933" t="s">
        <v>448</v>
      </c>
      <c r="CG111" s="934"/>
      <c r="CH111" s="934"/>
      <c r="CI111" s="934"/>
      <c r="CJ111" s="934"/>
      <c r="CK111" s="961"/>
      <c r="CL111" s="962"/>
      <c r="CM111" s="935" t="s">
        <v>450</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448</v>
      </c>
      <c r="DH111" s="939"/>
      <c r="DI111" s="939"/>
      <c r="DJ111" s="939"/>
      <c r="DK111" s="939"/>
      <c r="DL111" s="939" t="s">
        <v>182</v>
      </c>
      <c r="DM111" s="939"/>
      <c r="DN111" s="939"/>
      <c r="DO111" s="939"/>
      <c r="DP111" s="939"/>
      <c r="DQ111" s="939" t="s">
        <v>451</v>
      </c>
      <c r="DR111" s="939"/>
      <c r="DS111" s="939"/>
      <c r="DT111" s="939"/>
      <c r="DU111" s="939"/>
      <c r="DV111" s="940" t="s">
        <v>448</v>
      </c>
      <c r="DW111" s="940"/>
      <c r="DX111" s="940"/>
      <c r="DY111" s="940"/>
      <c r="DZ111" s="941"/>
    </row>
    <row r="112" spans="1:131" s="224" customFormat="1" ht="26.25" customHeight="1" x14ac:dyDescent="0.15">
      <c r="A112" s="965" t="s">
        <v>452</v>
      </c>
      <c r="B112" s="966"/>
      <c r="C112" s="936" t="s">
        <v>453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182</v>
      </c>
      <c r="AB112" s="972"/>
      <c r="AC112" s="972"/>
      <c r="AD112" s="972"/>
      <c r="AE112" s="973"/>
      <c r="AF112" s="974" t="s">
        <v>451</v>
      </c>
      <c r="AG112" s="972"/>
      <c r="AH112" s="972"/>
      <c r="AI112" s="972"/>
      <c r="AJ112" s="973"/>
      <c r="AK112" s="974" t="s">
        <v>448</v>
      </c>
      <c r="AL112" s="972"/>
      <c r="AM112" s="972"/>
      <c r="AN112" s="972"/>
      <c r="AO112" s="973"/>
      <c r="AP112" s="975" t="s">
        <v>182</v>
      </c>
      <c r="AQ112" s="976"/>
      <c r="AR112" s="976"/>
      <c r="AS112" s="976"/>
      <c r="AT112" s="977"/>
      <c r="AU112" s="921"/>
      <c r="AV112" s="922"/>
      <c r="AW112" s="922"/>
      <c r="AX112" s="922"/>
      <c r="AY112" s="922"/>
      <c r="AZ112" s="935" t="s">
        <v>454</v>
      </c>
      <c r="BA112" s="936"/>
      <c r="BB112" s="936"/>
      <c r="BC112" s="936"/>
      <c r="BD112" s="936"/>
      <c r="BE112" s="936"/>
      <c r="BF112" s="936"/>
      <c r="BG112" s="936"/>
      <c r="BH112" s="936"/>
      <c r="BI112" s="936"/>
      <c r="BJ112" s="936"/>
      <c r="BK112" s="936"/>
      <c r="BL112" s="936"/>
      <c r="BM112" s="936"/>
      <c r="BN112" s="936"/>
      <c r="BO112" s="936"/>
      <c r="BP112" s="937"/>
      <c r="BQ112" s="938">
        <v>878952</v>
      </c>
      <c r="BR112" s="939"/>
      <c r="BS112" s="939"/>
      <c r="BT112" s="939"/>
      <c r="BU112" s="939"/>
      <c r="BV112" s="939">
        <v>976891</v>
      </c>
      <c r="BW112" s="939"/>
      <c r="BX112" s="939"/>
      <c r="BY112" s="939"/>
      <c r="BZ112" s="939"/>
      <c r="CA112" s="939">
        <v>968249</v>
      </c>
      <c r="CB112" s="939"/>
      <c r="CC112" s="939"/>
      <c r="CD112" s="939"/>
      <c r="CE112" s="939"/>
      <c r="CF112" s="933">
        <v>50</v>
      </c>
      <c r="CG112" s="934"/>
      <c r="CH112" s="934"/>
      <c r="CI112" s="934"/>
      <c r="CJ112" s="934"/>
      <c r="CK112" s="961"/>
      <c r="CL112" s="962"/>
      <c r="CM112" s="935" t="s">
        <v>455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451</v>
      </c>
      <c r="DH112" s="939"/>
      <c r="DI112" s="939"/>
      <c r="DJ112" s="939"/>
      <c r="DK112" s="939"/>
      <c r="DL112" s="939" t="s">
        <v>448</v>
      </c>
      <c r="DM112" s="939"/>
      <c r="DN112" s="939"/>
      <c r="DO112" s="939"/>
      <c r="DP112" s="939"/>
      <c r="DQ112" s="939" t="s">
        <v>448</v>
      </c>
      <c r="DR112" s="939"/>
      <c r="DS112" s="939"/>
      <c r="DT112" s="939"/>
      <c r="DU112" s="939"/>
      <c r="DV112" s="940" t="s">
        <v>182</v>
      </c>
      <c r="DW112" s="940"/>
      <c r="DX112" s="940"/>
      <c r="DY112" s="940"/>
      <c r="DZ112" s="941"/>
    </row>
    <row r="113" spans="1:130" s="224" customFormat="1" ht="26.25" customHeight="1" x14ac:dyDescent="0.15">
      <c r="A113" s="967"/>
      <c r="B113" s="968"/>
      <c r="C113" s="936" t="s">
        <v>456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88164</v>
      </c>
      <c r="AB113" s="951"/>
      <c r="AC113" s="951"/>
      <c r="AD113" s="951"/>
      <c r="AE113" s="952"/>
      <c r="AF113" s="953">
        <v>89659</v>
      </c>
      <c r="AG113" s="951"/>
      <c r="AH113" s="951"/>
      <c r="AI113" s="951"/>
      <c r="AJ113" s="952"/>
      <c r="AK113" s="953">
        <v>94039</v>
      </c>
      <c r="AL113" s="951"/>
      <c r="AM113" s="951"/>
      <c r="AN113" s="951"/>
      <c r="AO113" s="952"/>
      <c r="AP113" s="954">
        <v>4.9000000000000004</v>
      </c>
      <c r="AQ113" s="955"/>
      <c r="AR113" s="955"/>
      <c r="AS113" s="955"/>
      <c r="AT113" s="956"/>
      <c r="AU113" s="921"/>
      <c r="AV113" s="922"/>
      <c r="AW113" s="922"/>
      <c r="AX113" s="922"/>
      <c r="AY113" s="922"/>
      <c r="AZ113" s="935" t="s">
        <v>457</v>
      </c>
      <c r="BA113" s="936"/>
      <c r="BB113" s="936"/>
      <c r="BC113" s="936"/>
      <c r="BD113" s="936"/>
      <c r="BE113" s="936"/>
      <c r="BF113" s="936"/>
      <c r="BG113" s="936"/>
      <c r="BH113" s="936"/>
      <c r="BI113" s="936"/>
      <c r="BJ113" s="936"/>
      <c r="BK113" s="936"/>
      <c r="BL113" s="936"/>
      <c r="BM113" s="936"/>
      <c r="BN113" s="936"/>
      <c r="BO113" s="936"/>
      <c r="BP113" s="937"/>
      <c r="BQ113" s="938">
        <v>86087</v>
      </c>
      <c r="BR113" s="939"/>
      <c r="BS113" s="939"/>
      <c r="BT113" s="939"/>
      <c r="BU113" s="939"/>
      <c r="BV113" s="939">
        <v>57937</v>
      </c>
      <c r="BW113" s="939"/>
      <c r="BX113" s="939"/>
      <c r="BY113" s="939"/>
      <c r="BZ113" s="939"/>
      <c r="CA113" s="939">
        <v>30623</v>
      </c>
      <c r="CB113" s="939"/>
      <c r="CC113" s="939"/>
      <c r="CD113" s="939"/>
      <c r="CE113" s="939"/>
      <c r="CF113" s="933">
        <v>1.6</v>
      </c>
      <c r="CG113" s="934"/>
      <c r="CH113" s="934"/>
      <c r="CI113" s="934"/>
      <c r="CJ113" s="934"/>
      <c r="CK113" s="961"/>
      <c r="CL113" s="962"/>
      <c r="CM113" s="935" t="s">
        <v>458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448</v>
      </c>
      <c r="DH113" s="972"/>
      <c r="DI113" s="972"/>
      <c r="DJ113" s="972"/>
      <c r="DK113" s="973"/>
      <c r="DL113" s="974" t="s">
        <v>182</v>
      </c>
      <c r="DM113" s="972"/>
      <c r="DN113" s="972"/>
      <c r="DO113" s="972"/>
      <c r="DP113" s="973"/>
      <c r="DQ113" s="974" t="s">
        <v>182</v>
      </c>
      <c r="DR113" s="972"/>
      <c r="DS113" s="972"/>
      <c r="DT113" s="972"/>
      <c r="DU113" s="973"/>
      <c r="DV113" s="975" t="s">
        <v>182</v>
      </c>
      <c r="DW113" s="976"/>
      <c r="DX113" s="976"/>
      <c r="DY113" s="976"/>
      <c r="DZ113" s="977"/>
    </row>
    <row r="114" spans="1:130" s="224" customFormat="1" ht="26.25" customHeight="1" x14ac:dyDescent="0.15">
      <c r="A114" s="967"/>
      <c r="B114" s="968"/>
      <c r="C114" s="936" t="s">
        <v>459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18300</v>
      </c>
      <c r="AB114" s="972"/>
      <c r="AC114" s="972"/>
      <c r="AD114" s="972"/>
      <c r="AE114" s="973"/>
      <c r="AF114" s="974">
        <v>20693</v>
      </c>
      <c r="AG114" s="972"/>
      <c r="AH114" s="972"/>
      <c r="AI114" s="972"/>
      <c r="AJ114" s="973"/>
      <c r="AK114" s="974">
        <v>19065</v>
      </c>
      <c r="AL114" s="972"/>
      <c r="AM114" s="972"/>
      <c r="AN114" s="972"/>
      <c r="AO114" s="973"/>
      <c r="AP114" s="975">
        <v>1</v>
      </c>
      <c r="AQ114" s="976"/>
      <c r="AR114" s="976"/>
      <c r="AS114" s="976"/>
      <c r="AT114" s="977"/>
      <c r="AU114" s="921"/>
      <c r="AV114" s="922"/>
      <c r="AW114" s="922"/>
      <c r="AX114" s="922"/>
      <c r="AY114" s="922"/>
      <c r="AZ114" s="935" t="s">
        <v>460</v>
      </c>
      <c r="BA114" s="936"/>
      <c r="BB114" s="936"/>
      <c r="BC114" s="936"/>
      <c r="BD114" s="936"/>
      <c r="BE114" s="936"/>
      <c r="BF114" s="936"/>
      <c r="BG114" s="936"/>
      <c r="BH114" s="936"/>
      <c r="BI114" s="936"/>
      <c r="BJ114" s="936"/>
      <c r="BK114" s="936"/>
      <c r="BL114" s="936"/>
      <c r="BM114" s="936"/>
      <c r="BN114" s="936"/>
      <c r="BO114" s="936"/>
      <c r="BP114" s="937"/>
      <c r="BQ114" s="938">
        <v>638691</v>
      </c>
      <c r="BR114" s="939"/>
      <c r="BS114" s="939"/>
      <c r="BT114" s="939"/>
      <c r="BU114" s="939"/>
      <c r="BV114" s="939">
        <v>543767</v>
      </c>
      <c r="BW114" s="939"/>
      <c r="BX114" s="939"/>
      <c r="BY114" s="939"/>
      <c r="BZ114" s="939"/>
      <c r="CA114" s="939">
        <v>509807</v>
      </c>
      <c r="CB114" s="939"/>
      <c r="CC114" s="939"/>
      <c r="CD114" s="939"/>
      <c r="CE114" s="939"/>
      <c r="CF114" s="933">
        <v>26.3</v>
      </c>
      <c r="CG114" s="934"/>
      <c r="CH114" s="934"/>
      <c r="CI114" s="934"/>
      <c r="CJ114" s="934"/>
      <c r="CK114" s="961"/>
      <c r="CL114" s="962"/>
      <c r="CM114" s="935" t="s">
        <v>461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182</v>
      </c>
      <c r="DH114" s="972"/>
      <c r="DI114" s="972"/>
      <c r="DJ114" s="972"/>
      <c r="DK114" s="973"/>
      <c r="DL114" s="974" t="s">
        <v>451</v>
      </c>
      <c r="DM114" s="972"/>
      <c r="DN114" s="972"/>
      <c r="DO114" s="972"/>
      <c r="DP114" s="973"/>
      <c r="DQ114" s="974" t="s">
        <v>446</v>
      </c>
      <c r="DR114" s="972"/>
      <c r="DS114" s="972"/>
      <c r="DT114" s="972"/>
      <c r="DU114" s="973"/>
      <c r="DV114" s="975" t="s">
        <v>448</v>
      </c>
      <c r="DW114" s="976"/>
      <c r="DX114" s="976"/>
      <c r="DY114" s="976"/>
      <c r="DZ114" s="977"/>
    </row>
    <row r="115" spans="1:130" s="224" customFormat="1" ht="26.25" customHeight="1" x14ac:dyDescent="0.15">
      <c r="A115" s="967"/>
      <c r="B115" s="968"/>
      <c r="C115" s="936" t="s">
        <v>462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448</v>
      </c>
      <c r="AB115" s="951"/>
      <c r="AC115" s="951"/>
      <c r="AD115" s="951"/>
      <c r="AE115" s="952"/>
      <c r="AF115" s="953" t="s">
        <v>182</v>
      </c>
      <c r="AG115" s="951"/>
      <c r="AH115" s="951"/>
      <c r="AI115" s="951"/>
      <c r="AJ115" s="952"/>
      <c r="AK115" s="953" t="s">
        <v>448</v>
      </c>
      <c r="AL115" s="951"/>
      <c r="AM115" s="951"/>
      <c r="AN115" s="951"/>
      <c r="AO115" s="952"/>
      <c r="AP115" s="954" t="s">
        <v>448</v>
      </c>
      <c r="AQ115" s="955"/>
      <c r="AR115" s="955"/>
      <c r="AS115" s="955"/>
      <c r="AT115" s="956"/>
      <c r="AU115" s="921"/>
      <c r="AV115" s="922"/>
      <c r="AW115" s="922"/>
      <c r="AX115" s="922"/>
      <c r="AY115" s="922"/>
      <c r="AZ115" s="935" t="s">
        <v>463</v>
      </c>
      <c r="BA115" s="936"/>
      <c r="BB115" s="936"/>
      <c r="BC115" s="936"/>
      <c r="BD115" s="936"/>
      <c r="BE115" s="936"/>
      <c r="BF115" s="936"/>
      <c r="BG115" s="936"/>
      <c r="BH115" s="936"/>
      <c r="BI115" s="936"/>
      <c r="BJ115" s="936"/>
      <c r="BK115" s="936"/>
      <c r="BL115" s="936"/>
      <c r="BM115" s="936"/>
      <c r="BN115" s="936"/>
      <c r="BO115" s="936"/>
      <c r="BP115" s="937"/>
      <c r="BQ115" s="938" t="s">
        <v>182</v>
      </c>
      <c r="BR115" s="939"/>
      <c r="BS115" s="939"/>
      <c r="BT115" s="939"/>
      <c r="BU115" s="939"/>
      <c r="BV115" s="939" t="s">
        <v>448</v>
      </c>
      <c r="BW115" s="939"/>
      <c r="BX115" s="939"/>
      <c r="BY115" s="939"/>
      <c r="BZ115" s="939"/>
      <c r="CA115" s="939" t="s">
        <v>448</v>
      </c>
      <c r="CB115" s="939"/>
      <c r="CC115" s="939"/>
      <c r="CD115" s="939"/>
      <c r="CE115" s="939"/>
      <c r="CF115" s="933" t="s">
        <v>182</v>
      </c>
      <c r="CG115" s="934"/>
      <c r="CH115" s="934"/>
      <c r="CI115" s="934"/>
      <c r="CJ115" s="934"/>
      <c r="CK115" s="961"/>
      <c r="CL115" s="962"/>
      <c r="CM115" s="935" t="s">
        <v>464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182</v>
      </c>
      <c r="DH115" s="972"/>
      <c r="DI115" s="972"/>
      <c r="DJ115" s="972"/>
      <c r="DK115" s="973"/>
      <c r="DL115" s="974" t="s">
        <v>448</v>
      </c>
      <c r="DM115" s="972"/>
      <c r="DN115" s="972"/>
      <c r="DO115" s="972"/>
      <c r="DP115" s="973"/>
      <c r="DQ115" s="974" t="s">
        <v>448</v>
      </c>
      <c r="DR115" s="972"/>
      <c r="DS115" s="972"/>
      <c r="DT115" s="972"/>
      <c r="DU115" s="973"/>
      <c r="DV115" s="975" t="s">
        <v>448</v>
      </c>
      <c r="DW115" s="976"/>
      <c r="DX115" s="976"/>
      <c r="DY115" s="976"/>
      <c r="DZ115" s="977"/>
    </row>
    <row r="116" spans="1:130" s="224" customFormat="1" ht="26.25" customHeight="1" x14ac:dyDescent="0.15">
      <c r="A116" s="969"/>
      <c r="B116" s="970"/>
      <c r="C116" s="978" t="s">
        <v>465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446</v>
      </c>
      <c r="AB116" s="972"/>
      <c r="AC116" s="972"/>
      <c r="AD116" s="972"/>
      <c r="AE116" s="973"/>
      <c r="AF116" s="974" t="s">
        <v>182</v>
      </c>
      <c r="AG116" s="972"/>
      <c r="AH116" s="972"/>
      <c r="AI116" s="972"/>
      <c r="AJ116" s="973"/>
      <c r="AK116" s="974" t="s">
        <v>448</v>
      </c>
      <c r="AL116" s="972"/>
      <c r="AM116" s="972"/>
      <c r="AN116" s="972"/>
      <c r="AO116" s="973"/>
      <c r="AP116" s="975" t="s">
        <v>182</v>
      </c>
      <c r="AQ116" s="976"/>
      <c r="AR116" s="976"/>
      <c r="AS116" s="976"/>
      <c r="AT116" s="977"/>
      <c r="AU116" s="921"/>
      <c r="AV116" s="922"/>
      <c r="AW116" s="922"/>
      <c r="AX116" s="922"/>
      <c r="AY116" s="922"/>
      <c r="AZ116" s="980" t="s">
        <v>466</v>
      </c>
      <c r="BA116" s="981"/>
      <c r="BB116" s="981"/>
      <c r="BC116" s="981"/>
      <c r="BD116" s="981"/>
      <c r="BE116" s="981"/>
      <c r="BF116" s="981"/>
      <c r="BG116" s="981"/>
      <c r="BH116" s="981"/>
      <c r="BI116" s="981"/>
      <c r="BJ116" s="981"/>
      <c r="BK116" s="981"/>
      <c r="BL116" s="981"/>
      <c r="BM116" s="981"/>
      <c r="BN116" s="981"/>
      <c r="BO116" s="981"/>
      <c r="BP116" s="982"/>
      <c r="BQ116" s="938" t="s">
        <v>448</v>
      </c>
      <c r="BR116" s="939"/>
      <c r="BS116" s="939"/>
      <c r="BT116" s="939"/>
      <c r="BU116" s="939"/>
      <c r="BV116" s="939" t="s">
        <v>448</v>
      </c>
      <c r="BW116" s="939"/>
      <c r="BX116" s="939"/>
      <c r="BY116" s="939"/>
      <c r="BZ116" s="939"/>
      <c r="CA116" s="939" t="s">
        <v>448</v>
      </c>
      <c r="CB116" s="939"/>
      <c r="CC116" s="939"/>
      <c r="CD116" s="939"/>
      <c r="CE116" s="939"/>
      <c r="CF116" s="933" t="s">
        <v>467</v>
      </c>
      <c r="CG116" s="934"/>
      <c r="CH116" s="934"/>
      <c r="CI116" s="934"/>
      <c r="CJ116" s="934"/>
      <c r="CK116" s="961"/>
      <c r="CL116" s="962"/>
      <c r="CM116" s="935" t="s">
        <v>468</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467</v>
      </c>
      <c r="DH116" s="972"/>
      <c r="DI116" s="972"/>
      <c r="DJ116" s="972"/>
      <c r="DK116" s="973"/>
      <c r="DL116" s="974" t="s">
        <v>448</v>
      </c>
      <c r="DM116" s="972"/>
      <c r="DN116" s="972"/>
      <c r="DO116" s="972"/>
      <c r="DP116" s="973"/>
      <c r="DQ116" s="974" t="s">
        <v>182</v>
      </c>
      <c r="DR116" s="972"/>
      <c r="DS116" s="972"/>
      <c r="DT116" s="972"/>
      <c r="DU116" s="973"/>
      <c r="DV116" s="975" t="s">
        <v>448</v>
      </c>
      <c r="DW116" s="976"/>
      <c r="DX116" s="976"/>
      <c r="DY116" s="976"/>
      <c r="DZ116" s="977"/>
    </row>
    <row r="117" spans="1:130" s="224" customFormat="1" ht="26.25" customHeight="1" x14ac:dyDescent="0.15">
      <c r="A117" s="925" t="s">
        <v>192</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469</v>
      </c>
      <c r="Z117" s="907"/>
      <c r="AA117" s="991">
        <v>441491</v>
      </c>
      <c r="AB117" s="992"/>
      <c r="AC117" s="992"/>
      <c r="AD117" s="992"/>
      <c r="AE117" s="993"/>
      <c r="AF117" s="994">
        <v>459194</v>
      </c>
      <c r="AG117" s="992"/>
      <c r="AH117" s="992"/>
      <c r="AI117" s="992"/>
      <c r="AJ117" s="993"/>
      <c r="AK117" s="994">
        <v>495836</v>
      </c>
      <c r="AL117" s="992"/>
      <c r="AM117" s="992"/>
      <c r="AN117" s="992"/>
      <c r="AO117" s="993"/>
      <c r="AP117" s="995"/>
      <c r="AQ117" s="996"/>
      <c r="AR117" s="996"/>
      <c r="AS117" s="996"/>
      <c r="AT117" s="997"/>
      <c r="AU117" s="921"/>
      <c r="AV117" s="922"/>
      <c r="AW117" s="922"/>
      <c r="AX117" s="922"/>
      <c r="AY117" s="922"/>
      <c r="AZ117" s="987" t="s">
        <v>470</v>
      </c>
      <c r="BA117" s="988"/>
      <c r="BB117" s="988"/>
      <c r="BC117" s="988"/>
      <c r="BD117" s="988"/>
      <c r="BE117" s="988"/>
      <c r="BF117" s="988"/>
      <c r="BG117" s="988"/>
      <c r="BH117" s="988"/>
      <c r="BI117" s="988"/>
      <c r="BJ117" s="988"/>
      <c r="BK117" s="988"/>
      <c r="BL117" s="988"/>
      <c r="BM117" s="988"/>
      <c r="BN117" s="988"/>
      <c r="BO117" s="988"/>
      <c r="BP117" s="989"/>
      <c r="BQ117" s="938" t="s">
        <v>448</v>
      </c>
      <c r="BR117" s="939"/>
      <c r="BS117" s="939"/>
      <c r="BT117" s="939"/>
      <c r="BU117" s="939"/>
      <c r="BV117" s="939" t="s">
        <v>471</v>
      </c>
      <c r="BW117" s="939"/>
      <c r="BX117" s="939"/>
      <c r="BY117" s="939"/>
      <c r="BZ117" s="939"/>
      <c r="CA117" s="939" t="s">
        <v>448</v>
      </c>
      <c r="CB117" s="939"/>
      <c r="CC117" s="939"/>
      <c r="CD117" s="939"/>
      <c r="CE117" s="939"/>
      <c r="CF117" s="933" t="s">
        <v>448</v>
      </c>
      <c r="CG117" s="934"/>
      <c r="CH117" s="934"/>
      <c r="CI117" s="934"/>
      <c r="CJ117" s="934"/>
      <c r="CK117" s="961"/>
      <c r="CL117" s="962"/>
      <c r="CM117" s="935" t="s">
        <v>472</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448</v>
      </c>
      <c r="DH117" s="972"/>
      <c r="DI117" s="972"/>
      <c r="DJ117" s="972"/>
      <c r="DK117" s="973"/>
      <c r="DL117" s="974" t="s">
        <v>448</v>
      </c>
      <c r="DM117" s="972"/>
      <c r="DN117" s="972"/>
      <c r="DO117" s="972"/>
      <c r="DP117" s="973"/>
      <c r="DQ117" s="974" t="s">
        <v>446</v>
      </c>
      <c r="DR117" s="972"/>
      <c r="DS117" s="972"/>
      <c r="DT117" s="972"/>
      <c r="DU117" s="973"/>
      <c r="DV117" s="975" t="s">
        <v>471</v>
      </c>
      <c r="DW117" s="976"/>
      <c r="DX117" s="976"/>
      <c r="DY117" s="976"/>
      <c r="DZ117" s="977"/>
    </row>
    <row r="118" spans="1:130" s="224" customFormat="1" ht="26.25" customHeight="1" x14ac:dyDescent="0.15">
      <c r="A118" s="925" t="s">
        <v>441</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438</v>
      </c>
      <c r="AB118" s="906"/>
      <c r="AC118" s="906"/>
      <c r="AD118" s="906"/>
      <c r="AE118" s="907"/>
      <c r="AF118" s="905" t="s">
        <v>439</v>
      </c>
      <c r="AG118" s="906"/>
      <c r="AH118" s="906"/>
      <c r="AI118" s="906"/>
      <c r="AJ118" s="907"/>
      <c r="AK118" s="905" t="s">
        <v>314</v>
      </c>
      <c r="AL118" s="906"/>
      <c r="AM118" s="906"/>
      <c r="AN118" s="906"/>
      <c r="AO118" s="907"/>
      <c r="AP118" s="983" t="s">
        <v>440</v>
      </c>
      <c r="AQ118" s="984"/>
      <c r="AR118" s="984"/>
      <c r="AS118" s="984"/>
      <c r="AT118" s="985"/>
      <c r="AU118" s="921"/>
      <c r="AV118" s="922"/>
      <c r="AW118" s="922"/>
      <c r="AX118" s="922"/>
      <c r="AY118" s="922"/>
      <c r="AZ118" s="986" t="s">
        <v>473</v>
      </c>
      <c r="BA118" s="978"/>
      <c r="BB118" s="978"/>
      <c r="BC118" s="978"/>
      <c r="BD118" s="978"/>
      <c r="BE118" s="978"/>
      <c r="BF118" s="978"/>
      <c r="BG118" s="978"/>
      <c r="BH118" s="978"/>
      <c r="BI118" s="978"/>
      <c r="BJ118" s="978"/>
      <c r="BK118" s="978"/>
      <c r="BL118" s="978"/>
      <c r="BM118" s="978"/>
      <c r="BN118" s="978"/>
      <c r="BO118" s="978"/>
      <c r="BP118" s="979"/>
      <c r="BQ118" s="1012" t="s">
        <v>471</v>
      </c>
      <c r="BR118" s="1013"/>
      <c r="BS118" s="1013"/>
      <c r="BT118" s="1013"/>
      <c r="BU118" s="1013"/>
      <c r="BV118" s="1013" t="s">
        <v>448</v>
      </c>
      <c r="BW118" s="1013"/>
      <c r="BX118" s="1013"/>
      <c r="BY118" s="1013"/>
      <c r="BZ118" s="1013"/>
      <c r="CA118" s="1013" t="s">
        <v>182</v>
      </c>
      <c r="CB118" s="1013"/>
      <c r="CC118" s="1013"/>
      <c r="CD118" s="1013"/>
      <c r="CE118" s="1013"/>
      <c r="CF118" s="933" t="s">
        <v>448</v>
      </c>
      <c r="CG118" s="934"/>
      <c r="CH118" s="934"/>
      <c r="CI118" s="934"/>
      <c r="CJ118" s="934"/>
      <c r="CK118" s="961"/>
      <c r="CL118" s="962"/>
      <c r="CM118" s="935" t="s">
        <v>474</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446</v>
      </c>
      <c r="DH118" s="972"/>
      <c r="DI118" s="972"/>
      <c r="DJ118" s="972"/>
      <c r="DK118" s="973"/>
      <c r="DL118" s="974" t="s">
        <v>448</v>
      </c>
      <c r="DM118" s="972"/>
      <c r="DN118" s="972"/>
      <c r="DO118" s="972"/>
      <c r="DP118" s="973"/>
      <c r="DQ118" s="974" t="s">
        <v>446</v>
      </c>
      <c r="DR118" s="972"/>
      <c r="DS118" s="972"/>
      <c r="DT118" s="972"/>
      <c r="DU118" s="973"/>
      <c r="DV118" s="975" t="s">
        <v>448</v>
      </c>
      <c r="DW118" s="976"/>
      <c r="DX118" s="976"/>
      <c r="DY118" s="976"/>
      <c r="DZ118" s="977"/>
    </row>
    <row r="119" spans="1:130" s="224" customFormat="1" ht="26.25" customHeight="1" x14ac:dyDescent="0.15">
      <c r="A119" s="1069" t="s">
        <v>444</v>
      </c>
      <c r="B119" s="960"/>
      <c r="C119" s="942" t="s">
        <v>445</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182</v>
      </c>
      <c r="AB119" s="913"/>
      <c r="AC119" s="913"/>
      <c r="AD119" s="913"/>
      <c r="AE119" s="914"/>
      <c r="AF119" s="915" t="s">
        <v>182</v>
      </c>
      <c r="AG119" s="913"/>
      <c r="AH119" s="913"/>
      <c r="AI119" s="913"/>
      <c r="AJ119" s="914"/>
      <c r="AK119" s="915" t="s">
        <v>448</v>
      </c>
      <c r="AL119" s="913"/>
      <c r="AM119" s="913"/>
      <c r="AN119" s="913"/>
      <c r="AO119" s="914"/>
      <c r="AP119" s="916" t="s">
        <v>448</v>
      </c>
      <c r="AQ119" s="917"/>
      <c r="AR119" s="917"/>
      <c r="AS119" s="917"/>
      <c r="AT119" s="918"/>
      <c r="AU119" s="923"/>
      <c r="AV119" s="924"/>
      <c r="AW119" s="924"/>
      <c r="AX119" s="924"/>
      <c r="AY119" s="924"/>
      <c r="AZ119" s="247" t="s">
        <v>192</v>
      </c>
      <c r="BA119" s="247"/>
      <c r="BB119" s="247"/>
      <c r="BC119" s="247"/>
      <c r="BD119" s="247"/>
      <c r="BE119" s="247"/>
      <c r="BF119" s="247"/>
      <c r="BG119" s="247"/>
      <c r="BH119" s="247"/>
      <c r="BI119" s="247"/>
      <c r="BJ119" s="247"/>
      <c r="BK119" s="247"/>
      <c r="BL119" s="247"/>
      <c r="BM119" s="247"/>
      <c r="BN119" s="247"/>
      <c r="BO119" s="990" t="s">
        <v>475</v>
      </c>
      <c r="BP119" s="1018"/>
      <c r="BQ119" s="1012">
        <v>4922806</v>
      </c>
      <c r="BR119" s="1013"/>
      <c r="BS119" s="1013"/>
      <c r="BT119" s="1013"/>
      <c r="BU119" s="1013"/>
      <c r="BV119" s="1013">
        <v>5418537</v>
      </c>
      <c r="BW119" s="1013"/>
      <c r="BX119" s="1013"/>
      <c r="BY119" s="1013"/>
      <c r="BZ119" s="1013"/>
      <c r="CA119" s="1013">
        <v>6462398</v>
      </c>
      <c r="CB119" s="1013"/>
      <c r="CC119" s="1013"/>
      <c r="CD119" s="1013"/>
      <c r="CE119" s="1013"/>
      <c r="CF119" s="1014"/>
      <c r="CG119" s="1015"/>
      <c r="CH119" s="1015"/>
      <c r="CI119" s="1015"/>
      <c r="CJ119" s="1016"/>
      <c r="CK119" s="963"/>
      <c r="CL119" s="964"/>
      <c r="CM119" s="986" t="s">
        <v>476</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182</v>
      </c>
      <c r="DH119" s="999"/>
      <c r="DI119" s="999"/>
      <c r="DJ119" s="999"/>
      <c r="DK119" s="1000"/>
      <c r="DL119" s="998" t="s">
        <v>182</v>
      </c>
      <c r="DM119" s="999"/>
      <c r="DN119" s="999"/>
      <c r="DO119" s="999"/>
      <c r="DP119" s="1000"/>
      <c r="DQ119" s="998" t="s">
        <v>182</v>
      </c>
      <c r="DR119" s="999"/>
      <c r="DS119" s="999"/>
      <c r="DT119" s="999"/>
      <c r="DU119" s="1000"/>
      <c r="DV119" s="1001" t="s">
        <v>182</v>
      </c>
      <c r="DW119" s="1002"/>
      <c r="DX119" s="1002"/>
      <c r="DY119" s="1002"/>
      <c r="DZ119" s="1003"/>
    </row>
    <row r="120" spans="1:130" s="224" customFormat="1" ht="26.25" customHeight="1" x14ac:dyDescent="0.15">
      <c r="A120" s="1070"/>
      <c r="B120" s="962"/>
      <c r="C120" s="935" t="s">
        <v>450</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448</v>
      </c>
      <c r="AB120" s="972"/>
      <c r="AC120" s="972"/>
      <c r="AD120" s="972"/>
      <c r="AE120" s="973"/>
      <c r="AF120" s="974" t="s">
        <v>182</v>
      </c>
      <c r="AG120" s="972"/>
      <c r="AH120" s="972"/>
      <c r="AI120" s="972"/>
      <c r="AJ120" s="973"/>
      <c r="AK120" s="974" t="s">
        <v>182</v>
      </c>
      <c r="AL120" s="972"/>
      <c r="AM120" s="972"/>
      <c r="AN120" s="972"/>
      <c r="AO120" s="973"/>
      <c r="AP120" s="975" t="s">
        <v>446</v>
      </c>
      <c r="AQ120" s="976"/>
      <c r="AR120" s="976"/>
      <c r="AS120" s="976"/>
      <c r="AT120" s="977"/>
      <c r="AU120" s="1004" t="s">
        <v>477</v>
      </c>
      <c r="AV120" s="1005"/>
      <c r="AW120" s="1005"/>
      <c r="AX120" s="1005"/>
      <c r="AY120" s="1006"/>
      <c r="AZ120" s="942" t="s">
        <v>478</v>
      </c>
      <c r="BA120" s="910"/>
      <c r="BB120" s="910"/>
      <c r="BC120" s="910"/>
      <c r="BD120" s="910"/>
      <c r="BE120" s="910"/>
      <c r="BF120" s="910"/>
      <c r="BG120" s="910"/>
      <c r="BH120" s="910"/>
      <c r="BI120" s="910"/>
      <c r="BJ120" s="910"/>
      <c r="BK120" s="910"/>
      <c r="BL120" s="910"/>
      <c r="BM120" s="910"/>
      <c r="BN120" s="910"/>
      <c r="BO120" s="910"/>
      <c r="BP120" s="911"/>
      <c r="BQ120" s="943">
        <v>8147233</v>
      </c>
      <c r="BR120" s="944"/>
      <c r="BS120" s="944"/>
      <c r="BT120" s="944"/>
      <c r="BU120" s="944"/>
      <c r="BV120" s="944">
        <v>8138167</v>
      </c>
      <c r="BW120" s="944"/>
      <c r="BX120" s="944"/>
      <c r="BY120" s="944"/>
      <c r="BZ120" s="944"/>
      <c r="CA120" s="944">
        <v>8213671</v>
      </c>
      <c r="CB120" s="944"/>
      <c r="CC120" s="944"/>
      <c r="CD120" s="944"/>
      <c r="CE120" s="944"/>
      <c r="CF120" s="957">
        <v>424</v>
      </c>
      <c r="CG120" s="958"/>
      <c r="CH120" s="958"/>
      <c r="CI120" s="958"/>
      <c r="CJ120" s="958"/>
      <c r="CK120" s="1019" t="s">
        <v>479</v>
      </c>
      <c r="CL120" s="1020"/>
      <c r="CM120" s="1020"/>
      <c r="CN120" s="1020"/>
      <c r="CO120" s="1021"/>
      <c r="CP120" s="1027" t="s">
        <v>480</v>
      </c>
      <c r="CQ120" s="1028"/>
      <c r="CR120" s="1028"/>
      <c r="CS120" s="1028"/>
      <c r="CT120" s="1028"/>
      <c r="CU120" s="1028"/>
      <c r="CV120" s="1028"/>
      <c r="CW120" s="1028"/>
      <c r="CX120" s="1028"/>
      <c r="CY120" s="1028"/>
      <c r="CZ120" s="1028"/>
      <c r="DA120" s="1028"/>
      <c r="DB120" s="1028"/>
      <c r="DC120" s="1028"/>
      <c r="DD120" s="1028"/>
      <c r="DE120" s="1028"/>
      <c r="DF120" s="1029"/>
      <c r="DG120" s="943">
        <v>606658</v>
      </c>
      <c r="DH120" s="944"/>
      <c r="DI120" s="944"/>
      <c r="DJ120" s="944"/>
      <c r="DK120" s="944"/>
      <c r="DL120" s="944">
        <v>726270</v>
      </c>
      <c r="DM120" s="944"/>
      <c r="DN120" s="944"/>
      <c r="DO120" s="944"/>
      <c r="DP120" s="944"/>
      <c r="DQ120" s="944">
        <v>731998</v>
      </c>
      <c r="DR120" s="944"/>
      <c r="DS120" s="944"/>
      <c r="DT120" s="944"/>
      <c r="DU120" s="944"/>
      <c r="DV120" s="945">
        <v>37.799999999999997</v>
      </c>
      <c r="DW120" s="945"/>
      <c r="DX120" s="945"/>
      <c r="DY120" s="945"/>
      <c r="DZ120" s="946"/>
    </row>
    <row r="121" spans="1:130" s="224" customFormat="1" ht="26.25" customHeight="1" x14ac:dyDescent="0.15">
      <c r="A121" s="1070"/>
      <c r="B121" s="962"/>
      <c r="C121" s="987" t="s">
        <v>481</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182</v>
      </c>
      <c r="AB121" s="972"/>
      <c r="AC121" s="972"/>
      <c r="AD121" s="972"/>
      <c r="AE121" s="973"/>
      <c r="AF121" s="974" t="s">
        <v>182</v>
      </c>
      <c r="AG121" s="972"/>
      <c r="AH121" s="972"/>
      <c r="AI121" s="972"/>
      <c r="AJ121" s="973"/>
      <c r="AK121" s="974" t="s">
        <v>446</v>
      </c>
      <c r="AL121" s="972"/>
      <c r="AM121" s="972"/>
      <c r="AN121" s="972"/>
      <c r="AO121" s="973"/>
      <c r="AP121" s="975" t="s">
        <v>182</v>
      </c>
      <c r="AQ121" s="976"/>
      <c r="AR121" s="976"/>
      <c r="AS121" s="976"/>
      <c r="AT121" s="977"/>
      <c r="AU121" s="1007"/>
      <c r="AV121" s="1008"/>
      <c r="AW121" s="1008"/>
      <c r="AX121" s="1008"/>
      <c r="AY121" s="1009"/>
      <c r="AZ121" s="935" t="s">
        <v>482</v>
      </c>
      <c r="BA121" s="936"/>
      <c r="BB121" s="936"/>
      <c r="BC121" s="936"/>
      <c r="BD121" s="936"/>
      <c r="BE121" s="936"/>
      <c r="BF121" s="936"/>
      <c r="BG121" s="936"/>
      <c r="BH121" s="936"/>
      <c r="BI121" s="936"/>
      <c r="BJ121" s="936"/>
      <c r="BK121" s="936"/>
      <c r="BL121" s="936"/>
      <c r="BM121" s="936"/>
      <c r="BN121" s="936"/>
      <c r="BO121" s="936"/>
      <c r="BP121" s="937"/>
      <c r="BQ121" s="938">
        <v>474954</v>
      </c>
      <c r="BR121" s="939"/>
      <c r="BS121" s="939"/>
      <c r="BT121" s="939"/>
      <c r="BU121" s="939"/>
      <c r="BV121" s="939">
        <v>486757</v>
      </c>
      <c r="BW121" s="939"/>
      <c r="BX121" s="939"/>
      <c r="BY121" s="939"/>
      <c r="BZ121" s="939"/>
      <c r="CA121" s="939">
        <v>533334</v>
      </c>
      <c r="CB121" s="939"/>
      <c r="CC121" s="939"/>
      <c r="CD121" s="939"/>
      <c r="CE121" s="939"/>
      <c r="CF121" s="933">
        <v>27.5</v>
      </c>
      <c r="CG121" s="934"/>
      <c r="CH121" s="934"/>
      <c r="CI121" s="934"/>
      <c r="CJ121" s="934"/>
      <c r="CK121" s="1022"/>
      <c r="CL121" s="1023"/>
      <c r="CM121" s="1023"/>
      <c r="CN121" s="1023"/>
      <c r="CO121" s="1024"/>
      <c r="CP121" s="1032" t="s">
        <v>483</v>
      </c>
      <c r="CQ121" s="1033"/>
      <c r="CR121" s="1033"/>
      <c r="CS121" s="1033"/>
      <c r="CT121" s="1033"/>
      <c r="CU121" s="1033"/>
      <c r="CV121" s="1033"/>
      <c r="CW121" s="1033"/>
      <c r="CX121" s="1033"/>
      <c r="CY121" s="1033"/>
      <c r="CZ121" s="1033"/>
      <c r="DA121" s="1033"/>
      <c r="DB121" s="1033"/>
      <c r="DC121" s="1033"/>
      <c r="DD121" s="1033"/>
      <c r="DE121" s="1033"/>
      <c r="DF121" s="1034"/>
      <c r="DG121" s="938">
        <v>100849</v>
      </c>
      <c r="DH121" s="939"/>
      <c r="DI121" s="939"/>
      <c r="DJ121" s="939"/>
      <c r="DK121" s="939"/>
      <c r="DL121" s="939">
        <v>100354</v>
      </c>
      <c r="DM121" s="939"/>
      <c r="DN121" s="939"/>
      <c r="DO121" s="939"/>
      <c r="DP121" s="939"/>
      <c r="DQ121" s="939">
        <v>95629</v>
      </c>
      <c r="DR121" s="939"/>
      <c r="DS121" s="939"/>
      <c r="DT121" s="939"/>
      <c r="DU121" s="939"/>
      <c r="DV121" s="940">
        <v>4.9000000000000004</v>
      </c>
      <c r="DW121" s="940"/>
      <c r="DX121" s="940"/>
      <c r="DY121" s="940"/>
      <c r="DZ121" s="941"/>
    </row>
    <row r="122" spans="1:130" s="224" customFormat="1" ht="26.25" customHeight="1" x14ac:dyDescent="0.15">
      <c r="A122" s="1070"/>
      <c r="B122" s="962"/>
      <c r="C122" s="935" t="s">
        <v>461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182</v>
      </c>
      <c r="AB122" s="972"/>
      <c r="AC122" s="972"/>
      <c r="AD122" s="972"/>
      <c r="AE122" s="973"/>
      <c r="AF122" s="974" t="s">
        <v>448</v>
      </c>
      <c r="AG122" s="972"/>
      <c r="AH122" s="972"/>
      <c r="AI122" s="972"/>
      <c r="AJ122" s="973"/>
      <c r="AK122" s="974" t="s">
        <v>182</v>
      </c>
      <c r="AL122" s="972"/>
      <c r="AM122" s="972"/>
      <c r="AN122" s="972"/>
      <c r="AO122" s="973"/>
      <c r="AP122" s="975" t="s">
        <v>182</v>
      </c>
      <c r="AQ122" s="976"/>
      <c r="AR122" s="976"/>
      <c r="AS122" s="976"/>
      <c r="AT122" s="977"/>
      <c r="AU122" s="1007"/>
      <c r="AV122" s="1008"/>
      <c r="AW122" s="1008"/>
      <c r="AX122" s="1008"/>
      <c r="AY122" s="1009"/>
      <c r="AZ122" s="986" t="s">
        <v>484</v>
      </c>
      <c r="BA122" s="978"/>
      <c r="BB122" s="978"/>
      <c r="BC122" s="978"/>
      <c r="BD122" s="978"/>
      <c r="BE122" s="978"/>
      <c r="BF122" s="978"/>
      <c r="BG122" s="978"/>
      <c r="BH122" s="978"/>
      <c r="BI122" s="978"/>
      <c r="BJ122" s="978"/>
      <c r="BK122" s="978"/>
      <c r="BL122" s="978"/>
      <c r="BM122" s="978"/>
      <c r="BN122" s="978"/>
      <c r="BO122" s="978"/>
      <c r="BP122" s="979"/>
      <c r="BQ122" s="1012">
        <v>3421316</v>
      </c>
      <c r="BR122" s="1013"/>
      <c r="BS122" s="1013"/>
      <c r="BT122" s="1013"/>
      <c r="BU122" s="1013"/>
      <c r="BV122" s="1013">
        <v>3759174</v>
      </c>
      <c r="BW122" s="1013"/>
      <c r="BX122" s="1013"/>
      <c r="BY122" s="1013"/>
      <c r="BZ122" s="1013"/>
      <c r="CA122" s="1013">
        <v>3568720</v>
      </c>
      <c r="CB122" s="1013"/>
      <c r="CC122" s="1013"/>
      <c r="CD122" s="1013"/>
      <c r="CE122" s="1013"/>
      <c r="CF122" s="1030">
        <v>184.2</v>
      </c>
      <c r="CG122" s="1031"/>
      <c r="CH122" s="1031"/>
      <c r="CI122" s="1031"/>
      <c r="CJ122" s="1031"/>
      <c r="CK122" s="1022"/>
      <c r="CL122" s="1023"/>
      <c r="CM122" s="1023"/>
      <c r="CN122" s="1023"/>
      <c r="CO122" s="1024"/>
      <c r="CP122" s="1032" t="s">
        <v>485</v>
      </c>
      <c r="CQ122" s="1033"/>
      <c r="CR122" s="1033"/>
      <c r="CS122" s="1033"/>
      <c r="CT122" s="1033"/>
      <c r="CU122" s="1033"/>
      <c r="CV122" s="1033"/>
      <c r="CW122" s="1033"/>
      <c r="CX122" s="1033"/>
      <c r="CY122" s="1033"/>
      <c r="CZ122" s="1033"/>
      <c r="DA122" s="1033"/>
      <c r="DB122" s="1033"/>
      <c r="DC122" s="1033"/>
      <c r="DD122" s="1033"/>
      <c r="DE122" s="1033"/>
      <c r="DF122" s="1034"/>
      <c r="DG122" s="938">
        <v>67141</v>
      </c>
      <c r="DH122" s="939"/>
      <c r="DI122" s="939"/>
      <c r="DJ122" s="939"/>
      <c r="DK122" s="939"/>
      <c r="DL122" s="939">
        <v>65358</v>
      </c>
      <c r="DM122" s="939"/>
      <c r="DN122" s="939"/>
      <c r="DO122" s="939"/>
      <c r="DP122" s="939"/>
      <c r="DQ122" s="939">
        <v>57742</v>
      </c>
      <c r="DR122" s="939"/>
      <c r="DS122" s="939"/>
      <c r="DT122" s="939"/>
      <c r="DU122" s="939"/>
      <c r="DV122" s="940">
        <v>3</v>
      </c>
      <c r="DW122" s="940"/>
      <c r="DX122" s="940"/>
      <c r="DY122" s="940"/>
      <c r="DZ122" s="941"/>
    </row>
    <row r="123" spans="1:130" s="224" customFormat="1" ht="26.25" customHeight="1" x14ac:dyDescent="0.15">
      <c r="A123" s="1070"/>
      <c r="B123" s="962"/>
      <c r="C123" s="935" t="s">
        <v>468</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182</v>
      </c>
      <c r="AB123" s="972"/>
      <c r="AC123" s="972"/>
      <c r="AD123" s="972"/>
      <c r="AE123" s="973"/>
      <c r="AF123" s="974" t="s">
        <v>471</v>
      </c>
      <c r="AG123" s="972"/>
      <c r="AH123" s="972"/>
      <c r="AI123" s="972"/>
      <c r="AJ123" s="973"/>
      <c r="AK123" s="974" t="s">
        <v>182</v>
      </c>
      <c r="AL123" s="972"/>
      <c r="AM123" s="972"/>
      <c r="AN123" s="972"/>
      <c r="AO123" s="973"/>
      <c r="AP123" s="975" t="s">
        <v>448</v>
      </c>
      <c r="AQ123" s="976"/>
      <c r="AR123" s="976"/>
      <c r="AS123" s="976"/>
      <c r="AT123" s="977"/>
      <c r="AU123" s="1010"/>
      <c r="AV123" s="1011"/>
      <c r="AW123" s="1011"/>
      <c r="AX123" s="1011"/>
      <c r="AY123" s="1011"/>
      <c r="AZ123" s="247" t="s">
        <v>192</v>
      </c>
      <c r="BA123" s="247"/>
      <c r="BB123" s="247"/>
      <c r="BC123" s="247"/>
      <c r="BD123" s="247"/>
      <c r="BE123" s="247"/>
      <c r="BF123" s="247"/>
      <c r="BG123" s="247"/>
      <c r="BH123" s="247"/>
      <c r="BI123" s="247"/>
      <c r="BJ123" s="247"/>
      <c r="BK123" s="247"/>
      <c r="BL123" s="247"/>
      <c r="BM123" s="247"/>
      <c r="BN123" s="247"/>
      <c r="BO123" s="990" t="s">
        <v>486</v>
      </c>
      <c r="BP123" s="1018"/>
      <c r="BQ123" s="1076">
        <v>12043503</v>
      </c>
      <c r="BR123" s="1077"/>
      <c r="BS123" s="1077"/>
      <c r="BT123" s="1077"/>
      <c r="BU123" s="1077"/>
      <c r="BV123" s="1077">
        <v>12384098</v>
      </c>
      <c r="BW123" s="1077"/>
      <c r="BX123" s="1077"/>
      <c r="BY123" s="1077"/>
      <c r="BZ123" s="1077"/>
      <c r="CA123" s="1077">
        <v>12315725</v>
      </c>
      <c r="CB123" s="1077"/>
      <c r="CC123" s="1077"/>
      <c r="CD123" s="1077"/>
      <c r="CE123" s="1077"/>
      <c r="CF123" s="1014"/>
      <c r="CG123" s="1015"/>
      <c r="CH123" s="1015"/>
      <c r="CI123" s="1015"/>
      <c r="CJ123" s="1016"/>
      <c r="CK123" s="1022"/>
      <c r="CL123" s="1023"/>
      <c r="CM123" s="1023"/>
      <c r="CN123" s="1023"/>
      <c r="CO123" s="1024"/>
      <c r="CP123" s="1032" t="s">
        <v>487</v>
      </c>
      <c r="CQ123" s="1033"/>
      <c r="CR123" s="1033"/>
      <c r="CS123" s="1033"/>
      <c r="CT123" s="1033"/>
      <c r="CU123" s="1033"/>
      <c r="CV123" s="1033"/>
      <c r="CW123" s="1033"/>
      <c r="CX123" s="1033"/>
      <c r="CY123" s="1033"/>
      <c r="CZ123" s="1033"/>
      <c r="DA123" s="1033"/>
      <c r="DB123" s="1033"/>
      <c r="DC123" s="1033"/>
      <c r="DD123" s="1033"/>
      <c r="DE123" s="1033"/>
      <c r="DF123" s="1034"/>
      <c r="DG123" s="971" t="s">
        <v>182</v>
      </c>
      <c r="DH123" s="972"/>
      <c r="DI123" s="972"/>
      <c r="DJ123" s="972"/>
      <c r="DK123" s="973"/>
      <c r="DL123" s="974" t="s">
        <v>182</v>
      </c>
      <c r="DM123" s="972"/>
      <c r="DN123" s="972"/>
      <c r="DO123" s="972"/>
      <c r="DP123" s="973"/>
      <c r="DQ123" s="974">
        <v>31967</v>
      </c>
      <c r="DR123" s="972"/>
      <c r="DS123" s="972"/>
      <c r="DT123" s="972"/>
      <c r="DU123" s="973"/>
      <c r="DV123" s="975">
        <v>1.7</v>
      </c>
      <c r="DW123" s="976"/>
      <c r="DX123" s="976"/>
      <c r="DY123" s="976"/>
      <c r="DZ123" s="977"/>
    </row>
    <row r="124" spans="1:130" s="224" customFormat="1" ht="26.25" customHeight="1" thickBot="1" x14ac:dyDescent="0.2">
      <c r="A124" s="1070"/>
      <c r="B124" s="962"/>
      <c r="C124" s="935" t="s">
        <v>472</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182</v>
      </c>
      <c r="AB124" s="972"/>
      <c r="AC124" s="972"/>
      <c r="AD124" s="972"/>
      <c r="AE124" s="973"/>
      <c r="AF124" s="974" t="s">
        <v>448</v>
      </c>
      <c r="AG124" s="972"/>
      <c r="AH124" s="972"/>
      <c r="AI124" s="972"/>
      <c r="AJ124" s="973"/>
      <c r="AK124" s="974" t="s">
        <v>182</v>
      </c>
      <c r="AL124" s="972"/>
      <c r="AM124" s="972"/>
      <c r="AN124" s="972"/>
      <c r="AO124" s="973"/>
      <c r="AP124" s="975" t="s">
        <v>182</v>
      </c>
      <c r="AQ124" s="976"/>
      <c r="AR124" s="976"/>
      <c r="AS124" s="976"/>
      <c r="AT124" s="977"/>
      <c r="AU124" s="1072" t="s">
        <v>488</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467</v>
      </c>
      <c r="BR124" s="1040"/>
      <c r="BS124" s="1040"/>
      <c r="BT124" s="1040"/>
      <c r="BU124" s="1040"/>
      <c r="BV124" s="1040" t="s">
        <v>182</v>
      </c>
      <c r="BW124" s="1040"/>
      <c r="BX124" s="1040"/>
      <c r="BY124" s="1040"/>
      <c r="BZ124" s="1040"/>
      <c r="CA124" s="1040" t="s">
        <v>182</v>
      </c>
      <c r="CB124" s="1040"/>
      <c r="CC124" s="1040"/>
      <c r="CD124" s="1040"/>
      <c r="CE124" s="1040"/>
      <c r="CF124" s="1041"/>
      <c r="CG124" s="1042"/>
      <c r="CH124" s="1042"/>
      <c r="CI124" s="1042"/>
      <c r="CJ124" s="1043"/>
      <c r="CK124" s="1025"/>
      <c r="CL124" s="1025"/>
      <c r="CM124" s="1025"/>
      <c r="CN124" s="1025"/>
      <c r="CO124" s="1026"/>
      <c r="CP124" s="1032" t="s">
        <v>489</v>
      </c>
      <c r="CQ124" s="1033"/>
      <c r="CR124" s="1033"/>
      <c r="CS124" s="1033"/>
      <c r="CT124" s="1033"/>
      <c r="CU124" s="1033"/>
      <c r="CV124" s="1033"/>
      <c r="CW124" s="1033"/>
      <c r="CX124" s="1033"/>
      <c r="CY124" s="1033"/>
      <c r="CZ124" s="1033"/>
      <c r="DA124" s="1033"/>
      <c r="DB124" s="1033"/>
      <c r="DC124" s="1033"/>
      <c r="DD124" s="1033"/>
      <c r="DE124" s="1033"/>
      <c r="DF124" s="1034"/>
      <c r="DG124" s="1017">
        <v>104304</v>
      </c>
      <c r="DH124" s="999"/>
      <c r="DI124" s="999"/>
      <c r="DJ124" s="999"/>
      <c r="DK124" s="1000"/>
      <c r="DL124" s="998">
        <v>84909</v>
      </c>
      <c r="DM124" s="999"/>
      <c r="DN124" s="999"/>
      <c r="DO124" s="999"/>
      <c r="DP124" s="1000"/>
      <c r="DQ124" s="998">
        <v>50913</v>
      </c>
      <c r="DR124" s="999"/>
      <c r="DS124" s="999"/>
      <c r="DT124" s="999"/>
      <c r="DU124" s="1000"/>
      <c r="DV124" s="1001">
        <v>2.6</v>
      </c>
      <c r="DW124" s="1002"/>
      <c r="DX124" s="1002"/>
      <c r="DY124" s="1002"/>
      <c r="DZ124" s="1003"/>
    </row>
    <row r="125" spans="1:130" s="224" customFormat="1" ht="26.25" customHeight="1" x14ac:dyDescent="0.15">
      <c r="A125" s="1070"/>
      <c r="B125" s="962"/>
      <c r="C125" s="935" t="s">
        <v>474</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467</v>
      </c>
      <c r="AB125" s="972"/>
      <c r="AC125" s="972"/>
      <c r="AD125" s="972"/>
      <c r="AE125" s="973"/>
      <c r="AF125" s="974" t="s">
        <v>467</v>
      </c>
      <c r="AG125" s="972"/>
      <c r="AH125" s="972"/>
      <c r="AI125" s="972"/>
      <c r="AJ125" s="973"/>
      <c r="AK125" s="974" t="s">
        <v>467</v>
      </c>
      <c r="AL125" s="972"/>
      <c r="AM125" s="972"/>
      <c r="AN125" s="972"/>
      <c r="AO125" s="973"/>
      <c r="AP125" s="975" t="s">
        <v>467</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490</v>
      </c>
      <c r="CL125" s="1020"/>
      <c r="CM125" s="1020"/>
      <c r="CN125" s="1020"/>
      <c r="CO125" s="1021"/>
      <c r="CP125" s="942" t="s">
        <v>491</v>
      </c>
      <c r="CQ125" s="910"/>
      <c r="CR125" s="910"/>
      <c r="CS125" s="910"/>
      <c r="CT125" s="910"/>
      <c r="CU125" s="910"/>
      <c r="CV125" s="910"/>
      <c r="CW125" s="910"/>
      <c r="CX125" s="910"/>
      <c r="CY125" s="910"/>
      <c r="CZ125" s="910"/>
      <c r="DA125" s="910"/>
      <c r="DB125" s="910"/>
      <c r="DC125" s="910"/>
      <c r="DD125" s="910"/>
      <c r="DE125" s="910"/>
      <c r="DF125" s="911"/>
      <c r="DG125" s="943" t="s">
        <v>467</v>
      </c>
      <c r="DH125" s="944"/>
      <c r="DI125" s="944"/>
      <c r="DJ125" s="944"/>
      <c r="DK125" s="944"/>
      <c r="DL125" s="944" t="s">
        <v>467</v>
      </c>
      <c r="DM125" s="944"/>
      <c r="DN125" s="944"/>
      <c r="DO125" s="944"/>
      <c r="DP125" s="944"/>
      <c r="DQ125" s="944" t="s">
        <v>467</v>
      </c>
      <c r="DR125" s="944"/>
      <c r="DS125" s="944"/>
      <c r="DT125" s="944"/>
      <c r="DU125" s="944"/>
      <c r="DV125" s="945" t="s">
        <v>467</v>
      </c>
      <c r="DW125" s="945"/>
      <c r="DX125" s="945"/>
      <c r="DY125" s="945"/>
      <c r="DZ125" s="946"/>
    </row>
    <row r="126" spans="1:130" s="224" customFormat="1" ht="26.25" customHeight="1" thickBot="1" x14ac:dyDescent="0.2">
      <c r="A126" s="1070"/>
      <c r="B126" s="962"/>
      <c r="C126" s="935" t="s">
        <v>476</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467</v>
      </c>
      <c r="AB126" s="972"/>
      <c r="AC126" s="972"/>
      <c r="AD126" s="972"/>
      <c r="AE126" s="973"/>
      <c r="AF126" s="974" t="s">
        <v>467</v>
      </c>
      <c r="AG126" s="972"/>
      <c r="AH126" s="972"/>
      <c r="AI126" s="972"/>
      <c r="AJ126" s="973"/>
      <c r="AK126" s="974" t="s">
        <v>467</v>
      </c>
      <c r="AL126" s="972"/>
      <c r="AM126" s="972"/>
      <c r="AN126" s="972"/>
      <c r="AO126" s="973"/>
      <c r="AP126" s="975" t="s">
        <v>467</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492</v>
      </c>
      <c r="CQ126" s="936"/>
      <c r="CR126" s="936"/>
      <c r="CS126" s="936"/>
      <c r="CT126" s="936"/>
      <c r="CU126" s="936"/>
      <c r="CV126" s="936"/>
      <c r="CW126" s="936"/>
      <c r="CX126" s="936"/>
      <c r="CY126" s="936"/>
      <c r="CZ126" s="936"/>
      <c r="DA126" s="936"/>
      <c r="DB126" s="936"/>
      <c r="DC126" s="936"/>
      <c r="DD126" s="936"/>
      <c r="DE126" s="936"/>
      <c r="DF126" s="937"/>
      <c r="DG126" s="938" t="s">
        <v>182</v>
      </c>
      <c r="DH126" s="939"/>
      <c r="DI126" s="939"/>
      <c r="DJ126" s="939"/>
      <c r="DK126" s="939"/>
      <c r="DL126" s="939" t="s">
        <v>467</v>
      </c>
      <c r="DM126" s="939"/>
      <c r="DN126" s="939"/>
      <c r="DO126" s="939"/>
      <c r="DP126" s="939"/>
      <c r="DQ126" s="939" t="s">
        <v>467</v>
      </c>
      <c r="DR126" s="939"/>
      <c r="DS126" s="939"/>
      <c r="DT126" s="939"/>
      <c r="DU126" s="939"/>
      <c r="DV126" s="940" t="s">
        <v>467</v>
      </c>
      <c r="DW126" s="940"/>
      <c r="DX126" s="940"/>
      <c r="DY126" s="940"/>
      <c r="DZ126" s="941"/>
    </row>
    <row r="127" spans="1:130" s="224" customFormat="1" ht="26.25" customHeight="1" x14ac:dyDescent="0.15">
      <c r="A127" s="1071"/>
      <c r="B127" s="964"/>
      <c r="C127" s="986" t="s">
        <v>493</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467</v>
      </c>
      <c r="AB127" s="972"/>
      <c r="AC127" s="972"/>
      <c r="AD127" s="972"/>
      <c r="AE127" s="973"/>
      <c r="AF127" s="974" t="s">
        <v>467</v>
      </c>
      <c r="AG127" s="972"/>
      <c r="AH127" s="972"/>
      <c r="AI127" s="972"/>
      <c r="AJ127" s="973"/>
      <c r="AK127" s="974" t="s">
        <v>467</v>
      </c>
      <c r="AL127" s="972"/>
      <c r="AM127" s="972"/>
      <c r="AN127" s="972"/>
      <c r="AO127" s="973"/>
      <c r="AP127" s="975" t="s">
        <v>467</v>
      </c>
      <c r="AQ127" s="976"/>
      <c r="AR127" s="976"/>
      <c r="AS127" s="976"/>
      <c r="AT127" s="977"/>
      <c r="AU127" s="226"/>
      <c r="AV127" s="226"/>
      <c r="AW127" s="226"/>
      <c r="AX127" s="1044" t="s">
        <v>494</v>
      </c>
      <c r="AY127" s="1045"/>
      <c r="AZ127" s="1045"/>
      <c r="BA127" s="1045"/>
      <c r="BB127" s="1045"/>
      <c r="BC127" s="1045"/>
      <c r="BD127" s="1045"/>
      <c r="BE127" s="1046"/>
      <c r="BF127" s="1047" t="s">
        <v>495</v>
      </c>
      <c r="BG127" s="1045"/>
      <c r="BH127" s="1045"/>
      <c r="BI127" s="1045"/>
      <c r="BJ127" s="1045"/>
      <c r="BK127" s="1045"/>
      <c r="BL127" s="1046"/>
      <c r="BM127" s="1047" t="s">
        <v>496</v>
      </c>
      <c r="BN127" s="1045"/>
      <c r="BO127" s="1045"/>
      <c r="BP127" s="1045"/>
      <c r="BQ127" s="1045"/>
      <c r="BR127" s="1045"/>
      <c r="BS127" s="1046"/>
      <c r="BT127" s="1047" t="s">
        <v>497</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498</v>
      </c>
      <c r="CQ127" s="936"/>
      <c r="CR127" s="936"/>
      <c r="CS127" s="936"/>
      <c r="CT127" s="936"/>
      <c r="CU127" s="936"/>
      <c r="CV127" s="936"/>
      <c r="CW127" s="936"/>
      <c r="CX127" s="936"/>
      <c r="CY127" s="936"/>
      <c r="CZ127" s="936"/>
      <c r="DA127" s="936"/>
      <c r="DB127" s="936"/>
      <c r="DC127" s="936"/>
      <c r="DD127" s="936"/>
      <c r="DE127" s="936"/>
      <c r="DF127" s="937"/>
      <c r="DG127" s="938" t="s">
        <v>467</v>
      </c>
      <c r="DH127" s="939"/>
      <c r="DI127" s="939"/>
      <c r="DJ127" s="939"/>
      <c r="DK127" s="939"/>
      <c r="DL127" s="939" t="s">
        <v>467</v>
      </c>
      <c r="DM127" s="939"/>
      <c r="DN127" s="939"/>
      <c r="DO127" s="939"/>
      <c r="DP127" s="939"/>
      <c r="DQ127" s="939" t="s">
        <v>182</v>
      </c>
      <c r="DR127" s="939"/>
      <c r="DS127" s="939"/>
      <c r="DT127" s="939"/>
      <c r="DU127" s="939"/>
      <c r="DV127" s="940" t="s">
        <v>467</v>
      </c>
      <c r="DW127" s="940"/>
      <c r="DX127" s="940"/>
      <c r="DY127" s="940"/>
      <c r="DZ127" s="941"/>
    </row>
    <row r="128" spans="1:130" s="224" customFormat="1" ht="26.25" customHeight="1" thickBot="1" x14ac:dyDescent="0.2">
      <c r="A128" s="1054" t="s">
        <v>499</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500</v>
      </c>
      <c r="X128" s="1056"/>
      <c r="Y128" s="1056"/>
      <c r="Z128" s="1057"/>
      <c r="AA128" s="1058">
        <v>42344</v>
      </c>
      <c r="AB128" s="1059"/>
      <c r="AC128" s="1059"/>
      <c r="AD128" s="1059"/>
      <c r="AE128" s="1060"/>
      <c r="AF128" s="1061">
        <v>40308</v>
      </c>
      <c r="AG128" s="1059"/>
      <c r="AH128" s="1059"/>
      <c r="AI128" s="1059"/>
      <c r="AJ128" s="1060"/>
      <c r="AK128" s="1061">
        <v>40745</v>
      </c>
      <c r="AL128" s="1059"/>
      <c r="AM128" s="1059"/>
      <c r="AN128" s="1059"/>
      <c r="AO128" s="1060"/>
      <c r="AP128" s="1062"/>
      <c r="AQ128" s="1063"/>
      <c r="AR128" s="1063"/>
      <c r="AS128" s="1063"/>
      <c r="AT128" s="1064"/>
      <c r="AU128" s="226"/>
      <c r="AV128" s="226"/>
      <c r="AW128" s="226"/>
      <c r="AX128" s="909" t="s">
        <v>501</v>
      </c>
      <c r="AY128" s="910"/>
      <c r="AZ128" s="910"/>
      <c r="BA128" s="910"/>
      <c r="BB128" s="910"/>
      <c r="BC128" s="910"/>
      <c r="BD128" s="910"/>
      <c r="BE128" s="911"/>
      <c r="BF128" s="1065" t="s">
        <v>467</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502</v>
      </c>
      <c r="CQ128" s="739"/>
      <c r="CR128" s="739"/>
      <c r="CS128" s="739"/>
      <c r="CT128" s="739"/>
      <c r="CU128" s="739"/>
      <c r="CV128" s="739"/>
      <c r="CW128" s="739"/>
      <c r="CX128" s="739"/>
      <c r="CY128" s="739"/>
      <c r="CZ128" s="739"/>
      <c r="DA128" s="739"/>
      <c r="DB128" s="739"/>
      <c r="DC128" s="739"/>
      <c r="DD128" s="739"/>
      <c r="DE128" s="739"/>
      <c r="DF128" s="1049"/>
      <c r="DG128" s="1050" t="s">
        <v>467</v>
      </c>
      <c r="DH128" s="1051"/>
      <c r="DI128" s="1051"/>
      <c r="DJ128" s="1051"/>
      <c r="DK128" s="1051"/>
      <c r="DL128" s="1051" t="s">
        <v>467</v>
      </c>
      <c r="DM128" s="1051"/>
      <c r="DN128" s="1051"/>
      <c r="DO128" s="1051"/>
      <c r="DP128" s="1051"/>
      <c r="DQ128" s="1051" t="s">
        <v>467</v>
      </c>
      <c r="DR128" s="1051"/>
      <c r="DS128" s="1051"/>
      <c r="DT128" s="1051"/>
      <c r="DU128" s="1051"/>
      <c r="DV128" s="1052" t="s">
        <v>467</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503</v>
      </c>
      <c r="X129" s="1084"/>
      <c r="Y129" s="1084"/>
      <c r="Z129" s="1085"/>
      <c r="AA129" s="971">
        <v>2127350</v>
      </c>
      <c r="AB129" s="972"/>
      <c r="AC129" s="972"/>
      <c r="AD129" s="972"/>
      <c r="AE129" s="973"/>
      <c r="AF129" s="974">
        <v>2370346</v>
      </c>
      <c r="AG129" s="972"/>
      <c r="AH129" s="972"/>
      <c r="AI129" s="972"/>
      <c r="AJ129" s="973"/>
      <c r="AK129" s="974">
        <v>2319251</v>
      </c>
      <c r="AL129" s="972"/>
      <c r="AM129" s="972"/>
      <c r="AN129" s="972"/>
      <c r="AO129" s="973"/>
      <c r="AP129" s="1086"/>
      <c r="AQ129" s="1087"/>
      <c r="AR129" s="1087"/>
      <c r="AS129" s="1087"/>
      <c r="AT129" s="1088"/>
      <c r="AU129" s="227"/>
      <c r="AV129" s="227"/>
      <c r="AW129" s="227"/>
      <c r="AX129" s="1078" t="s">
        <v>504</v>
      </c>
      <c r="AY129" s="936"/>
      <c r="AZ129" s="936"/>
      <c r="BA129" s="936"/>
      <c r="BB129" s="936"/>
      <c r="BC129" s="936"/>
      <c r="BD129" s="936"/>
      <c r="BE129" s="937"/>
      <c r="BF129" s="1079" t="s">
        <v>467</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505</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506</v>
      </c>
      <c r="X130" s="1084"/>
      <c r="Y130" s="1084"/>
      <c r="Z130" s="1085"/>
      <c r="AA130" s="971">
        <v>321106</v>
      </c>
      <c r="AB130" s="972"/>
      <c r="AC130" s="972"/>
      <c r="AD130" s="972"/>
      <c r="AE130" s="973"/>
      <c r="AF130" s="974">
        <v>349672</v>
      </c>
      <c r="AG130" s="972"/>
      <c r="AH130" s="972"/>
      <c r="AI130" s="972"/>
      <c r="AJ130" s="973"/>
      <c r="AK130" s="974">
        <v>382278</v>
      </c>
      <c r="AL130" s="972"/>
      <c r="AM130" s="972"/>
      <c r="AN130" s="972"/>
      <c r="AO130" s="973"/>
      <c r="AP130" s="1086"/>
      <c r="AQ130" s="1087"/>
      <c r="AR130" s="1087"/>
      <c r="AS130" s="1087"/>
      <c r="AT130" s="1088"/>
      <c r="AU130" s="227"/>
      <c r="AV130" s="227"/>
      <c r="AW130" s="227"/>
      <c r="AX130" s="1078" t="s">
        <v>507</v>
      </c>
      <c r="AY130" s="936"/>
      <c r="AZ130" s="936"/>
      <c r="BA130" s="936"/>
      <c r="BB130" s="936"/>
      <c r="BC130" s="936"/>
      <c r="BD130" s="936"/>
      <c r="BE130" s="937"/>
      <c r="BF130" s="1114">
        <v>3.8</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508</v>
      </c>
      <c r="X131" s="1121"/>
      <c r="Y131" s="1121"/>
      <c r="Z131" s="1122"/>
      <c r="AA131" s="1017">
        <v>1806244</v>
      </c>
      <c r="AB131" s="999"/>
      <c r="AC131" s="999"/>
      <c r="AD131" s="999"/>
      <c r="AE131" s="1000"/>
      <c r="AF131" s="998">
        <v>2020674</v>
      </c>
      <c r="AG131" s="999"/>
      <c r="AH131" s="999"/>
      <c r="AI131" s="999"/>
      <c r="AJ131" s="1000"/>
      <c r="AK131" s="998">
        <v>1936973</v>
      </c>
      <c r="AL131" s="999"/>
      <c r="AM131" s="999"/>
      <c r="AN131" s="999"/>
      <c r="AO131" s="1000"/>
      <c r="AP131" s="1123"/>
      <c r="AQ131" s="1124"/>
      <c r="AR131" s="1124"/>
      <c r="AS131" s="1124"/>
      <c r="AT131" s="1125"/>
      <c r="AU131" s="227"/>
      <c r="AV131" s="227"/>
      <c r="AW131" s="227"/>
      <c r="AX131" s="1096" t="s">
        <v>509</v>
      </c>
      <c r="AY131" s="739"/>
      <c r="AZ131" s="739"/>
      <c r="BA131" s="739"/>
      <c r="BB131" s="739"/>
      <c r="BC131" s="739"/>
      <c r="BD131" s="739"/>
      <c r="BE131" s="1049"/>
      <c r="BF131" s="1097" t="s">
        <v>467</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510</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511</v>
      </c>
      <c r="W132" s="1107"/>
      <c r="X132" s="1107"/>
      <c r="Y132" s="1107"/>
      <c r="Z132" s="1108"/>
      <c r="AA132" s="1109">
        <v>4.3206233489999999</v>
      </c>
      <c r="AB132" s="1110"/>
      <c r="AC132" s="1110"/>
      <c r="AD132" s="1110"/>
      <c r="AE132" s="1111"/>
      <c r="AF132" s="1112">
        <v>3.425292749</v>
      </c>
      <c r="AG132" s="1110"/>
      <c r="AH132" s="1110"/>
      <c r="AI132" s="1110"/>
      <c r="AJ132" s="1111"/>
      <c r="AK132" s="1112">
        <v>3.7591128010000001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512</v>
      </c>
      <c r="W133" s="1090"/>
      <c r="X133" s="1090"/>
      <c r="Y133" s="1090"/>
      <c r="Z133" s="1091"/>
      <c r="AA133" s="1092">
        <v>4.8</v>
      </c>
      <c r="AB133" s="1093"/>
      <c r="AC133" s="1093"/>
      <c r="AD133" s="1093"/>
      <c r="AE133" s="1094"/>
      <c r="AF133" s="1092">
        <v>4.2</v>
      </c>
      <c r="AG133" s="1093"/>
      <c r="AH133" s="1093"/>
      <c r="AI133" s="1093"/>
      <c r="AJ133" s="1094"/>
      <c r="AK133" s="1092">
        <v>3.8</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42R91dWEFzTdhoL/jfKosdL2aWjr7mcQ7Ivm26j/ZdRWh0WbZlGNHXjni2uzB9O7gq/YHyxpDoemNHTgEmkvQ==" saltValue="fRaRFv5sumYxslgpfMU1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BJ1"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ZxNhPl0JVivewEzdxNH7NX18CctJE3fZiZbfVm9/jkbG/mDgx1QjcRim6iyzABfm4trb4Xt4aP9i5IbAivig==" saltValue="FX2WX76tqimNPNkEJM3o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MK3addyPXLGQY05r1Qlg8v+h7aKkaDjLnQaHG3p6dfxu5fytgRmG+O4qIYQ4NAg3WtsA769Q/ortj2IsKHP7g==" saltValue="zqT15Ty7esyn/IV7EWKg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515</v>
      </c>
      <c r="AL6" s="260"/>
      <c r="AM6" s="260"/>
      <c r="AN6" s="260"/>
    </row>
    <row r="7" spans="1:46" ht="13.5" customHeight="1" x14ac:dyDescent="0.15">
      <c r="A7" s="259"/>
      <c r="AK7" s="262"/>
      <c r="AL7" s="263"/>
      <c r="AM7" s="263"/>
      <c r="AN7" s="264"/>
      <c r="AO7" s="1127" t="s">
        <v>516</v>
      </c>
      <c r="AP7" s="265"/>
      <c r="AQ7" s="266" t="s">
        <v>517</v>
      </c>
      <c r="AR7" s="267"/>
    </row>
    <row r="8" spans="1:46" x14ac:dyDescent="0.15">
      <c r="A8" s="259"/>
      <c r="AK8" s="268"/>
      <c r="AL8" s="269"/>
      <c r="AM8" s="269"/>
      <c r="AN8" s="270"/>
      <c r="AO8" s="1128"/>
      <c r="AP8" s="271" t="s">
        <v>518</v>
      </c>
      <c r="AQ8" s="272" t="s">
        <v>519</v>
      </c>
      <c r="AR8" s="273" t="s">
        <v>520</v>
      </c>
    </row>
    <row r="9" spans="1:46" x14ac:dyDescent="0.15">
      <c r="A9" s="259"/>
      <c r="AK9" s="1129" t="s">
        <v>521</v>
      </c>
      <c r="AL9" s="1130"/>
      <c r="AM9" s="1130"/>
      <c r="AN9" s="1131"/>
      <c r="AO9" s="274">
        <v>830102</v>
      </c>
      <c r="AP9" s="274">
        <v>303844</v>
      </c>
      <c r="AQ9" s="275">
        <v>255467</v>
      </c>
      <c r="AR9" s="276">
        <v>18.899999999999999</v>
      </c>
    </row>
    <row r="10" spans="1:46" ht="13.5" customHeight="1" x14ac:dyDescent="0.15">
      <c r="A10" s="259"/>
      <c r="AK10" s="1129" t="s">
        <v>522</v>
      </c>
      <c r="AL10" s="1130"/>
      <c r="AM10" s="1130"/>
      <c r="AN10" s="1131"/>
      <c r="AO10" s="277">
        <v>5823</v>
      </c>
      <c r="AP10" s="277">
        <v>2131</v>
      </c>
      <c r="AQ10" s="278">
        <v>29275</v>
      </c>
      <c r="AR10" s="279">
        <v>-92.7</v>
      </c>
    </row>
    <row r="11" spans="1:46" ht="13.5" customHeight="1" x14ac:dyDescent="0.15">
      <c r="A11" s="259"/>
      <c r="AK11" s="1129" t="s">
        <v>523</v>
      </c>
      <c r="AL11" s="1130"/>
      <c r="AM11" s="1130"/>
      <c r="AN11" s="1131"/>
      <c r="AO11" s="277" t="s">
        <v>524</v>
      </c>
      <c r="AP11" s="277" t="s">
        <v>524</v>
      </c>
      <c r="AQ11" s="278">
        <v>3959</v>
      </c>
      <c r="AR11" s="279" t="s">
        <v>524</v>
      </c>
    </row>
    <row r="12" spans="1:46" ht="13.5" customHeight="1" x14ac:dyDescent="0.15">
      <c r="A12" s="259"/>
      <c r="AK12" s="1129" t="s">
        <v>525</v>
      </c>
      <c r="AL12" s="1130"/>
      <c r="AM12" s="1130"/>
      <c r="AN12" s="1131"/>
      <c r="AO12" s="277" t="s">
        <v>524</v>
      </c>
      <c r="AP12" s="277" t="s">
        <v>524</v>
      </c>
      <c r="AQ12" s="278" t="s">
        <v>524</v>
      </c>
      <c r="AR12" s="279" t="s">
        <v>524</v>
      </c>
    </row>
    <row r="13" spans="1:46" ht="13.5" customHeight="1" x14ac:dyDescent="0.15">
      <c r="A13" s="259"/>
      <c r="AK13" s="1129" t="s">
        <v>526</v>
      </c>
      <c r="AL13" s="1130"/>
      <c r="AM13" s="1130"/>
      <c r="AN13" s="1131"/>
      <c r="AO13" s="277">
        <v>26240</v>
      </c>
      <c r="AP13" s="277">
        <v>9605</v>
      </c>
      <c r="AQ13" s="278">
        <v>9349</v>
      </c>
      <c r="AR13" s="279">
        <v>2.7</v>
      </c>
    </row>
    <row r="14" spans="1:46" ht="13.5" customHeight="1" x14ac:dyDescent="0.15">
      <c r="A14" s="259"/>
      <c r="AK14" s="1129" t="s">
        <v>527</v>
      </c>
      <c r="AL14" s="1130"/>
      <c r="AM14" s="1130"/>
      <c r="AN14" s="1131"/>
      <c r="AO14" s="277">
        <v>20835</v>
      </c>
      <c r="AP14" s="277">
        <v>7626</v>
      </c>
      <c r="AQ14" s="278">
        <v>4659</v>
      </c>
      <c r="AR14" s="279">
        <v>63.7</v>
      </c>
    </row>
    <row r="15" spans="1:46" ht="13.5" customHeight="1" x14ac:dyDescent="0.15">
      <c r="A15" s="259"/>
      <c r="AK15" s="1132" t="s">
        <v>528</v>
      </c>
      <c r="AL15" s="1133"/>
      <c r="AM15" s="1133"/>
      <c r="AN15" s="1134"/>
      <c r="AO15" s="277">
        <v>-70023</v>
      </c>
      <c r="AP15" s="277">
        <v>-25631</v>
      </c>
      <c r="AQ15" s="278">
        <v>-18111</v>
      </c>
      <c r="AR15" s="279">
        <v>41.5</v>
      </c>
    </row>
    <row r="16" spans="1:46" x14ac:dyDescent="0.15">
      <c r="A16" s="259"/>
      <c r="AK16" s="1132" t="s">
        <v>192</v>
      </c>
      <c r="AL16" s="1133"/>
      <c r="AM16" s="1133"/>
      <c r="AN16" s="1134"/>
      <c r="AO16" s="277">
        <v>812977</v>
      </c>
      <c r="AP16" s="277">
        <v>297576</v>
      </c>
      <c r="AQ16" s="278">
        <v>284598</v>
      </c>
      <c r="AR16" s="279">
        <v>4.5999999999999996</v>
      </c>
    </row>
    <row r="17" spans="1:46" x14ac:dyDescent="0.15">
      <c r="A17" s="259"/>
    </row>
    <row r="18" spans="1:46" x14ac:dyDescent="0.15">
      <c r="A18" s="259"/>
      <c r="AQ18" s="280"/>
      <c r="AR18" s="280"/>
    </row>
    <row r="19" spans="1:46" x14ac:dyDescent="0.15">
      <c r="A19" s="259"/>
      <c r="AK19" s="255" t="s">
        <v>529</v>
      </c>
    </row>
    <row r="20" spans="1:46" x14ac:dyDescent="0.15">
      <c r="A20" s="259"/>
      <c r="AK20" s="281"/>
      <c r="AL20" s="282"/>
      <c r="AM20" s="282"/>
      <c r="AN20" s="283"/>
      <c r="AO20" s="284" t="s">
        <v>530</v>
      </c>
      <c r="AP20" s="285" t="s">
        <v>531</v>
      </c>
      <c r="AQ20" s="286" t="s">
        <v>532</v>
      </c>
      <c r="AR20" s="287"/>
    </row>
    <row r="21" spans="1:46" s="260" customFormat="1" x14ac:dyDescent="0.15">
      <c r="A21" s="288"/>
      <c r="AK21" s="1135" t="s">
        <v>533</v>
      </c>
      <c r="AL21" s="1136"/>
      <c r="AM21" s="1136"/>
      <c r="AN21" s="1137"/>
      <c r="AO21" s="289">
        <v>39.53</v>
      </c>
      <c r="AP21" s="290">
        <v>25.07</v>
      </c>
      <c r="AQ21" s="291">
        <v>14.46</v>
      </c>
      <c r="AS21" s="292"/>
      <c r="AT21" s="288"/>
    </row>
    <row r="22" spans="1:46" s="260" customFormat="1" x14ac:dyDescent="0.15">
      <c r="A22" s="288"/>
      <c r="AK22" s="1135" t="s">
        <v>534</v>
      </c>
      <c r="AL22" s="1136"/>
      <c r="AM22" s="1136"/>
      <c r="AN22" s="1137"/>
      <c r="AO22" s="293">
        <v>89.9</v>
      </c>
      <c r="AP22" s="294">
        <v>94.5</v>
      </c>
      <c r="AQ22" s="295">
        <v>-4.5999999999999996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535</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537</v>
      </c>
      <c r="AL29" s="260"/>
      <c r="AM29" s="260"/>
      <c r="AN29" s="260"/>
      <c r="AS29" s="302"/>
    </row>
    <row r="30" spans="1:46" ht="13.5" customHeight="1" x14ac:dyDescent="0.15">
      <c r="A30" s="259"/>
      <c r="AK30" s="262"/>
      <c r="AL30" s="263"/>
      <c r="AM30" s="263"/>
      <c r="AN30" s="264"/>
      <c r="AO30" s="1127" t="s">
        <v>516</v>
      </c>
      <c r="AP30" s="265"/>
      <c r="AQ30" s="266" t="s">
        <v>517</v>
      </c>
      <c r="AR30" s="267"/>
    </row>
    <row r="31" spans="1:46" x14ac:dyDescent="0.15">
      <c r="A31" s="259"/>
      <c r="AK31" s="268"/>
      <c r="AL31" s="269"/>
      <c r="AM31" s="269"/>
      <c r="AN31" s="270"/>
      <c r="AO31" s="1128"/>
      <c r="AP31" s="271" t="s">
        <v>518</v>
      </c>
      <c r="AQ31" s="272" t="s">
        <v>519</v>
      </c>
      <c r="AR31" s="273" t="s">
        <v>520</v>
      </c>
    </row>
    <row r="32" spans="1:46" ht="27" customHeight="1" x14ac:dyDescent="0.15">
      <c r="A32" s="259"/>
      <c r="AK32" s="1143" t="s">
        <v>538</v>
      </c>
      <c r="AL32" s="1144"/>
      <c r="AM32" s="1144"/>
      <c r="AN32" s="1145"/>
      <c r="AO32" s="303">
        <v>382732</v>
      </c>
      <c r="AP32" s="303">
        <v>140092</v>
      </c>
      <c r="AQ32" s="304">
        <v>156764</v>
      </c>
      <c r="AR32" s="305">
        <v>-10.6</v>
      </c>
    </row>
    <row r="33" spans="1:46" ht="13.5" customHeight="1" x14ac:dyDescent="0.15">
      <c r="A33" s="259"/>
      <c r="AK33" s="1143" t="s">
        <v>539</v>
      </c>
      <c r="AL33" s="1144"/>
      <c r="AM33" s="1144"/>
      <c r="AN33" s="1145"/>
      <c r="AO33" s="303" t="s">
        <v>524</v>
      </c>
      <c r="AP33" s="303" t="s">
        <v>524</v>
      </c>
      <c r="AQ33" s="304" t="s">
        <v>524</v>
      </c>
      <c r="AR33" s="305" t="s">
        <v>524</v>
      </c>
    </row>
    <row r="34" spans="1:46" ht="27" customHeight="1" x14ac:dyDescent="0.15">
      <c r="A34" s="259"/>
      <c r="AK34" s="1143" t="s">
        <v>540</v>
      </c>
      <c r="AL34" s="1144"/>
      <c r="AM34" s="1144"/>
      <c r="AN34" s="1145"/>
      <c r="AO34" s="303" t="s">
        <v>524</v>
      </c>
      <c r="AP34" s="303" t="s">
        <v>524</v>
      </c>
      <c r="AQ34" s="304" t="s">
        <v>524</v>
      </c>
      <c r="AR34" s="305" t="s">
        <v>524</v>
      </c>
    </row>
    <row r="35" spans="1:46" ht="27" customHeight="1" x14ac:dyDescent="0.15">
      <c r="A35" s="259"/>
      <c r="AK35" s="1143" t="s">
        <v>541</v>
      </c>
      <c r="AL35" s="1144"/>
      <c r="AM35" s="1144"/>
      <c r="AN35" s="1145"/>
      <c r="AO35" s="303">
        <v>94039</v>
      </c>
      <c r="AP35" s="303">
        <v>34421</v>
      </c>
      <c r="AQ35" s="304">
        <v>30923</v>
      </c>
      <c r="AR35" s="305">
        <v>11.3</v>
      </c>
    </row>
    <row r="36" spans="1:46" ht="27" customHeight="1" x14ac:dyDescent="0.15">
      <c r="A36" s="259"/>
      <c r="AK36" s="1143" t="s">
        <v>542</v>
      </c>
      <c r="AL36" s="1144"/>
      <c r="AM36" s="1144"/>
      <c r="AN36" s="1145"/>
      <c r="AO36" s="303">
        <v>19065</v>
      </c>
      <c r="AP36" s="303">
        <v>6978</v>
      </c>
      <c r="AQ36" s="304">
        <v>4657</v>
      </c>
      <c r="AR36" s="305">
        <v>49.8</v>
      </c>
    </row>
    <row r="37" spans="1:46" ht="13.5" customHeight="1" x14ac:dyDescent="0.15">
      <c r="A37" s="259"/>
      <c r="AK37" s="1143" t="s">
        <v>543</v>
      </c>
      <c r="AL37" s="1144"/>
      <c r="AM37" s="1144"/>
      <c r="AN37" s="1145"/>
      <c r="AO37" s="303" t="s">
        <v>524</v>
      </c>
      <c r="AP37" s="303" t="s">
        <v>524</v>
      </c>
      <c r="AQ37" s="304">
        <v>888</v>
      </c>
      <c r="AR37" s="305" t="s">
        <v>524</v>
      </c>
    </row>
    <row r="38" spans="1:46" ht="27" customHeight="1" x14ac:dyDescent="0.15">
      <c r="A38" s="259"/>
      <c r="AK38" s="1146" t="s">
        <v>544</v>
      </c>
      <c r="AL38" s="1147"/>
      <c r="AM38" s="1147"/>
      <c r="AN38" s="1148"/>
      <c r="AO38" s="306" t="s">
        <v>524</v>
      </c>
      <c r="AP38" s="306" t="s">
        <v>524</v>
      </c>
      <c r="AQ38" s="307">
        <v>21</v>
      </c>
      <c r="AR38" s="295" t="s">
        <v>524</v>
      </c>
      <c r="AS38" s="302"/>
    </row>
    <row r="39" spans="1:46" x14ac:dyDescent="0.15">
      <c r="A39" s="259"/>
      <c r="AK39" s="1146" t="s">
        <v>545</v>
      </c>
      <c r="AL39" s="1147"/>
      <c r="AM39" s="1147"/>
      <c r="AN39" s="1148"/>
      <c r="AO39" s="303">
        <v>-40745</v>
      </c>
      <c r="AP39" s="303">
        <v>-14914</v>
      </c>
      <c r="AQ39" s="304">
        <v>-6724</v>
      </c>
      <c r="AR39" s="305">
        <v>121.8</v>
      </c>
      <c r="AS39" s="302"/>
    </row>
    <row r="40" spans="1:46" ht="27" customHeight="1" x14ac:dyDescent="0.15">
      <c r="A40" s="259"/>
      <c r="AK40" s="1143" t="s">
        <v>546</v>
      </c>
      <c r="AL40" s="1144"/>
      <c r="AM40" s="1144"/>
      <c r="AN40" s="1145"/>
      <c r="AO40" s="303">
        <v>-382278</v>
      </c>
      <c r="AP40" s="303">
        <v>-139926</v>
      </c>
      <c r="AQ40" s="304">
        <v>-136123</v>
      </c>
      <c r="AR40" s="305">
        <v>2.8</v>
      </c>
      <c r="AS40" s="302"/>
    </row>
    <row r="41" spans="1:46" x14ac:dyDescent="0.15">
      <c r="A41" s="259"/>
      <c r="AK41" s="1149" t="s">
        <v>307</v>
      </c>
      <c r="AL41" s="1150"/>
      <c r="AM41" s="1150"/>
      <c r="AN41" s="1151"/>
      <c r="AO41" s="303">
        <v>72813</v>
      </c>
      <c r="AP41" s="303">
        <v>26652</v>
      </c>
      <c r="AQ41" s="304">
        <v>50405</v>
      </c>
      <c r="AR41" s="305">
        <v>-47.1</v>
      </c>
      <c r="AS41" s="302"/>
    </row>
    <row r="42" spans="1:46" x14ac:dyDescent="0.15">
      <c r="A42" s="259"/>
      <c r="AK42" s="308" t="s">
        <v>547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548</v>
      </c>
    </row>
    <row r="48" spans="1:46" x14ac:dyDescent="0.15">
      <c r="A48" s="259"/>
      <c r="AK48" s="313" t="s">
        <v>549</v>
      </c>
      <c r="AL48" s="313"/>
      <c r="AM48" s="313"/>
      <c r="AN48" s="313"/>
      <c r="AO48" s="313"/>
      <c r="AP48" s="313"/>
      <c r="AQ48" s="314"/>
      <c r="AR48" s="313"/>
    </row>
    <row r="49" spans="1:44" ht="13.5" customHeight="1" x14ac:dyDescent="0.15">
      <c r="A49" s="259"/>
      <c r="AK49" s="315"/>
      <c r="AL49" s="316"/>
      <c r="AM49" s="1138" t="s">
        <v>516</v>
      </c>
      <c r="AN49" s="1140" t="s">
        <v>550</v>
      </c>
      <c r="AO49" s="1141"/>
      <c r="AP49" s="1141"/>
      <c r="AQ49" s="1141"/>
      <c r="AR49" s="1142"/>
    </row>
    <row r="50" spans="1:44" x14ac:dyDescent="0.15">
      <c r="A50" s="259"/>
      <c r="AK50" s="317"/>
      <c r="AL50" s="318"/>
      <c r="AM50" s="1139"/>
      <c r="AN50" s="319" t="s">
        <v>551</v>
      </c>
      <c r="AO50" s="320" t="s">
        <v>552</v>
      </c>
      <c r="AP50" s="321" t="s">
        <v>553</v>
      </c>
      <c r="AQ50" s="322" t="s">
        <v>554</v>
      </c>
      <c r="AR50" s="323" t="s">
        <v>555</v>
      </c>
    </row>
    <row r="51" spans="1:44" x14ac:dyDescent="0.15">
      <c r="A51" s="259"/>
      <c r="AK51" s="315" t="s">
        <v>556</v>
      </c>
      <c r="AL51" s="316"/>
      <c r="AM51" s="324">
        <v>284514</v>
      </c>
      <c r="AN51" s="325">
        <v>92585</v>
      </c>
      <c r="AO51" s="326">
        <v>-50.6</v>
      </c>
      <c r="AP51" s="327">
        <v>289738</v>
      </c>
      <c r="AQ51" s="328">
        <v>-8.6999999999999993</v>
      </c>
      <c r="AR51" s="329">
        <v>-41.9</v>
      </c>
    </row>
    <row r="52" spans="1:44" x14ac:dyDescent="0.15">
      <c r="A52" s="259"/>
      <c r="AK52" s="330"/>
      <c r="AL52" s="331" t="s">
        <v>557</v>
      </c>
      <c r="AM52" s="332">
        <v>198902</v>
      </c>
      <c r="AN52" s="333">
        <v>64726</v>
      </c>
      <c r="AO52" s="334">
        <v>-39.200000000000003</v>
      </c>
      <c r="AP52" s="335">
        <v>156238</v>
      </c>
      <c r="AQ52" s="336">
        <v>-4.9000000000000004</v>
      </c>
      <c r="AR52" s="337">
        <v>-34.299999999999997</v>
      </c>
    </row>
    <row r="53" spans="1:44" x14ac:dyDescent="0.15">
      <c r="A53" s="259"/>
      <c r="AK53" s="315" t="s">
        <v>558</v>
      </c>
      <c r="AL53" s="316"/>
      <c r="AM53" s="324">
        <v>422327</v>
      </c>
      <c r="AN53" s="325">
        <v>141578</v>
      </c>
      <c r="AO53" s="326">
        <v>52.9</v>
      </c>
      <c r="AP53" s="327">
        <v>316937</v>
      </c>
      <c r="AQ53" s="328">
        <v>9.4</v>
      </c>
      <c r="AR53" s="329">
        <v>43.5</v>
      </c>
    </row>
    <row r="54" spans="1:44" x14ac:dyDescent="0.15">
      <c r="A54" s="259"/>
      <c r="AK54" s="330"/>
      <c r="AL54" s="331" t="s">
        <v>557</v>
      </c>
      <c r="AM54" s="332">
        <v>228340</v>
      </c>
      <c r="AN54" s="333">
        <v>76547</v>
      </c>
      <c r="AO54" s="334">
        <v>18.3</v>
      </c>
      <c r="AP54" s="335">
        <v>199150</v>
      </c>
      <c r="AQ54" s="336">
        <v>27.5</v>
      </c>
      <c r="AR54" s="337">
        <v>-9.1999999999999993</v>
      </c>
    </row>
    <row r="55" spans="1:44" x14ac:dyDescent="0.15">
      <c r="A55" s="259"/>
      <c r="AK55" s="315" t="s">
        <v>559</v>
      </c>
      <c r="AL55" s="316"/>
      <c r="AM55" s="324">
        <v>409866</v>
      </c>
      <c r="AN55" s="325">
        <v>141871</v>
      </c>
      <c r="AO55" s="326">
        <v>0.2</v>
      </c>
      <c r="AP55" s="327">
        <v>332350</v>
      </c>
      <c r="AQ55" s="328">
        <v>4.9000000000000004</v>
      </c>
      <c r="AR55" s="329">
        <v>-4.7</v>
      </c>
    </row>
    <row r="56" spans="1:44" x14ac:dyDescent="0.15">
      <c r="A56" s="259"/>
      <c r="AK56" s="330"/>
      <c r="AL56" s="331" t="s">
        <v>557</v>
      </c>
      <c r="AM56" s="332">
        <v>176264</v>
      </c>
      <c r="AN56" s="333">
        <v>61012</v>
      </c>
      <c r="AO56" s="334">
        <v>-20.3</v>
      </c>
      <c r="AP56" s="335">
        <v>200453</v>
      </c>
      <c r="AQ56" s="336">
        <v>0.7</v>
      </c>
      <c r="AR56" s="337">
        <v>-21</v>
      </c>
    </row>
    <row r="57" spans="1:44" x14ac:dyDescent="0.15">
      <c r="A57" s="259"/>
      <c r="AK57" s="315" t="s">
        <v>560</v>
      </c>
      <c r="AL57" s="316"/>
      <c r="AM57" s="324">
        <v>1204295</v>
      </c>
      <c r="AN57" s="325">
        <v>431029</v>
      </c>
      <c r="AO57" s="326">
        <v>203.8</v>
      </c>
      <c r="AP57" s="327">
        <v>362690</v>
      </c>
      <c r="AQ57" s="328">
        <v>9.1</v>
      </c>
      <c r="AR57" s="329">
        <v>194.7</v>
      </c>
    </row>
    <row r="58" spans="1:44" x14ac:dyDescent="0.15">
      <c r="A58" s="259"/>
      <c r="AK58" s="330"/>
      <c r="AL58" s="331" t="s">
        <v>557</v>
      </c>
      <c r="AM58" s="332">
        <v>434375</v>
      </c>
      <c r="AN58" s="333">
        <v>155467</v>
      </c>
      <c r="AO58" s="334">
        <v>154.80000000000001</v>
      </c>
      <c r="AP58" s="335">
        <v>172580</v>
      </c>
      <c r="AQ58" s="336">
        <v>-13.9</v>
      </c>
      <c r="AR58" s="337">
        <v>168.7</v>
      </c>
    </row>
    <row r="59" spans="1:44" x14ac:dyDescent="0.15">
      <c r="A59" s="259"/>
      <c r="AK59" s="315" t="s">
        <v>561</v>
      </c>
      <c r="AL59" s="316"/>
      <c r="AM59" s="324">
        <v>1859928</v>
      </c>
      <c r="AN59" s="325">
        <v>680794</v>
      </c>
      <c r="AO59" s="326">
        <v>57.9</v>
      </c>
      <c r="AP59" s="327">
        <v>296093</v>
      </c>
      <c r="AQ59" s="328">
        <v>-18.399999999999999</v>
      </c>
      <c r="AR59" s="329">
        <v>76.3</v>
      </c>
    </row>
    <row r="60" spans="1:44" x14ac:dyDescent="0.15">
      <c r="A60" s="259"/>
      <c r="AK60" s="330"/>
      <c r="AL60" s="331" t="s">
        <v>557</v>
      </c>
      <c r="AM60" s="332">
        <v>255210</v>
      </c>
      <c r="AN60" s="333">
        <v>93415</v>
      </c>
      <c r="AO60" s="334">
        <v>-39.9</v>
      </c>
      <c r="AP60" s="335">
        <v>140545</v>
      </c>
      <c r="AQ60" s="336">
        <v>-18.600000000000001</v>
      </c>
      <c r="AR60" s="337">
        <v>-21.3</v>
      </c>
    </row>
    <row r="61" spans="1:44" x14ac:dyDescent="0.15">
      <c r="A61" s="259"/>
      <c r="AK61" s="315" t="s">
        <v>562</v>
      </c>
      <c r="AL61" s="338"/>
      <c r="AM61" s="324">
        <v>836186</v>
      </c>
      <c r="AN61" s="325">
        <v>297571</v>
      </c>
      <c r="AO61" s="326">
        <v>52.8</v>
      </c>
      <c r="AP61" s="327">
        <v>319562</v>
      </c>
      <c r="AQ61" s="339">
        <v>-0.7</v>
      </c>
      <c r="AR61" s="329">
        <v>53.5</v>
      </c>
    </row>
    <row r="62" spans="1:44" x14ac:dyDescent="0.15">
      <c r="A62" s="259"/>
      <c r="AK62" s="330"/>
      <c r="AL62" s="331" t="s">
        <v>557</v>
      </c>
      <c r="AM62" s="332">
        <v>258618</v>
      </c>
      <c r="AN62" s="333">
        <v>90233</v>
      </c>
      <c r="AO62" s="334">
        <v>14.7</v>
      </c>
      <c r="AP62" s="335">
        <v>173793</v>
      </c>
      <c r="AQ62" s="336">
        <v>-1.8</v>
      </c>
      <c r="AR62" s="337">
        <v>16.5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lJDlV9ipLyRDXjkqVrg9REgLTbLsSXjjjpaGDFio9Sa4YtLxF1HUwjzf/gFercDw1M2i97VUUFYwpXNVjcjAw==" saltValue="M9qLZhAOS8gUg1WCHT8l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cnwrPyGKRldTxbRE0WnYw5Lb8eqL+aFA9JtvhCEx/MSB/n01wegDGJE+X+8ETwn2M+NIXsMKyGIhOp1FuSheww==" saltValue="M6hw2RV17qcA/tLC32THh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pa4dYsPft3JkwfS6/AerHxhfNCYw29NeIRPbosMdp1krPCXnrxun+QQFiX6SMOo/Bp5m60lBe/kv3oLN6jG1SQ==" saltValue="U7ME3YWqcucednSDWbgj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52" t="s">
        <v>3</v>
      </c>
      <c r="D47" s="1152"/>
      <c r="E47" s="1153"/>
      <c r="F47" s="11">
        <v>44.51</v>
      </c>
      <c r="G47" s="12">
        <v>42.5</v>
      </c>
      <c r="H47" s="12">
        <v>45.7</v>
      </c>
      <c r="I47" s="12">
        <v>60.07</v>
      </c>
      <c r="J47" s="13">
        <v>61.22</v>
      </c>
    </row>
    <row r="48" spans="2:10" ht="57.75" customHeight="1" x14ac:dyDescent="0.15">
      <c r="B48" s="14"/>
      <c r="C48" s="1154" t="s">
        <v>4</v>
      </c>
      <c r="D48" s="1154"/>
      <c r="E48" s="1155"/>
      <c r="F48" s="15">
        <v>2.77</v>
      </c>
      <c r="G48" s="16">
        <v>4.7699999999999996</v>
      </c>
      <c r="H48" s="16">
        <v>5.99</v>
      </c>
      <c r="I48" s="16">
        <v>5.36</v>
      </c>
      <c r="J48" s="17">
        <v>8.26</v>
      </c>
    </row>
    <row r="49" spans="2:10" ht="57.75" customHeight="1" thickBot="1" x14ac:dyDescent="0.2">
      <c r="B49" s="18"/>
      <c r="C49" s="1156" t="s">
        <v>5</v>
      </c>
      <c r="D49" s="1156"/>
      <c r="E49" s="1157"/>
      <c r="F49" s="19" t="s">
        <v>571</v>
      </c>
      <c r="G49" s="20" t="s">
        <v>572</v>
      </c>
      <c r="H49" s="20">
        <v>7.27</v>
      </c>
      <c r="I49" s="20">
        <v>19.04</v>
      </c>
      <c r="J49" s="21">
        <v>2.6</v>
      </c>
    </row>
    <row r="50" spans="2:10" x14ac:dyDescent="0.15"/>
  </sheetData>
  <sheetProtection algorithmName="SHA-512" hashValue="DHedU7DIUKsIiaFHhvIRw4RnGg9s6Qnlx/Nf1NwEQdIlsPEXBHFwCLa9Z0ELr360Yck2ISzD/8ALpJCfpShTVA==" saltValue="D+yo7Ndgb9jxoE3scDQo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F1" zoomScale="89" zoomScaleNormal="8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62" t="s">
        <v>573</v>
      </c>
      <c r="D34" s="1162"/>
      <c r="E34" s="1163"/>
      <c r="F34" s="32">
        <v>2.76</v>
      </c>
      <c r="G34" s="33">
        <v>4.7699999999999996</v>
      </c>
      <c r="H34" s="33">
        <v>5.99</v>
      </c>
      <c r="I34" s="33">
        <v>5.35</v>
      </c>
      <c r="J34" s="34">
        <v>8.25</v>
      </c>
      <c r="K34" s="22"/>
      <c r="L34" s="22"/>
      <c r="M34" s="22"/>
      <c r="N34" s="22"/>
      <c r="O34" s="22"/>
      <c r="P34" s="22"/>
    </row>
    <row r="35" spans="1:16" ht="39" customHeight="1" x14ac:dyDescent="0.15">
      <c r="A35" s="22"/>
      <c r="B35" s="35"/>
      <c r="C35" s="1158" t="s">
        <v>574</v>
      </c>
      <c r="D35" s="1158"/>
      <c r="E35" s="1159"/>
      <c r="F35" s="36" t="s">
        <v>524</v>
      </c>
      <c r="G35" s="37" t="s">
        <v>524</v>
      </c>
      <c r="H35" s="37" t="s">
        <v>524</v>
      </c>
      <c r="I35" s="37" t="s">
        <v>524</v>
      </c>
      <c r="J35" s="38">
        <v>5.31</v>
      </c>
      <c r="K35" s="22"/>
      <c r="L35" s="22"/>
      <c r="M35" s="22"/>
      <c r="N35" s="22"/>
      <c r="O35" s="22"/>
      <c r="P35" s="22"/>
    </row>
    <row r="36" spans="1:16" ht="39" customHeight="1" x14ac:dyDescent="0.15">
      <c r="A36" s="22"/>
      <c r="B36" s="35"/>
      <c r="C36" s="1158" t="s">
        <v>575</v>
      </c>
      <c r="D36" s="1158"/>
      <c r="E36" s="1159"/>
      <c r="F36" s="36">
        <v>1.52</v>
      </c>
      <c r="G36" s="37">
        <v>1.62</v>
      </c>
      <c r="H36" s="37">
        <v>1.24</v>
      </c>
      <c r="I36" s="37">
        <v>2.16</v>
      </c>
      <c r="J36" s="38">
        <v>3.18</v>
      </c>
      <c r="K36" s="22"/>
      <c r="L36" s="22"/>
      <c r="M36" s="22"/>
      <c r="N36" s="22"/>
      <c r="O36" s="22"/>
      <c r="P36" s="22"/>
    </row>
    <row r="37" spans="1:16" ht="39" customHeight="1" x14ac:dyDescent="0.15">
      <c r="A37" s="22"/>
      <c r="B37" s="35"/>
      <c r="C37" s="1158" t="s">
        <v>576</v>
      </c>
      <c r="D37" s="1158"/>
      <c r="E37" s="1159"/>
      <c r="F37" s="36">
        <v>4.4400000000000004</v>
      </c>
      <c r="G37" s="37">
        <v>4.2699999999999996</v>
      </c>
      <c r="H37" s="37">
        <v>3.51</v>
      </c>
      <c r="I37" s="37">
        <v>1.98</v>
      </c>
      <c r="J37" s="38">
        <v>2.09</v>
      </c>
      <c r="K37" s="22"/>
      <c r="L37" s="22"/>
      <c r="M37" s="22"/>
      <c r="N37" s="22"/>
      <c r="O37" s="22"/>
      <c r="P37" s="22"/>
    </row>
    <row r="38" spans="1:16" ht="39" customHeight="1" x14ac:dyDescent="0.15">
      <c r="A38" s="22"/>
      <c r="B38" s="35"/>
      <c r="C38" s="1158" t="s">
        <v>577</v>
      </c>
      <c r="D38" s="1158"/>
      <c r="E38" s="1159"/>
      <c r="F38" s="36">
        <v>0.34</v>
      </c>
      <c r="G38" s="37">
        <v>0.5</v>
      </c>
      <c r="H38" s="37">
        <v>0.51</v>
      </c>
      <c r="I38" s="37">
        <v>0.69</v>
      </c>
      <c r="J38" s="38">
        <v>1.45</v>
      </c>
      <c r="K38" s="22"/>
      <c r="L38" s="22"/>
      <c r="M38" s="22"/>
      <c r="N38" s="22"/>
      <c r="O38" s="22"/>
      <c r="P38" s="22"/>
    </row>
    <row r="39" spans="1:16" ht="39" customHeight="1" x14ac:dyDescent="0.15">
      <c r="A39" s="22"/>
      <c r="B39" s="35"/>
      <c r="C39" s="1158" t="s">
        <v>578</v>
      </c>
      <c r="D39" s="1158"/>
      <c r="E39" s="1159"/>
      <c r="F39" s="36">
        <v>2.27</v>
      </c>
      <c r="G39" s="37">
        <v>2.82</v>
      </c>
      <c r="H39" s="37">
        <v>3.53</v>
      </c>
      <c r="I39" s="37">
        <v>3.54</v>
      </c>
      <c r="J39" s="38">
        <v>1.3</v>
      </c>
      <c r="K39" s="22"/>
      <c r="L39" s="22"/>
      <c r="M39" s="22"/>
      <c r="N39" s="22"/>
      <c r="O39" s="22"/>
      <c r="P39" s="22"/>
    </row>
    <row r="40" spans="1:16" ht="39" customHeight="1" x14ac:dyDescent="0.15">
      <c r="A40" s="22"/>
      <c r="B40" s="35"/>
      <c r="C40" s="1158" t="s">
        <v>579</v>
      </c>
      <c r="D40" s="1158"/>
      <c r="E40" s="1159"/>
      <c r="F40" s="36">
        <v>0.3</v>
      </c>
      <c r="G40" s="37">
        <v>0.43</v>
      </c>
      <c r="H40" s="37">
        <v>0.56999999999999995</v>
      </c>
      <c r="I40" s="37">
        <v>0.6</v>
      </c>
      <c r="J40" s="38">
        <v>0.64</v>
      </c>
      <c r="K40" s="22"/>
      <c r="L40" s="22"/>
      <c r="M40" s="22"/>
      <c r="N40" s="22"/>
      <c r="O40" s="22"/>
      <c r="P40" s="22"/>
    </row>
    <row r="41" spans="1:16" ht="39" customHeight="1" x14ac:dyDescent="0.15">
      <c r="A41" s="22"/>
      <c r="B41" s="35"/>
      <c r="C41" s="1158" t="s">
        <v>580</v>
      </c>
      <c r="D41" s="1158"/>
      <c r="E41" s="1159"/>
      <c r="F41" s="36">
        <v>0.47</v>
      </c>
      <c r="G41" s="37">
        <v>0.21</v>
      </c>
      <c r="H41" s="37">
        <v>0.2</v>
      </c>
      <c r="I41" s="37">
        <v>0.34</v>
      </c>
      <c r="J41" s="38">
        <v>0.42</v>
      </c>
      <c r="K41" s="22"/>
      <c r="L41" s="22"/>
      <c r="M41" s="22"/>
      <c r="N41" s="22"/>
      <c r="O41" s="22"/>
      <c r="P41" s="22"/>
    </row>
    <row r="42" spans="1:16" ht="39" customHeight="1" x14ac:dyDescent="0.15">
      <c r="A42" s="22"/>
      <c r="B42" s="39"/>
      <c r="C42" s="1158" t="s">
        <v>581</v>
      </c>
      <c r="D42" s="1158"/>
      <c r="E42" s="1159"/>
      <c r="F42" s="36" t="s">
        <v>524</v>
      </c>
      <c r="G42" s="37" t="s">
        <v>524</v>
      </c>
      <c r="H42" s="37" t="s">
        <v>524</v>
      </c>
      <c r="I42" s="37" t="s">
        <v>524</v>
      </c>
      <c r="J42" s="38" t="s">
        <v>524</v>
      </c>
      <c r="K42" s="22"/>
      <c r="L42" s="22"/>
      <c r="M42" s="22"/>
      <c r="N42" s="22"/>
      <c r="O42" s="22"/>
      <c r="P42" s="22"/>
    </row>
    <row r="43" spans="1:16" ht="39" customHeight="1" thickBot="1" x14ac:dyDescent="0.2">
      <c r="A43" s="22"/>
      <c r="B43" s="40"/>
      <c r="C43" s="1160" t="s">
        <v>582</v>
      </c>
      <c r="D43" s="1160"/>
      <c r="E43" s="1161"/>
      <c r="F43" s="41">
        <v>5.35</v>
      </c>
      <c r="G43" s="42">
        <v>5.8</v>
      </c>
      <c r="H43" s="42">
        <v>5.77</v>
      </c>
      <c r="I43" s="42">
        <v>5.29</v>
      </c>
      <c r="J43" s="43">
        <v>0.68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Zv8OjdE3Zs0PfDLoaWX+9OBweADNJXzxebGteKcI/rAWhbKIcZk1pQ7ioMXSHEQdowzpwvLTyFsGpnjIUoaRg==" saltValue="n6s4pCS/1nSgBd+69/18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334</v>
      </c>
      <c r="L45" s="58">
        <v>339</v>
      </c>
      <c r="M45" s="58">
        <v>335</v>
      </c>
      <c r="N45" s="58">
        <v>349</v>
      </c>
      <c r="O45" s="59">
        <v>383</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524</v>
      </c>
      <c r="L46" s="62" t="s">
        <v>524</v>
      </c>
      <c r="M46" s="62" t="s">
        <v>524</v>
      </c>
      <c r="N46" s="62" t="s">
        <v>524</v>
      </c>
      <c r="O46" s="63" t="s">
        <v>524</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524</v>
      </c>
      <c r="L47" s="62" t="s">
        <v>524</v>
      </c>
      <c r="M47" s="62" t="s">
        <v>524</v>
      </c>
      <c r="N47" s="62" t="s">
        <v>524</v>
      </c>
      <c r="O47" s="63" t="s">
        <v>524</v>
      </c>
      <c r="P47" s="46"/>
      <c r="Q47" s="46"/>
      <c r="R47" s="46"/>
      <c r="S47" s="46"/>
      <c r="T47" s="46"/>
      <c r="U47" s="46"/>
    </row>
    <row r="48" spans="1:21" ht="30.75" customHeight="1" x14ac:dyDescent="0.15">
      <c r="A48" s="46"/>
      <c r="B48" s="1166"/>
      <c r="C48" s="1167"/>
      <c r="D48" s="60"/>
      <c r="E48" s="1172" t="s">
        <v>15</v>
      </c>
      <c r="F48" s="1172"/>
      <c r="G48" s="1172"/>
      <c r="H48" s="1172"/>
      <c r="I48" s="1172"/>
      <c r="J48" s="1173"/>
      <c r="K48" s="61">
        <v>69</v>
      </c>
      <c r="L48" s="62">
        <v>77</v>
      </c>
      <c r="M48" s="62">
        <v>88</v>
      </c>
      <c r="N48" s="62">
        <v>90</v>
      </c>
      <c r="O48" s="63">
        <v>94</v>
      </c>
      <c r="P48" s="46"/>
      <c r="Q48" s="46"/>
      <c r="R48" s="46"/>
      <c r="S48" s="46"/>
      <c r="T48" s="46"/>
      <c r="U48" s="46"/>
    </row>
    <row r="49" spans="1:21" ht="30.75" customHeight="1" x14ac:dyDescent="0.15">
      <c r="A49" s="46"/>
      <c r="B49" s="1166"/>
      <c r="C49" s="1167"/>
      <c r="D49" s="60"/>
      <c r="E49" s="1172" t="s">
        <v>16</v>
      </c>
      <c r="F49" s="1172"/>
      <c r="G49" s="1172"/>
      <c r="H49" s="1172"/>
      <c r="I49" s="1172"/>
      <c r="J49" s="1173"/>
      <c r="K49" s="61">
        <v>22</v>
      </c>
      <c r="L49" s="62">
        <v>22</v>
      </c>
      <c r="M49" s="62">
        <v>18</v>
      </c>
      <c r="N49" s="62">
        <v>21</v>
      </c>
      <c r="O49" s="63">
        <v>19</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524</v>
      </c>
      <c r="L50" s="62" t="s">
        <v>524</v>
      </c>
      <c r="M50" s="62" t="s">
        <v>524</v>
      </c>
      <c r="N50" s="62" t="s">
        <v>524</v>
      </c>
      <c r="O50" s="63" t="s">
        <v>524</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524</v>
      </c>
      <c r="L51" s="62" t="s">
        <v>524</v>
      </c>
      <c r="M51" s="62" t="s">
        <v>524</v>
      </c>
      <c r="N51" s="62" t="s">
        <v>524</v>
      </c>
      <c r="O51" s="63" t="s">
        <v>524</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337</v>
      </c>
      <c r="L52" s="62">
        <v>355</v>
      </c>
      <c r="M52" s="62">
        <v>363</v>
      </c>
      <c r="N52" s="62">
        <v>389</v>
      </c>
      <c r="O52" s="63">
        <v>423</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88</v>
      </c>
      <c r="L53" s="67">
        <v>83</v>
      </c>
      <c r="M53" s="67">
        <v>78</v>
      </c>
      <c r="N53" s="67">
        <v>71</v>
      </c>
      <c r="O53" s="68">
        <v>73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2">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15">
      <c r="B58" s="1180" t="s">
        <v>26</v>
      </c>
      <c r="C58" s="1181"/>
      <c r="D58" s="1186" t="s">
        <v>27</v>
      </c>
      <c r="E58" s="1187"/>
      <c r="F58" s="1187"/>
      <c r="G58" s="1187"/>
      <c r="H58" s="1187"/>
      <c r="I58" s="1187"/>
      <c r="J58" s="1188"/>
      <c r="K58" s="81">
        <v>0</v>
      </c>
      <c r="L58" s="82">
        <v>0</v>
      </c>
      <c r="M58" s="82">
        <v>0</v>
      </c>
      <c r="N58" s="82">
        <v>0</v>
      </c>
      <c r="O58" s="83">
        <v>0</v>
      </c>
    </row>
    <row r="59" spans="1:21" ht="31.5" customHeight="1" x14ac:dyDescent="0.15">
      <c r="B59" s="1182"/>
      <c r="C59" s="1183"/>
      <c r="D59" s="1189" t="s">
        <v>28</v>
      </c>
      <c r="E59" s="1190"/>
      <c r="F59" s="1190"/>
      <c r="G59" s="1190"/>
      <c r="H59" s="1190"/>
      <c r="I59" s="1190"/>
      <c r="J59" s="1191"/>
      <c r="K59" s="84">
        <v>0</v>
      </c>
      <c r="L59" s="85">
        <v>0</v>
      </c>
      <c r="M59" s="85">
        <v>0</v>
      </c>
      <c r="N59" s="85">
        <v>0</v>
      </c>
      <c r="O59" s="86">
        <v>0</v>
      </c>
    </row>
    <row r="60" spans="1:21" ht="31.5" customHeight="1" thickBot="1" x14ac:dyDescent="0.2">
      <c r="B60" s="1184"/>
      <c r="C60" s="1185"/>
      <c r="D60" s="1192" t="s">
        <v>29</v>
      </c>
      <c r="E60" s="1193"/>
      <c r="F60" s="1193"/>
      <c r="G60" s="1193"/>
      <c r="H60" s="1193"/>
      <c r="I60" s="1193"/>
      <c r="J60" s="1194"/>
      <c r="K60" s="87">
        <v>0</v>
      </c>
      <c r="L60" s="88">
        <v>0</v>
      </c>
      <c r="M60" s="88">
        <v>0</v>
      </c>
      <c r="N60" s="88">
        <v>0</v>
      </c>
      <c r="O60" s="89">
        <v>0</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R88mugGRwpLGxG9May2xOJyWjAE0pp9RHXdLIZRT8v6J5VEXSLAdO7S7zwtd1RIAvksmniY3YJLzykMB9xwbg==" saltValue="QUbCk7LOPGzzYMf/Hz9a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566</v>
      </c>
      <c r="J40" s="101" t="s">
        <v>567</v>
      </c>
      <c r="K40" s="101" t="s">
        <v>568</v>
      </c>
      <c r="L40" s="101" t="s">
        <v>569</v>
      </c>
      <c r="M40" s="102" t="s">
        <v>570</v>
      </c>
    </row>
    <row r="41" spans="2:13" ht="27.75" customHeight="1" x14ac:dyDescent="0.15">
      <c r="B41" s="1195" t="s">
        <v>32</v>
      </c>
      <c r="C41" s="1196"/>
      <c r="D41" s="103"/>
      <c r="E41" s="1201" t="s">
        <v>33</v>
      </c>
      <c r="F41" s="1201"/>
      <c r="G41" s="1201"/>
      <c r="H41" s="1202"/>
      <c r="I41" s="342">
        <v>3442</v>
      </c>
      <c r="J41" s="343">
        <v>3398</v>
      </c>
      <c r="K41" s="343">
        <v>3319</v>
      </c>
      <c r="L41" s="343">
        <v>3840</v>
      </c>
      <c r="M41" s="344">
        <v>4954</v>
      </c>
    </row>
    <row r="42" spans="2:13" ht="27.75" customHeight="1" x14ac:dyDescent="0.15">
      <c r="B42" s="1197"/>
      <c r="C42" s="1198"/>
      <c r="D42" s="104"/>
      <c r="E42" s="1203" t="s">
        <v>34</v>
      </c>
      <c r="F42" s="1203"/>
      <c r="G42" s="1203"/>
      <c r="H42" s="1204"/>
      <c r="I42" s="345" t="s">
        <v>524</v>
      </c>
      <c r="J42" s="346" t="s">
        <v>524</v>
      </c>
      <c r="K42" s="346" t="s">
        <v>524</v>
      </c>
      <c r="L42" s="346" t="s">
        <v>524</v>
      </c>
      <c r="M42" s="347" t="s">
        <v>524</v>
      </c>
    </row>
    <row r="43" spans="2:13" ht="27.75" customHeight="1" x14ac:dyDescent="0.15">
      <c r="B43" s="1197"/>
      <c r="C43" s="1198"/>
      <c r="D43" s="104"/>
      <c r="E43" s="1203" t="s">
        <v>35</v>
      </c>
      <c r="F43" s="1203"/>
      <c r="G43" s="1203"/>
      <c r="H43" s="1204"/>
      <c r="I43" s="345">
        <v>803</v>
      </c>
      <c r="J43" s="346">
        <v>801</v>
      </c>
      <c r="K43" s="346">
        <v>879</v>
      </c>
      <c r="L43" s="346">
        <v>977</v>
      </c>
      <c r="M43" s="347">
        <v>968</v>
      </c>
    </row>
    <row r="44" spans="2:13" ht="27.75" customHeight="1" x14ac:dyDescent="0.15">
      <c r="B44" s="1197"/>
      <c r="C44" s="1198"/>
      <c r="D44" s="104"/>
      <c r="E44" s="1203" t="s">
        <v>36</v>
      </c>
      <c r="F44" s="1203"/>
      <c r="G44" s="1203"/>
      <c r="H44" s="1204"/>
      <c r="I44" s="345">
        <v>143</v>
      </c>
      <c r="J44" s="346">
        <v>114</v>
      </c>
      <c r="K44" s="346">
        <v>86</v>
      </c>
      <c r="L44" s="346">
        <v>58</v>
      </c>
      <c r="M44" s="347">
        <v>31</v>
      </c>
    </row>
    <row r="45" spans="2:13" ht="27.75" customHeight="1" x14ac:dyDescent="0.15">
      <c r="B45" s="1197"/>
      <c r="C45" s="1198"/>
      <c r="D45" s="104"/>
      <c r="E45" s="1203" t="s">
        <v>37</v>
      </c>
      <c r="F45" s="1203"/>
      <c r="G45" s="1203"/>
      <c r="H45" s="1204"/>
      <c r="I45" s="345">
        <v>509</v>
      </c>
      <c r="J45" s="346">
        <v>498</v>
      </c>
      <c r="K45" s="346">
        <v>639</v>
      </c>
      <c r="L45" s="346">
        <v>544</v>
      </c>
      <c r="M45" s="347">
        <v>510</v>
      </c>
    </row>
    <row r="46" spans="2:13" ht="27.75" customHeight="1" x14ac:dyDescent="0.15">
      <c r="B46" s="1197"/>
      <c r="C46" s="1198"/>
      <c r="D46" s="105"/>
      <c r="E46" s="1203" t="s">
        <v>38</v>
      </c>
      <c r="F46" s="1203"/>
      <c r="G46" s="1203"/>
      <c r="H46" s="1204"/>
      <c r="I46" s="345" t="s">
        <v>524</v>
      </c>
      <c r="J46" s="346" t="s">
        <v>524</v>
      </c>
      <c r="K46" s="346" t="s">
        <v>524</v>
      </c>
      <c r="L46" s="346" t="s">
        <v>524</v>
      </c>
      <c r="M46" s="347" t="s">
        <v>524</v>
      </c>
    </row>
    <row r="47" spans="2:13" ht="27.75" customHeight="1" x14ac:dyDescent="0.15">
      <c r="B47" s="1197"/>
      <c r="C47" s="1198"/>
      <c r="D47" s="106"/>
      <c r="E47" s="1205" t="s">
        <v>39</v>
      </c>
      <c r="F47" s="1206"/>
      <c r="G47" s="1206"/>
      <c r="H47" s="1207"/>
      <c r="I47" s="345" t="s">
        <v>524</v>
      </c>
      <c r="J47" s="346" t="s">
        <v>524</v>
      </c>
      <c r="K47" s="346" t="s">
        <v>524</v>
      </c>
      <c r="L47" s="346" t="s">
        <v>524</v>
      </c>
      <c r="M47" s="347" t="s">
        <v>524</v>
      </c>
    </row>
    <row r="48" spans="2:13" ht="27.75" customHeight="1" x14ac:dyDescent="0.15">
      <c r="B48" s="1197"/>
      <c r="C48" s="1198"/>
      <c r="D48" s="104"/>
      <c r="E48" s="1203" t="s">
        <v>40</v>
      </c>
      <c r="F48" s="1203"/>
      <c r="G48" s="1203"/>
      <c r="H48" s="1204"/>
      <c r="I48" s="345" t="s">
        <v>524</v>
      </c>
      <c r="J48" s="346" t="s">
        <v>524</v>
      </c>
      <c r="K48" s="346" t="s">
        <v>524</v>
      </c>
      <c r="L48" s="346" t="s">
        <v>524</v>
      </c>
      <c r="M48" s="347" t="s">
        <v>524</v>
      </c>
    </row>
    <row r="49" spans="2:13" ht="27.75" customHeight="1" x14ac:dyDescent="0.15">
      <c r="B49" s="1199"/>
      <c r="C49" s="1200"/>
      <c r="D49" s="104"/>
      <c r="E49" s="1203" t="s">
        <v>41</v>
      </c>
      <c r="F49" s="1203"/>
      <c r="G49" s="1203"/>
      <c r="H49" s="1204"/>
      <c r="I49" s="345" t="s">
        <v>524</v>
      </c>
      <c r="J49" s="346" t="s">
        <v>524</v>
      </c>
      <c r="K49" s="346" t="s">
        <v>524</v>
      </c>
      <c r="L49" s="346" t="s">
        <v>524</v>
      </c>
      <c r="M49" s="347" t="s">
        <v>524</v>
      </c>
    </row>
    <row r="50" spans="2:13" ht="27.75" customHeight="1" x14ac:dyDescent="0.15">
      <c r="B50" s="1208" t="s">
        <v>42</v>
      </c>
      <c r="C50" s="1209"/>
      <c r="D50" s="107"/>
      <c r="E50" s="1203" t="s">
        <v>43</v>
      </c>
      <c r="F50" s="1203"/>
      <c r="G50" s="1203"/>
      <c r="H50" s="1204"/>
      <c r="I50" s="345">
        <v>8714</v>
      </c>
      <c r="J50" s="346">
        <v>8466</v>
      </c>
      <c r="K50" s="346">
        <v>8147</v>
      </c>
      <c r="L50" s="346">
        <v>8138</v>
      </c>
      <c r="M50" s="347">
        <v>8214</v>
      </c>
    </row>
    <row r="51" spans="2:13" ht="27.75" customHeight="1" x14ac:dyDescent="0.15">
      <c r="B51" s="1197"/>
      <c r="C51" s="1198"/>
      <c r="D51" s="104"/>
      <c r="E51" s="1203" t="s">
        <v>44</v>
      </c>
      <c r="F51" s="1203"/>
      <c r="G51" s="1203"/>
      <c r="H51" s="1204"/>
      <c r="I51" s="345">
        <v>408</v>
      </c>
      <c r="J51" s="346">
        <v>427</v>
      </c>
      <c r="K51" s="346">
        <v>475</v>
      </c>
      <c r="L51" s="346">
        <v>487</v>
      </c>
      <c r="M51" s="347">
        <v>533</v>
      </c>
    </row>
    <row r="52" spans="2:13" ht="27.75" customHeight="1" x14ac:dyDescent="0.15">
      <c r="B52" s="1199"/>
      <c r="C52" s="1200"/>
      <c r="D52" s="104"/>
      <c r="E52" s="1203" t="s">
        <v>45</v>
      </c>
      <c r="F52" s="1203"/>
      <c r="G52" s="1203"/>
      <c r="H52" s="1204"/>
      <c r="I52" s="345">
        <v>3470</v>
      </c>
      <c r="J52" s="346">
        <v>3497</v>
      </c>
      <c r="K52" s="346">
        <v>3421</v>
      </c>
      <c r="L52" s="346">
        <v>3759</v>
      </c>
      <c r="M52" s="347">
        <v>3569</v>
      </c>
    </row>
    <row r="53" spans="2:13" ht="27.75" customHeight="1" thickBot="1" x14ac:dyDescent="0.2">
      <c r="B53" s="1210" t="s">
        <v>46</v>
      </c>
      <c r="C53" s="1211"/>
      <c r="D53" s="108"/>
      <c r="E53" s="1212" t="s">
        <v>47</v>
      </c>
      <c r="F53" s="1212"/>
      <c r="G53" s="1212"/>
      <c r="H53" s="1213"/>
      <c r="I53" s="348">
        <v>-7694</v>
      </c>
      <c r="J53" s="349">
        <v>-7578</v>
      </c>
      <c r="K53" s="349">
        <v>-7121</v>
      </c>
      <c r="L53" s="349">
        <v>-6966</v>
      </c>
      <c r="M53" s="350">
        <v>-5853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MM4WeRh89XKcHZOZ+qcEtlWM256qFGnZ/prcBhHWYu8yCEZi44x6Oa5tk9ICe7qJUW98QQuSrw5xpsI0NjmKZA==" saltValue="cJymPlQ31NCkbDb290Vw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topLeftCell="A33"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568</v>
      </c>
      <c r="G54" s="117" t="s">
        <v>569</v>
      </c>
      <c r="H54" s="118" t="s">
        <v>570</v>
      </c>
    </row>
    <row r="55" spans="2:8" ht="52.5" customHeight="1" x14ac:dyDescent="0.15">
      <c r="B55" s="119"/>
      <c r="C55" s="1222" t="s">
        <v>50</v>
      </c>
      <c r="D55" s="1222"/>
      <c r="E55" s="1223"/>
      <c r="F55" s="120">
        <v>972</v>
      </c>
      <c r="G55" s="120">
        <v>1424</v>
      </c>
      <c r="H55" s="121">
        <v>1420</v>
      </c>
    </row>
    <row r="56" spans="2:8" ht="52.5" customHeight="1" x14ac:dyDescent="0.15">
      <c r="B56" s="122"/>
      <c r="C56" s="1224" t="s">
        <v>51</v>
      </c>
      <c r="D56" s="1224"/>
      <c r="E56" s="1225"/>
      <c r="F56" s="123">
        <v>41</v>
      </c>
      <c r="G56" s="123">
        <v>62</v>
      </c>
      <c r="H56" s="124">
        <v>92</v>
      </c>
    </row>
    <row r="57" spans="2:8" ht="53.25" customHeight="1" x14ac:dyDescent="0.15">
      <c r="B57" s="122"/>
      <c r="C57" s="1226" t="s">
        <v>52</v>
      </c>
      <c r="D57" s="1226"/>
      <c r="E57" s="1227"/>
      <c r="F57" s="125">
        <v>6994</v>
      </c>
      <c r="G57" s="125">
        <v>6512</v>
      </c>
      <c r="H57" s="126">
        <v>6517</v>
      </c>
    </row>
    <row r="58" spans="2:8" ht="45.75" customHeight="1" x14ac:dyDescent="0.15">
      <c r="B58" s="127"/>
      <c r="C58" s="1214" t="s">
        <v>590</v>
      </c>
      <c r="D58" s="1215"/>
      <c r="E58" s="1216"/>
      <c r="F58" s="128">
        <v>6586</v>
      </c>
      <c r="G58" s="128">
        <v>6080</v>
      </c>
      <c r="H58" s="129">
        <v>5886</v>
      </c>
    </row>
    <row r="59" spans="2:8" ht="45.75" customHeight="1" x14ac:dyDescent="0.15">
      <c r="B59" s="127"/>
      <c r="C59" s="1214" t="s">
        <v>591</v>
      </c>
      <c r="D59" s="1215"/>
      <c r="E59" s="1216"/>
      <c r="F59" s="128">
        <v>140</v>
      </c>
      <c r="G59" s="128">
        <v>140</v>
      </c>
      <c r="H59" s="129">
        <v>335</v>
      </c>
    </row>
    <row r="60" spans="2:8" ht="45.75" customHeight="1" x14ac:dyDescent="0.15">
      <c r="B60" s="127"/>
      <c r="C60" s="1214" t="s">
        <v>593</v>
      </c>
      <c r="D60" s="1215"/>
      <c r="E60" s="1216"/>
      <c r="F60" s="128">
        <v>145</v>
      </c>
      <c r="G60" s="128">
        <v>145</v>
      </c>
      <c r="H60" s="129">
        <v>145</v>
      </c>
    </row>
    <row r="61" spans="2:8" ht="45.75" customHeight="1" x14ac:dyDescent="0.15">
      <c r="B61" s="127"/>
      <c r="C61" s="1214" t="s">
        <v>592</v>
      </c>
      <c r="D61" s="1215"/>
      <c r="E61" s="1216"/>
      <c r="F61" s="128">
        <v>61</v>
      </c>
      <c r="G61" s="128">
        <v>61</v>
      </c>
      <c r="H61" s="129">
        <v>61</v>
      </c>
    </row>
    <row r="62" spans="2:8" ht="45.75" customHeight="1" thickBot="1" x14ac:dyDescent="0.2">
      <c r="B62" s="130"/>
      <c r="C62" s="1217" t="s">
        <v>589</v>
      </c>
      <c r="D62" s="1218"/>
      <c r="E62" s="1219"/>
      <c r="F62" s="131">
        <v>9</v>
      </c>
      <c r="G62" s="131">
        <v>35</v>
      </c>
      <c r="H62" s="132">
        <v>45</v>
      </c>
    </row>
    <row r="63" spans="2:8" ht="52.5" customHeight="1" thickBot="1" x14ac:dyDescent="0.2">
      <c r="B63" s="133"/>
      <c r="C63" s="1220" t="s">
        <v>53</v>
      </c>
      <c r="D63" s="1220"/>
      <c r="E63" s="1221"/>
      <c r="F63" s="134">
        <v>8007</v>
      </c>
      <c r="G63" s="134">
        <v>7997</v>
      </c>
      <c r="H63" s="135">
        <v>8029</v>
      </c>
    </row>
    <row r="64" spans="2:8" x14ac:dyDescent="0.15"/>
  </sheetData>
  <sheetProtection algorithmName="SHA-512" hashValue="vLK4leSz9jS/WXGwTZzAaNc4SnSzlzFE3FpwT99YLJadwMV9T2wxeA8lhGQeFuhB2CMnp+edSc4qOEBH/ekRrw==" saltValue="i4z10u+khxSU9rZFa/od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3" zoomScale="70" zoomScaleNormal="70" zoomScaleSheetLayoutView="55" workbookViewId="0">
      <selection activeCell="BW60" sqref="BW60"/>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40" t="s">
        <v>612</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605</v>
      </c>
    </row>
    <row r="50" spans="1:109" x14ac:dyDescent="0.1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566</v>
      </c>
      <c r="BQ50" s="1233"/>
      <c r="BR50" s="1233"/>
      <c r="BS50" s="1233"/>
      <c r="BT50" s="1233"/>
      <c r="BU50" s="1233"/>
      <c r="BV50" s="1233"/>
      <c r="BW50" s="1233"/>
      <c r="BX50" s="1233" t="s">
        <v>567</v>
      </c>
      <c r="BY50" s="1233"/>
      <c r="BZ50" s="1233"/>
      <c r="CA50" s="1233"/>
      <c r="CB50" s="1233"/>
      <c r="CC50" s="1233"/>
      <c r="CD50" s="1233"/>
      <c r="CE50" s="1233"/>
      <c r="CF50" s="1233" t="s">
        <v>568</v>
      </c>
      <c r="CG50" s="1233"/>
      <c r="CH50" s="1233"/>
      <c r="CI50" s="1233"/>
      <c r="CJ50" s="1233"/>
      <c r="CK50" s="1233"/>
      <c r="CL50" s="1233"/>
      <c r="CM50" s="1233"/>
      <c r="CN50" s="1233" t="s">
        <v>569</v>
      </c>
      <c r="CO50" s="1233"/>
      <c r="CP50" s="1233"/>
      <c r="CQ50" s="1233"/>
      <c r="CR50" s="1233"/>
      <c r="CS50" s="1233"/>
      <c r="CT50" s="1233"/>
      <c r="CU50" s="1233"/>
      <c r="CV50" s="1233" t="s">
        <v>570</v>
      </c>
      <c r="CW50" s="1233"/>
      <c r="CX50" s="1233"/>
      <c r="CY50" s="1233"/>
      <c r="CZ50" s="1233"/>
      <c r="DA50" s="1233"/>
      <c r="DB50" s="1233"/>
      <c r="DC50" s="1233"/>
    </row>
    <row r="51" spans="1:109" ht="13.5" customHeight="1" x14ac:dyDescent="0.15">
      <c r="B51" s="259"/>
      <c r="G51" s="1236"/>
      <c r="H51" s="1236"/>
      <c r="I51" s="1249"/>
      <c r="J51" s="1249"/>
      <c r="K51" s="1235"/>
      <c r="L51" s="1235"/>
      <c r="M51" s="1235"/>
      <c r="N51" s="1235"/>
      <c r="AM51" s="359"/>
      <c r="AN51" s="1231" t="s">
        <v>606</v>
      </c>
      <c r="AO51" s="1231"/>
      <c r="AP51" s="1231"/>
      <c r="AQ51" s="1231"/>
      <c r="AR51" s="1231"/>
      <c r="AS51" s="1231"/>
      <c r="AT51" s="1231"/>
      <c r="AU51" s="1231"/>
      <c r="AV51" s="1231"/>
      <c r="AW51" s="1231"/>
      <c r="AX51" s="1231"/>
      <c r="AY51" s="1231"/>
      <c r="AZ51" s="1231"/>
      <c r="BA51" s="1231"/>
      <c r="BB51" s="1231" t="s">
        <v>607</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x14ac:dyDescent="0.15">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608</v>
      </c>
      <c r="BC53" s="1231"/>
      <c r="BD53" s="1231"/>
      <c r="BE53" s="1231"/>
      <c r="BF53" s="1231"/>
      <c r="BG53" s="1231"/>
      <c r="BH53" s="1231"/>
      <c r="BI53" s="1231"/>
      <c r="BJ53" s="1231"/>
      <c r="BK53" s="1231"/>
      <c r="BL53" s="1231"/>
      <c r="BM53" s="1231"/>
      <c r="BN53" s="1231"/>
      <c r="BO53" s="1231"/>
      <c r="BP53" s="1228">
        <v>67.5</v>
      </c>
      <c r="BQ53" s="1228"/>
      <c r="BR53" s="1228"/>
      <c r="BS53" s="1228"/>
      <c r="BT53" s="1228"/>
      <c r="BU53" s="1228"/>
      <c r="BV53" s="1228"/>
      <c r="BW53" s="1228"/>
      <c r="BX53" s="1228">
        <v>68.5</v>
      </c>
      <c r="BY53" s="1228"/>
      <c r="BZ53" s="1228"/>
      <c r="CA53" s="1228"/>
      <c r="CB53" s="1228"/>
      <c r="CC53" s="1228"/>
      <c r="CD53" s="1228"/>
      <c r="CE53" s="1228"/>
      <c r="CF53" s="1228">
        <v>70</v>
      </c>
      <c r="CG53" s="1228"/>
      <c r="CH53" s="1228"/>
      <c r="CI53" s="1228"/>
      <c r="CJ53" s="1228"/>
      <c r="CK53" s="1228"/>
      <c r="CL53" s="1228"/>
      <c r="CM53" s="1228"/>
      <c r="CN53" s="1228">
        <v>71.7</v>
      </c>
      <c r="CO53" s="1228"/>
      <c r="CP53" s="1228"/>
      <c r="CQ53" s="1228"/>
      <c r="CR53" s="1228"/>
      <c r="CS53" s="1228"/>
      <c r="CT53" s="1228"/>
      <c r="CU53" s="1228"/>
      <c r="CV53" s="1228">
        <v>71.8</v>
      </c>
      <c r="CW53" s="1228"/>
      <c r="CX53" s="1228"/>
      <c r="CY53" s="1228"/>
      <c r="CZ53" s="1228"/>
      <c r="DA53" s="1228"/>
      <c r="DB53" s="1228"/>
      <c r="DC53" s="1228"/>
    </row>
    <row r="54" spans="1:109" x14ac:dyDescent="0.15">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4"/>
      <c r="H55" s="1234"/>
      <c r="I55" s="1234"/>
      <c r="J55" s="1234"/>
      <c r="K55" s="1235"/>
      <c r="L55" s="1235"/>
      <c r="M55" s="1235"/>
      <c r="N55" s="1235"/>
      <c r="AN55" s="1233" t="s">
        <v>609</v>
      </c>
      <c r="AO55" s="1233"/>
      <c r="AP55" s="1233"/>
      <c r="AQ55" s="1233"/>
      <c r="AR55" s="1233"/>
      <c r="AS55" s="1233"/>
      <c r="AT55" s="1233"/>
      <c r="AU55" s="1233"/>
      <c r="AV55" s="1233"/>
      <c r="AW55" s="1233"/>
      <c r="AX55" s="1233"/>
      <c r="AY55" s="1233"/>
      <c r="AZ55" s="1233"/>
      <c r="BA55" s="1233"/>
      <c r="BB55" s="1231" t="s">
        <v>607</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x14ac:dyDescent="0.15">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608</v>
      </c>
      <c r="BC57" s="1231"/>
      <c r="BD57" s="1231"/>
      <c r="BE57" s="1231"/>
      <c r="BF57" s="1231"/>
      <c r="BG57" s="1231"/>
      <c r="BH57" s="1231"/>
      <c r="BI57" s="1231"/>
      <c r="BJ57" s="1231"/>
      <c r="BK57" s="1231"/>
      <c r="BL57" s="1231"/>
      <c r="BM57" s="1231"/>
      <c r="BN57" s="1231"/>
      <c r="BO57" s="1231"/>
      <c r="BP57" s="1228">
        <v>59.4</v>
      </c>
      <c r="BQ57" s="1228"/>
      <c r="BR57" s="1228"/>
      <c r="BS57" s="1228"/>
      <c r="BT57" s="1228"/>
      <c r="BU57" s="1228"/>
      <c r="BV57" s="1228"/>
      <c r="BW57" s="1228"/>
      <c r="BX57" s="1228">
        <v>60.4</v>
      </c>
      <c r="BY57" s="1228"/>
      <c r="BZ57" s="1228"/>
      <c r="CA57" s="1228"/>
      <c r="CB57" s="1228"/>
      <c r="CC57" s="1228"/>
      <c r="CD57" s="1228"/>
      <c r="CE57" s="1228"/>
      <c r="CF57" s="1228">
        <v>61.5</v>
      </c>
      <c r="CG57" s="1228"/>
      <c r="CH57" s="1228"/>
      <c r="CI57" s="1228"/>
      <c r="CJ57" s="1228"/>
      <c r="CK57" s="1228"/>
      <c r="CL57" s="1228"/>
      <c r="CM57" s="1228"/>
      <c r="CN57" s="1228">
        <v>60.9</v>
      </c>
      <c r="CO57" s="1228"/>
      <c r="CP57" s="1228"/>
      <c r="CQ57" s="1228"/>
      <c r="CR57" s="1228"/>
      <c r="CS57" s="1228"/>
      <c r="CT57" s="1228"/>
      <c r="CU57" s="1228"/>
      <c r="CV57" s="1228">
        <v>62.3</v>
      </c>
      <c r="CW57" s="1228"/>
      <c r="CX57" s="1228"/>
      <c r="CY57" s="1228"/>
      <c r="CZ57" s="1228"/>
      <c r="DA57" s="1228"/>
      <c r="DB57" s="1228"/>
      <c r="DC57" s="1228"/>
      <c r="DD57" s="363"/>
      <c r="DE57" s="362"/>
    </row>
    <row r="58" spans="1:109" s="358" customFormat="1" x14ac:dyDescent="0.15">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610</v>
      </c>
    </row>
    <row r="64" spans="1:109" x14ac:dyDescent="0.15">
      <c r="B64" s="259"/>
      <c r="G64" s="357"/>
      <c r="I64" s="369"/>
      <c r="J64" s="369"/>
      <c r="K64" s="369"/>
      <c r="L64" s="369"/>
      <c r="M64" s="369"/>
      <c r="N64" s="370"/>
      <c r="AM64" s="357"/>
      <c r="AN64" s="357" t="s">
        <v>604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0" t="s">
        <v>613</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605</v>
      </c>
    </row>
    <row r="72" spans="2:107" x14ac:dyDescent="0.1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566</v>
      </c>
      <c r="BQ72" s="1233"/>
      <c r="BR72" s="1233"/>
      <c r="BS72" s="1233"/>
      <c r="BT72" s="1233"/>
      <c r="BU72" s="1233"/>
      <c r="BV72" s="1233"/>
      <c r="BW72" s="1233"/>
      <c r="BX72" s="1233" t="s">
        <v>567</v>
      </c>
      <c r="BY72" s="1233"/>
      <c r="BZ72" s="1233"/>
      <c r="CA72" s="1233"/>
      <c r="CB72" s="1233"/>
      <c r="CC72" s="1233"/>
      <c r="CD72" s="1233"/>
      <c r="CE72" s="1233"/>
      <c r="CF72" s="1233" t="s">
        <v>568</v>
      </c>
      <c r="CG72" s="1233"/>
      <c r="CH72" s="1233"/>
      <c r="CI72" s="1233"/>
      <c r="CJ72" s="1233"/>
      <c r="CK72" s="1233"/>
      <c r="CL72" s="1233"/>
      <c r="CM72" s="1233"/>
      <c r="CN72" s="1233" t="s">
        <v>569</v>
      </c>
      <c r="CO72" s="1233"/>
      <c r="CP72" s="1233"/>
      <c r="CQ72" s="1233"/>
      <c r="CR72" s="1233"/>
      <c r="CS72" s="1233"/>
      <c r="CT72" s="1233"/>
      <c r="CU72" s="1233"/>
      <c r="CV72" s="1233" t="s">
        <v>570</v>
      </c>
      <c r="CW72" s="1233"/>
      <c r="CX72" s="1233"/>
      <c r="CY72" s="1233"/>
      <c r="CZ72" s="1233"/>
      <c r="DA72" s="1233"/>
      <c r="DB72" s="1233"/>
      <c r="DC72" s="1233"/>
    </row>
    <row r="73" spans="2:107" x14ac:dyDescent="0.15">
      <c r="B73" s="259"/>
      <c r="G73" s="1236"/>
      <c r="H73" s="1236"/>
      <c r="I73" s="1236"/>
      <c r="J73" s="1236"/>
      <c r="K73" s="1232"/>
      <c r="L73" s="1232"/>
      <c r="M73" s="1232"/>
      <c r="N73" s="1232"/>
      <c r="AM73" s="359"/>
      <c r="AN73" s="1231" t="s">
        <v>606</v>
      </c>
      <c r="AO73" s="1231"/>
      <c r="AP73" s="1231"/>
      <c r="AQ73" s="1231"/>
      <c r="AR73" s="1231"/>
      <c r="AS73" s="1231"/>
      <c r="AT73" s="1231"/>
      <c r="AU73" s="1231"/>
      <c r="AV73" s="1231"/>
      <c r="AW73" s="1231"/>
      <c r="AX73" s="1231"/>
      <c r="AY73" s="1231"/>
      <c r="AZ73" s="1231"/>
      <c r="BA73" s="1231"/>
      <c r="BB73" s="1231" t="s">
        <v>607</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x14ac:dyDescent="0.15">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611</v>
      </c>
      <c r="BC75" s="1231"/>
      <c r="BD75" s="1231"/>
      <c r="BE75" s="1231"/>
      <c r="BF75" s="1231"/>
      <c r="BG75" s="1231"/>
      <c r="BH75" s="1231"/>
      <c r="BI75" s="1231"/>
      <c r="BJ75" s="1231"/>
      <c r="BK75" s="1231"/>
      <c r="BL75" s="1231"/>
      <c r="BM75" s="1231"/>
      <c r="BN75" s="1231"/>
      <c r="BO75" s="1231"/>
      <c r="BP75" s="1228">
        <v>6.5</v>
      </c>
      <c r="BQ75" s="1228"/>
      <c r="BR75" s="1228"/>
      <c r="BS75" s="1228"/>
      <c r="BT75" s="1228"/>
      <c r="BU75" s="1228"/>
      <c r="BV75" s="1228"/>
      <c r="BW75" s="1228"/>
      <c r="BX75" s="1228">
        <v>5.5</v>
      </c>
      <c r="BY75" s="1228"/>
      <c r="BZ75" s="1228"/>
      <c r="CA75" s="1228"/>
      <c r="CB75" s="1228"/>
      <c r="CC75" s="1228"/>
      <c r="CD75" s="1228"/>
      <c r="CE75" s="1228"/>
      <c r="CF75" s="1228">
        <v>4.8</v>
      </c>
      <c r="CG75" s="1228"/>
      <c r="CH75" s="1228"/>
      <c r="CI75" s="1228"/>
      <c r="CJ75" s="1228"/>
      <c r="CK75" s="1228"/>
      <c r="CL75" s="1228"/>
      <c r="CM75" s="1228"/>
      <c r="CN75" s="1228">
        <v>4.2</v>
      </c>
      <c r="CO75" s="1228"/>
      <c r="CP75" s="1228"/>
      <c r="CQ75" s="1228"/>
      <c r="CR75" s="1228"/>
      <c r="CS75" s="1228"/>
      <c r="CT75" s="1228"/>
      <c r="CU75" s="1228"/>
      <c r="CV75" s="1228">
        <v>3.8</v>
      </c>
      <c r="CW75" s="1228"/>
      <c r="CX75" s="1228"/>
      <c r="CY75" s="1228"/>
      <c r="CZ75" s="1228"/>
      <c r="DA75" s="1228"/>
      <c r="DB75" s="1228"/>
      <c r="DC75" s="1228"/>
    </row>
    <row r="76" spans="2:107" x14ac:dyDescent="0.15">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4"/>
      <c r="H77" s="1234"/>
      <c r="I77" s="1234"/>
      <c r="J77" s="1234"/>
      <c r="K77" s="1232"/>
      <c r="L77" s="1232"/>
      <c r="M77" s="1232"/>
      <c r="N77" s="1232"/>
      <c r="AN77" s="1233" t="s">
        <v>609</v>
      </c>
      <c r="AO77" s="1233"/>
      <c r="AP77" s="1233"/>
      <c r="AQ77" s="1233"/>
      <c r="AR77" s="1233"/>
      <c r="AS77" s="1233"/>
      <c r="AT77" s="1233"/>
      <c r="AU77" s="1233"/>
      <c r="AV77" s="1233"/>
      <c r="AW77" s="1233"/>
      <c r="AX77" s="1233"/>
      <c r="AY77" s="1233"/>
      <c r="AZ77" s="1233"/>
      <c r="BA77" s="1233"/>
      <c r="BB77" s="1231" t="s">
        <v>607</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611</v>
      </c>
      <c r="BC79" s="1231"/>
      <c r="BD79" s="1231"/>
      <c r="BE79" s="1231"/>
      <c r="BF79" s="1231"/>
      <c r="BG79" s="1231"/>
      <c r="BH79" s="1231"/>
      <c r="BI79" s="1231"/>
      <c r="BJ79" s="1231"/>
      <c r="BK79" s="1231"/>
      <c r="BL79" s="1231"/>
      <c r="BM79" s="1231"/>
      <c r="BN79" s="1231"/>
      <c r="BO79" s="1231"/>
      <c r="BP79" s="1228">
        <v>7.4</v>
      </c>
      <c r="BQ79" s="1228"/>
      <c r="BR79" s="1228"/>
      <c r="BS79" s="1228"/>
      <c r="BT79" s="1228"/>
      <c r="BU79" s="1228"/>
      <c r="BV79" s="1228"/>
      <c r="BW79" s="1228"/>
      <c r="BX79" s="1228">
        <v>7.4</v>
      </c>
      <c r="BY79" s="1228"/>
      <c r="BZ79" s="1228"/>
      <c r="CA79" s="1228"/>
      <c r="CB79" s="1228"/>
      <c r="CC79" s="1228"/>
      <c r="CD79" s="1228"/>
      <c r="CE79" s="1228"/>
      <c r="CF79" s="1228">
        <v>8</v>
      </c>
      <c r="CG79" s="1228"/>
      <c r="CH79" s="1228"/>
      <c r="CI79" s="1228"/>
      <c r="CJ79" s="1228"/>
      <c r="CK79" s="1228"/>
      <c r="CL79" s="1228"/>
      <c r="CM79" s="1228"/>
      <c r="CN79" s="1228">
        <v>6.6</v>
      </c>
      <c r="CO79" s="1228"/>
      <c r="CP79" s="1228"/>
      <c r="CQ79" s="1228"/>
      <c r="CR79" s="1228"/>
      <c r="CS79" s="1228"/>
      <c r="CT79" s="1228"/>
      <c r="CU79" s="1228"/>
      <c r="CV79" s="1228">
        <v>6.8</v>
      </c>
      <c r="CW79" s="1228"/>
      <c r="CX79" s="1228"/>
      <c r="CY79" s="1228"/>
      <c r="CZ79" s="1228"/>
      <c r="DA79" s="1228"/>
      <c r="DB79" s="1228"/>
      <c r="DC79" s="1228"/>
    </row>
    <row r="80" spans="2:107"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W/qY6MOB3+cJoTwJmfo/s3rQkOcCGGG8L0sOxTq4F4xpmXoN5KrsNxs5c9PxCA6X9m/TOEU+cQUhh7d3mPFHgg==" saltValue="VWgTBkG+FqrHddy4mWu9r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85" zoomScaleNormal="85" zoomScaleSheetLayoutView="70" workbookViewId="0">
      <selection activeCell="DC70" sqref="DC70"/>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E3Y8cRsw2xz4JY0I1lsLMCc2KRw2Ba9/21rVJCX7zuS6rnkYg0b7bMJd9nYIDpYLlK7uROx5MWDh828GYr+YLw==" saltValue="KCBnbtfX5SpLx98N0+LO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5" zoomScaleNormal="100" zoomScaleSheetLayoutView="55" workbookViewId="0">
      <selection activeCell="BH113" sqref="BH113"/>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jnvDFrDzAXwvSXOLWfsAOt5JG3N4IZltYlabJjm0tckwqXMCrG6FG6jwAbiKIB6hFGcyy7myxHKZ4n4/6wIxQQ==" saltValue="W0xut+r/BDab3KyIgRa3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563</v>
      </c>
      <c r="G2" s="149"/>
      <c r="H2" s="150"/>
    </row>
    <row r="3" spans="1:8" x14ac:dyDescent="0.15">
      <c r="A3" s="146" t="s">
        <v>556</v>
      </c>
      <c r="B3" s="151"/>
      <c r="C3" s="152"/>
      <c r="D3" s="153">
        <v>92585</v>
      </c>
      <c r="E3" s="154"/>
      <c r="F3" s="155">
        <v>289738</v>
      </c>
      <c r="G3" s="156"/>
      <c r="H3" s="157"/>
    </row>
    <row r="4" spans="1:8" x14ac:dyDescent="0.15">
      <c r="A4" s="158"/>
      <c r="B4" s="159"/>
      <c r="C4" s="160"/>
      <c r="D4" s="161">
        <v>64726</v>
      </c>
      <c r="E4" s="162"/>
      <c r="F4" s="163">
        <v>156238</v>
      </c>
      <c r="G4" s="164"/>
      <c r="H4" s="165"/>
    </row>
    <row r="5" spans="1:8" x14ac:dyDescent="0.15">
      <c r="A5" s="146" t="s">
        <v>558</v>
      </c>
      <c r="B5" s="151"/>
      <c r="C5" s="152"/>
      <c r="D5" s="153">
        <v>141578</v>
      </c>
      <c r="E5" s="154"/>
      <c r="F5" s="155">
        <v>316937</v>
      </c>
      <c r="G5" s="156"/>
      <c r="H5" s="157"/>
    </row>
    <row r="6" spans="1:8" x14ac:dyDescent="0.15">
      <c r="A6" s="158"/>
      <c r="B6" s="159"/>
      <c r="C6" s="160"/>
      <c r="D6" s="161">
        <v>76547</v>
      </c>
      <c r="E6" s="162"/>
      <c r="F6" s="163">
        <v>199150</v>
      </c>
      <c r="G6" s="164"/>
      <c r="H6" s="165"/>
    </row>
    <row r="7" spans="1:8" x14ac:dyDescent="0.15">
      <c r="A7" s="146" t="s">
        <v>559</v>
      </c>
      <c r="B7" s="151"/>
      <c r="C7" s="152"/>
      <c r="D7" s="153">
        <v>141871</v>
      </c>
      <c r="E7" s="154"/>
      <c r="F7" s="155">
        <v>332350</v>
      </c>
      <c r="G7" s="156"/>
      <c r="H7" s="157"/>
    </row>
    <row r="8" spans="1:8" x14ac:dyDescent="0.15">
      <c r="A8" s="158"/>
      <c r="B8" s="159"/>
      <c r="C8" s="160"/>
      <c r="D8" s="161">
        <v>61012</v>
      </c>
      <c r="E8" s="162"/>
      <c r="F8" s="163">
        <v>200453</v>
      </c>
      <c r="G8" s="164"/>
      <c r="H8" s="165"/>
    </row>
    <row r="9" spans="1:8" x14ac:dyDescent="0.15">
      <c r="A9" s="146" t="s">
        <v>560</v>
      </c>
      <c r="B9" s="151"/>
      <c r="C9" s="152"/>
      <c r="D9" s="153">
        <v>431029</v>
      </c>
      <c r="E9" s="154"/>
      <c r="F9" s="155">
        <v>362690</v>
      </c>
      <c r="G9" s="156"/>
      <c r="H9" s="157"/>
    </row>
    <row r="10" spans="1:8" x14ac:dyDescent="0.15">
      <c r="A10" s="158"/>
      <c r="B10" s="159"/>
      <c r="C10" s="160"/>
      <c r="D10" s="161">
        <v>155467</v>
      </c>
      <c r="E10" s="162"/>
      <c r="F10" s="163">
        <v>172580</v>
      </c>
      <c r="G10" s="164"/>
      <c r="H10" s="165"/>
    </row>
    <row r="11" spans="1:8" x14ac:dyDescent="0.15">
      <c r="A11" s="146" t="s">
        <v>561</v>
      </c>
      <c r="B11" s="151"/>
      <c r="C11" s="152"/>
      <c r="D11" s="153">
        <v>680794</v>
      </c>
      <c r="E11" s="154"/>
      <c r="F11" s="155">
        <v>296093</v>
      </c>
      <c r="G11" s="156"/>
      <c r="H11" s="157"/>
    </row>
    <row r="12" spans="1:8" x14ac:dyDescent="0.15">
      <c r="A12" s="158"/>
      <c r="B12" s="159"/>
      <c r="C12" s="166"/>
      <c r="D12" s="161">
        <v>93415</v>
      </c>
      <c r="E12" s="162"/>
      <c r="F12" s="163">
        <v>140545</v>
      </c>
      <c r="G12" s="164"/>
      <c r="H12" s="165"/>
    </row>
    <row r="13" spans="1:8" x14ac:dyDescent="0.15">
      <c r="A13" s="146"/>
      <c r="B13" s="151"/>
      <c r="C13" s="152"/>
      <c r="D13" s="153">
        <v>297571</v>
      </c>
      <c r="E13" s="154"/>
      <c r="F13" s="155">
        <v>319562</v>
      </c>
      <c r="G13" s="167"/>
      <c r="H13" s="157"/>
    </row>
    <row r="14" spans="1:8" x14ac:dyDescent="0.15">
      <c r="A14" s="158"/>
      <c r="B14" s="159"/>
      <c r="C14" s="160"/>
      <c r="D14" s="161">
        <v>90233</v>
      </c>
      <c r="E14" s="162"/>
      <c r="F14" s="163">
        <v>173793</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2.77</v>
      </c>
      <c r="C19" s="168">
        <f>ROUND(VALUE(SUBSTITUTE(実質収支比率等に係る経年分析!G$48,"▲","-")),2)</f>
        <v>4.7699999999999996</v>
      </c>
      <c r="D19" s="168">
        <f>ROUND(VALUE(SUBSTITUTE(実質収支比率等に係る経年分析!H$48,"▲","-")),2)</f>
        <v>5.99</v>
      </c>
      <c r="E19" s="168">
        <f>ROUND(VALUE(SUBSTITUTE(実質収支比率等に係る経年分析!I$48,"▲","-")),2)</f>
        <v>5.36</v>
      </c>
      <c r="F19" s="168">
        <f>ROUND(VALUE(SUBSTITUTE(実質収支比率等に係る経年分析!J$48,"▲","-")),2)</f>
        <v>8.26</v>
      </c>
    </row>
    <row r="20" spans="1:11" x14ac:dyDescent="0.15">
      <c r="A20" s="168" t="s">
        <v>57</v>
      </c>
      <c r="B20" s="168">
        <f>ROUND(VALUE(SUBSTITUTE(実質収支比率等に係る経年分析!F$47,"▲","-")),2)</f>
        <v>44.51</v>
      </c>
      <c r="C20" s="168">
        <f>ROUND(VALUE(SUBSTITUTE(実質収支比率等に係る経年分析!G$47,"▲","-")),2)</f>
        <v>42.5</v>
      </c>
      <c r="D20" s="168">
        <f>ROUND(VALUE(SUBSTITUTE(実質収支比率等に係る経年分析!H$47,"▲","-")),2)</f>
        <v>45.7</v>
      </c>
      <c r="E20" s="168">
        <f>ROUND(VALUE(SUBSTITUTE(実質収支比率等に係る経年分析!I$47,"▲","-")),2)</f>
        <v>60.07</v>
      </c>
      <c r="F20" s="168">
        <f>ROUND(VALUE(SUBSTITUTE(実質収支比率等に係る経年分析!J$47,"▲","-")),2)</f>
        <v>61.22</v>
      </c>
    </row>
    <row r="21" spans="1:11" x14ac:dyDescent="0.15">
      <c r="A21" s="168" t="s">
        <v>58</v>
      </c>
      <c r="B21" s="168">
        <f>IF(ISNUMBER(VALUE(SUBSTITUTE(実質収支比率等に係る経年分析!F$49,"▲","-"))),ROUND(VALUE(SUBSTITUTE(実質収支比率等に係る経年分析!F$49,"▲","-")),2),NA())</f>
        <v>-17.98</v>
      </c>
      <c r="C21" s="168">
        <f>IF(ISNUMBER(VALUE(SUBSTITUTE(実質収支比率等に係る経年分析!G$49,"▲","-"))),ROUND(VALUE(SUBSTITUTE(実質収支比率等に係る経年分析!G$49,"▲","-")),2),NA())</f>
        <v>-0.13</v>
      </c>
      <c r="D21" s="168">
        <f>IF(ISNUMBER(VALUE(SUBSTITUTE(実質収支比率等に係る経年分析!H$49,"▲","-"))),ROUND(VALUE(SUBSTITUTE(実質収支比率等に係る経年分析!H$49,"▲","-")),2),NA())</f>
        <v>7.27</v>
      </c>
      <c r="E21" s="168">
        <f>IF(ISNUMBER(VALUE(SUBSTITUTE(実質収支比率等に係る経年分析!I$49,"▲","-"))),ROUND(VALUE(SUBSTITUTE(実質収支比率等に係る経年分析!I$49,"▲","-")),2),NA())</f>
        <v>19.04</v>
      </c>
      <c r="F21" s="168">
        <f>IF(ISNUMBER(VALUE(SUBSTITUTE(実質収支比率等に係る経年分析!J$49,"▲","-"))),ROUND(VALUE(SUBSTITUTE(実質収支比率等に係る経年分析!J$49,"▲","-")),2),NA())</f>
        <v>2.6</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5.35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5.8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5.77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5.29</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0.68</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高野町国民健康保険富貴診療所特別会計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0.47</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0.34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0.42</v>
      </c>
    </row>
    <row r="30" spans="1:11" x14ac:dyDescent="0.15">
      <c r="A30" s="169" t="str">
        <f>IF(連結実質赤字比率に係る赤字・黒字の構成分析!C$40="",NA(),連結実質赤字比率に係る赤字・黒字の構成分析!C$40)</f>
        <v>高野町簡易水道特別会計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0.56999999999999995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0.64</v>
      </c>
    </row>
    <row r="31" spans="1:11" x14ac:dyDescent="0.15">
      <c r="A31" s="169" t="str">
        <f>IF(連結実質赤字比率に係る赤字・黒字の構成分析!C$39="",NA(),連結実質赤字比率に係る赤字・黒字の構成分析!C$39)</f>
        <v>高野町介護保険特別会計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2.27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2.82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3.53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3.54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1.3</v>
      </c>
    </row>
    <row r="32" spans="1:11" x14ac:dyDescent="0.15">
      <c r="A32" s="169" t="str">
        <f>IF(連結実質赤字比率に係る赤字・黒字の構成分析!C$38="",NA(),連結実質赤字比率に係る赤字・黒字の構成分析!C$38)</f>
        <v>高野町下水道特別会計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1.45</v>
      </c>
    </row>
    <row r="33" spans="1:16" x14ac:dyDescent="0.15">
      <c r="A33" s="169" t="str">
        <f>IF(連結実質赤字比率に係る赤字・黒字の構成分析!C$37="",NA(),連結実質赤字比率に係る赤字・黒字の構成分析!C$37)</f>
        <v>高野町国民健康保険特別会計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4.4400000000000004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4.2699999999999996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3.51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2.09</v>
      </c>
    </row>
    <row r="34" spans="1:16" x14ac:dyDescent="0.15">
      <c r="A34" s="169" t="str">
        <f>IF(連結実質赤字比率に係る赤字・黒字の構成分析!C$36="",NA(),連結実質赤字比率に係る赤字・黒字の構成分析!C$36)</f>
        <v>高野町国民健康保険高野山総合診療所特別会計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3.18</v>
      </c>
    </row>
    <row r="35" spans="1:16" x14ac:dyDescent="0.15">
      <c r="A35" s="169" t="str">
        <f>IF(連結実質赤字比率に係る赤字・黒字の構成分析!C$35="",NA(),連結実質赤字比率に係る赤字・黒字の構成分析!C$35)</f>
        <v>高野町簡易水道事業会計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#VALUE!</v>
      </c>
      <c r="E35" s="169" t="e">
        <f>IF(ROUND(VALUE(SUBSTITUTE(連結実質赤字比率に係る赤字・黒字の構成分析!G$35,"▲", "-")), 2) &gt;= 0, ABS(ROUND(VALUE(SUBSTITUTE(連結実質赤字比率に係る赤字・黒字の構成分析!G$35,"▲", "-")), 2)), NA())</f>
        <v>#VALUE!</v>
      </c>
      <c r="F35" s="169" t="e">
        <f>IF(ROUND(VALUE(SUBSTITUTE(連結実質赤字比率に係る赤字・黒字の構成分析!H$35,"▲", "-")), 2) &lt; 0, ABS(ROUND(VALUE(SUBSTITUTE(連結実質赤字比率に係る赤字・黒字の構成分析!H$35,"▲", "-")), 2)), NA())</f>
        <v>#VALUE!</v>
      </c>
      <c r="G35" s="169" t="e">
        <f>IF(ROUND(VALUE(SUBSTITUTE(連結実質赤字比率に係る赤字・黒字の構成分析!H$35,"▲", "-")), 2) &gt;= 0, ABS(ROUND(VALUE(SUBSTITUTE(連結実質赤字比率に係る赤字・黒字の構成分析!H$35,"▲", "-")), 2)), NA())</f>
        <v>#VALUE!</v>
      </c>
      <c r="H35" s="169" t="e">
        <f>IF(ROUND(VALUE(SUBSTITUTE(連結実質赤字比率に係る赤字・黒字の構成分析!I$35,"▲", "-")), 2) &lt; 0, ABS(ROUND(VALUE(SUBSTITUTE(連結実質赤字比率に係る赤字・黒字の構成分析!I$35,"▲", "-")), 2)), NA())</f>
        <v>#VALUE!</v>
      </c>
      <c r="I35" s="169" t="e">
        <f>IF(ROUND(VALUE(SUBSTITUTE(連結実質赤字比率に係る赤字・黒字の構成分析!I$35,"▲", "-")), 2) &gt;= 0, ABS(ROUND(VALUE(SUBSTITUTE(連結実質赤字比率に係る赤字・黒字の構成分析!I$35,"▲", "-")), 2)), NA())</f>
        <v>#VALUE!</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5.31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2.76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4.7699999999999996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5.35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8.25</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337</v>
      </c>
      <c r="E42" s="170"/>
      <c r="F42" s="170"/>
      <c r="G42" s="170">
        <f>'実質公債費比率（分子）の構造'!L$52</f>
        <v>355</v>
      </c>
      <c r="H42" s="170"/>
      <c r="I42" s="170"/>
      <c r="J42" s="170">
        <f>'実質公債費比率（分子）の構造'!M$52</f>
        <v>363</v>
      </c>
      <c r="K42" s="170"/>
      <c r="L42" s="170"/>
      <c r="M42" s="170">
        <f>'実質公債費比率（分子）の構造'!N$52</f>
        <v>389</v>
      </c>
      <c r="N42" s="170"/>
      <c r="O42" s="170"/>
      <c r="P42" s="170">
        <f>'実質公債費比率（分子）の構造'!O$52</f>
        <v>423</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22</v>
      </c>
      <c r="C45" s="170"/>
      <c r="D45" s="170"/>
      <c r="E45" s="170">
        <f>'実質公債費比率（分子）の構造'!L$49</f>
        <v>22</v>
      </c>
      <c r="F45" s="170"/>
      <c r="G45" s="170"/>
      <c r="H45" s="170">
        <f>'実質公債費比率（分子）の構造'!M$49</f>
        <v>18</v>
      </c>
      <c r="I45" s="170"/>
      <c r="J45" s="170"/>
      <c r="K45" s="170">
        <f>'実質公債費比率（分子）の構造'!N$49</f>
        <v>21</v>
      </c>
      <c r="L45" s="170"/>
      <c r="M45" s="170"/>
      <c r="N45" s="170">
        <f>'実質公債費比率（分子）の構造'!O$49</f>
        <v>19</v>
      </c>
      <c r="O45" s="170"/>
      <c r="P45" s="170"/>
    </row>
    <row r="46" spans="1:16" x14ac:dyDescent="0.15">
      <c r="A46" s="170" t="s">
        <v>69</v>
      </c>
      <c r="B46" s="170">
        <f>'実質公債費比率（分子）の構造'!K$48</f>
        <v>69</v>
      </c>
      <c r="C46" s="170"/>
      <c r="D46" s="170"/>
      <c r="E46" s="170">
        <f>'実質公債費比率（分子）の構造'!L$48</f>
        <v>77</v>
      </c>
      <c r="F46" s="170"/>
      <c r="G46" s="170"/>
      <c r="H46" s="170">
        <f>'実質公債費比率（分子）の構造'!M$48</f>
        <v>88</v>
      </c>
      <c r="I46" s="170"/>
      <c r="J46" s="170"/>
      <c r="K46" s="170">
        <f>'実質公債費比率（分子）の構造'!N$48</f>
        <v>90</v>
      </c>
      <c r="L46" s="170"/>
      <c r="M46" s="170"/>
      <c r="N46" s="170">
        <f>'実質公債費比率（分子）の構造'!O$48</f>
        <v>94</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334</v>
      </c>
      <c r="C49" s="170"/>
      <c r="D49" s="170"/>
      <c r="E49" s="170">
        <f>'実質公債費比率（分子）の構造'!L$45</f>
        <v>339</v>
      </c>
      <c r="F49" s="170"/>
      <c r="G49" s="170"/>
      <c r="H49" s="170">
        <f>'実質公債費比率（分子）の構造'!M$45</f>
        <v>335</v>
      </c>
      <c r="I49" s="170"/>
      <c r="J49" s="170"/>
      <c r="K49" s="170">
        <f>'実質公債費比率（分子）の構造'!N$45</f>
        <v>349</v>
      </c>
      <c r="L49" s="170"/>
      <c r="M49" s="170"/>
      <c r="N49" s="170">
        <f>'実質公債費比率（分子）の構造'!O$45</f>
        <v>383</v>
      </c>
      <c r="O49" s="170"/>
      <c r="P49" s="170"/>
    </row>
    <row r="50" spans="1:16" x14ac:dyDescent="0.15">
      <c r="A50" s="170" t="s">
        <v>73</v>
      </c>
      <c r="B50" s="170" t="e">
        <f>NA()</f>
        <v>#N/A</v>
      </c>
      <c r="C50" s="170">
        <f>IF(ISNUMBER('実質公債費比率（分子）の構造'!K$53),'実質公債費比率（分子）の構造'!K$53,NA())</f>
        <v>88</v>
      </c>
      <c r="D50" s="170" t="e">
        <f>NA()</f>
        <v>#N/A</v>
      </c>
      <c r="E50" s="170" t="e">
        <f>NA()</f>
        <v>#N/A</v>
      </c>
      <c r="F50" s="170">
        <f>IF(ISNUMBER('実質公債費比率（分子）の構造'!L$53),'実質公債費比率（分子）の構造'!L$53,NA())</f>
        <v>83</v>
      </c>
      <c r="G50" s="170" t="e">
        <f>NA()</f>
        <v>#N/A</v>
      </c>
      <c r="H50" s="170" t="e">
        <f>NA()</f>
        <v>#N/A</v>
      </c>
      <c r="I50" s="170">
        <f>IF(ISNUMBER('実質公債費比率（分子）の構造'!M$53),'実質公債費比率（分子）の構造'!M$53,NA())</f>
        <v>78</v>
      </c>
      <c r="J50" s="170" t="e">
        <f>NA()</f>
        <v>#N/A</v>
      </c>
      <c r="K50" s="170" t="e">
        <f>NA()</f>
        <v>#N/A</v>
      </c>
      <c r="L50" s="170">
        <f>IF(ISNUMBER('実質公債費比率（分子）の構造'!N$53),'実質公債費比率（分子）の構造'!N$53,NA())</f>
        <v>71</v>
      </c>
      <c r="M50" s="170" t="e">
        <f>NA()</f>
        <v>#N/A</v>
      </c>
      <c r="N50" s="170" t="e">
        <f>NA()</f>
        <v>#N/A</v>
      </c>
      <c r="O50" s="170">
        <f>IF(ISNUMBER('実質公債費比率（分子）の構造'!O$53),'実質公債費比率（分子）の構造'!O$53,NA())</f>
        <v>73</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3470</v>
      </c>
      <c r="E56" s="169"/>
      <c r="F56" s="169"/>
      <c r="G56" s="169">
        <f>'将来負担比率（分子）の構造'!J$52</f>
        <v>3497</v>
      </c>
      <c r="H56" s="169"/>
      <c r="I56" s="169"/>
      <c r="J56" s="169">
        <f>'将来負担比率（分子）の構造'!K$52</f>
        <v>3421</v>
      </c>
      <c r="K56" s="169"/>
      <c r="L56" s="169"/>
      <c r="M56" s="169">
        <f>'将来負担比率（分子）の構造'!L$52</f>
        <v>3759</v>
      </c>
      <c r="N56" s="169"/>
      <c r="O56" s="169"/>
      <c r="P56" s="169">
        <f>'将来負担比率（分子）の構造'!M$52</f>
        <v>3569</v>
      </c>
    </row>
    <row r="57" spans="1:16" x14ac:dyDescent="0.15">
      <c r="A57" s="169" t="s">
        <v>44</v>
      </c>
      <c r="B57" s="169"/>
      <c r="C57" s="169"/>
      <c r="D57" s="169">
        <f>'将来負担比率（分子）の構造'!I$51</f>
        <v>408</v>
      </c>
      <c r="E57" s="169"/>
      <c r="F57" s="169"/>
      <c r="G57" s="169">
        <f>'将来負担比率（分子）の構造'!J$51</f>
        <v>427</v>
      </c>
      <c r="H57" s="169"/>
      <c r="I57" s="169"/>
      <c r="J57" s="169">
        <f>'将来負担比率（分子）の構造'!K$51</f>
        <v>475</v>
      </c>
      <c r="K57" s="169"/>
      <c r="L57" s="169"/>
      <c r="M57" s="169">
        <f>'将来負担比率（分子）の構造'!L$51</f>
        <v>487</v>
      </c>
      <c r="N57" s="169"/>
      <c r="O57" s="169"/>
      <c r="P57" s="169">
        <f>'将来負担比率（分子）の構造'!M$51</f>
        <v>533</v>
      </c>
    </row>
    <row r="58" spans="1:16" x14ac:dyDescent="0.15">
      <c r="A58" s="169" t="s">
        <v>43</v>
      </c>
      <c r="B58" s="169"/>
      <c r="C58" s="169"/>
      <c r="D58" s="169">
        <f>'将来負担比率（分子）の構造'!I$50</f>
        <v>8714</v>
      </c>
      <c r="E58" s="169"/>
      <c r="F58" s="169"/>
      <c r="G58" s="169">
        <f>'将来負担比率（分子）の構造'!J$50</f>
        <v>8466</v>
      </c>
      <c r="H58" s="169"/>
      <c r="I58" s="169"/>
      <c r="J58" s="169">
        <f>'将来負担比率（分子）の構造'!K$50</f>
        <v>8147</v>
      </c>
      <c r="K58" s="169"/>
      <c r="L58" s="169"/>
      <c r="M58" s="169">
        <f>'将来負担比率（分子）の構造'!L$50</f>
        <v>8138</v>
      </c>
      <c r="N58" s="169"/>
      <c r="O58" s="169"/>
      <c r="P58" s="169">
        <f>'将来負担比率（分子）の構造'!M$50</f>
        <v>8214</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509</v>
      </c>
      <c r="C62" s="169"/>
      <c r="D62" s="169"/>
      <c r="E62" s="169">
        <f>'将来負担比率（分子）の構造'!J$45</f>
        <v>498</v>
      </c>
      <c r="F62" s="169"/>
      <c r="G62" s="169"/>
      <c r="H62" s="169">
        <f>'将来負担比率（分子）の構造'!K$45</f>
        <v>639</v>
      </c>
      <c r="I62" s="169"/>
      <c r="J62" s="169"/>
      <c r="K62" s="169">
        <f>'将来負担比率（分子）の構造'!L$45</f>
        <v>544</v>
      </c>
      <c r="L62" s="169"/>
      <c r="M62" s="169"/>
      <c r="N62" s="169">
        <f>'将来負担比率（分子）の構造'!M$45</f>
        <v>510</v>
      </c>
      <c r="O62" s="169"/>
      <c r="P62" s="169"/>
    </row>
    <row r="63" spans="1:16" x14ac:dyDescent="0.15">
      <c r="A63" s="169" t="s">
        <v>36</v>
      </c>
      <c r="B63" s="169">
        <f>'将来負担比率（分子）の構造'!I$44</f>
        <v>143</v>
      </c>
      <c r="C63" s="169"/>
      <c r="D63" s="169"/>
      <c r="E63" s="169">
        <f>'将来負担比率（分子）の構造'!J$44</f>
        <v>114</v>
      </c>
      <c r="F63" s="169"/>
      <c r="G63" s="169"/>
      <c r="H63" s="169">
        <f>'将来負担比率（分子）の構造'!K$44</f>
        <v>86</v>
      </c>
      <c r="I63" s="169"/>
      <c r="J63" s="169"/>
      <c r="K63" s="169">
        <f>'将来負担比率（分子）の構造'!L$44</f>
        <v>58</v>
      </c>
      <c r="L63" s="169"/>
      <c r="M63" s="169"/>
      <c r="N63" s="169">
        <f>'将来負担比率（分子）の構造'!M$44</f>
        <v>31</v>
      </c>
      <c r="O63" s="169"/>
      <c r="P63" s="169"/>
    </row>
    <row r="64" spans="1:16" x14ac:dyDescent="0.15">
      <c r="A64" s="169" t="s">
        <v>35</v>
      </c>
      <c r="B64" s="169">
        <f>'将来負担比率（分子）の構造'!I$43</f>
        <v>803</v>
      </c>
      <c r="C64" s="169"/>
      <c r="D64" s="169"/>
      <c r="E64" s="169">
        <f>'将来負担比率（分子）の構造'!J$43</f>
        <v>801</v>
      </c>
      <c r="F64" s="169"/>
      <c r="G64" s="169"/>
      <c r="H64" s="169">
        <f>'将来負担比率（分子）の構造'!K$43</f>
        <v>879</v>
      </c>
      <c r="I64" s="169"/>
      <c r="J64" s="169"/>
      <c r="K64" s="169">
        <f>'将来負担比率（分子）の構造'!L$43</f>
        <v>977</v>
      </c>
      <c r="L64" s="169"/>
      <c r="M64" s="169"/>
      <c r="N64" s="169">
        <f>'将来負担比率（分子）の構造'!M$43</f>
        <v>968</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3442</v>
      </c>
      <c r="C66" s="169"/>
      <c r="D66" s="169"/>
      <c r="E66" s="169">
        <f>'将来負担比率（分子）の構造'!J$41</f>
        <v>3398</v>
      </c>
      <c r="F66" s="169"/>
      <c r="G66" s="169"/>
      <c r="H66" s="169">
        <f>'将来負担比率（分子）の構造'!K$41</f>
        <v>3319</v>
      </c>
      <c r="I66" s="169"/>
      <c r="J66" s="169"/>
      <c r="K66" s="169">
        <f>'将来負担比率（分子）の構造'!L$41</f>
        <v>3840</v>
      </c>
      <c r="L66" s="169"/>
      <c r="M66" s="169"/>
      <c r="N66" s="169">
        <f>'将来負担比率（分子）の構造'!M$41</f>
        <v>4954</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972</v>
      </c>
      <c r="C72" s="173">
        <f>基金残高に係る経年分析!G55</f>
        <v>1424</v>
      </c>
      <c r="D72" s="173">
        <f>基金残高に係る経年分析!H55</f>
        <v>1420</v>
      </c>
    </row>
    <row r="73" spans="1:16" x14ac:dyDescent="0.15">
      <c r="A73" s="172" t="s">
        <v>80</v>
      </c>
      <c r="B73" s="173">
        <f>基金残高に係る経年分析!F56</f>
        <v>41</v>
      </c>
      <c r="C73" s="173">
        <f>基金残高に係る経年分析!G56</f>
        <v>62</v>
      </c>
      <c r="D73" s="173">
        <f>基金残高に係る経年分析!H56</f>
        <v>92</v>
      </c>
    </row>
    <row r="74" spans="1:16" x14ac:dyDescent="0.15">
      <c r="A74" s="172" t="s">
        <v>81</v>
      </c>
      <c r="B74" s="173">
        <f>基金残高に係る経年分析!F57</f>
        <v>6994</v>
      </c>
      <c r="C74" s="173">
        <f>基金残高に係る経年分析!G57</f>
        <v>6512</v>
      </c>
      <c r="D74" s="173">
        <f>基金残高に係る経年分析!H57</f>
        <v>6517</v>
      </c>
    </row>
  </sheetData>
  <sheetProtection algorithmName="SHA-512" hashValue="lVpt6aYa8yFFxc52sP37om65riQnB5Lzi8P8bB/M++heZG4amk1iKc+jOAFjSrOA5xxBpU6WG3R7998AGUKiZg==" saltValue="/TEi5rosJ42eD78MmqPQ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2024-08-28T03:58:57Z</cp:lastPrinted>
  <dcterms:created xsi:type="dcterms:W3CDTF">2024-02-05T02:34:52Z</dcterms:created>
  <dcterms:modified xsi:type="dcterms:W3CDTF">2024-08-28T03:59:35Z</dcterms:modified>
  <cp:category/>
</cp:coreProperties>
</file>