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4決算分\07 _財政状況資料集の作成について（2回目）\04_upload用\"/>
    </mc:Choice>
  </mc:AlternateContent>
  <bookViews>
    <workbookView xWindow="-28920" yWindow="-120" windowWidth="29040" windowHeight="15840"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AM38" i="10"/>
  <c r="C38" i="10"/>
  <c r="AM37" i="10"/>
  <c r="AM36" i="10"/>
  <c r="BW34" i="10"/>
  <c r="C34" i="10"/>
  <c r="CO34" i="10" l="1"/>
  <c r="CO35" i="10" s="1"/>
  <c r="CO36" i="10" s="1"/>
  <c r="CO37" i="10" s="1"/>
  <c r="CO38" i="10" s="1"/>
  <c r="BW35" i="10"/>
  <c r="BW36" i="10" s="1"/>
  <c r="BW37" i="10" s="1"/>
  <c r="BW38" i="10" s="1"/>
  <c r="BW39" i="10" s="1"/>
  <c r="BW40" i="10" s="1"/>
  <c r="BW41" i="10" s="1"/>
  <c r="BW42" i="10" s="1"/>
  <c r="BW43"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 r="BE38" i="10" s="1"/>
</calcChain>
</file>

<file path=xl/sharedStrings.xml><?xml version="1.0" encoding="utf-8"?>
<sst xmlns="http://schemas.openxmlformats.org/spreadsheetml/2006/main" count="1170" uniqueCount="656">
  <si>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</si>
  <si>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</si>
  <si>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</si>
  <si>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</si>
  <si>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</si>
  <si>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</si>
  <si>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</si>
  <si>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</si>
  <si>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</si>
  <si>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</si>
  <si>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</si>
  <si>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</si>
  <si>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</si>
  <si>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</si>
  <si>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</si>
  <si>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</si>
  <si>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</si>
  <si>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</si>
  <si>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</si>
  <si>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</si>
  <si>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</si>
  <si>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</si>
  <si>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</si>
  <si>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</si>
  <si>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</si>
  <si>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</si>
  <si>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</si>
  <si>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</si>
  <si>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</si>
  <si>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</si>
  <si>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</si>
  <si>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</si>
  <si>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</si>
  <si>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</si>
  <si>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</si>
  <si>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</si>
  <si>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</si>
  <si>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</si>
  <si>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</si>
  <si>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</si>
  <si>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</si>
  <si>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</si>
  <si>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</si>
  <si>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</si>
  <si>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</si>
  <si>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</si>
  <si>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</si>
  <si>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</si>
  <si>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</si>
  <si>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</si>
  <si>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</si>
  <si>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</si>
  <si>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</si>
  <si>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</si>
  <si>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</si>
  <si>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</si>
  <si>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</si>
  <si>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</si>
  <si>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</si>
  <si>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</si>
  <si>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</si>
  <si>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</si>
  <si>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</si>
  <si>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</si>
  <si>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</si>
  <si>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</si>
  <si>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</si>
  <si>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</si>
  <si>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</si>
  <si>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</si>
  <si>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</si>
  <si>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</si>
  <si>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</si>
  <si>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</si>
  <si>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</si>
  <si>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</si>
  <si>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</si>
  <si>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</si>
  <si>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</si>
  <si>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</si>
  <si>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</si>
  <si>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</si>
  <si>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</si>
  <si>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</si>
  <si>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</si>
  <si>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</si>
  <si>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</si>
  <si>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</si>
  <si>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</si>
  <si>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</si>
  <si>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</si>
  <si>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</si>
  <si>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</si>
  <si>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</si>
  <si>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</si>
  <si>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</si>
  <si>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</si>
  <si>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</si>
  <si>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</si>
  <si>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</si>
  <si>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</si>
  <si>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</si>
  <si>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</si>
  <si>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</si>
  <si>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</si>
  <si>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</si>
  <si>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</si>
  <si>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</si>
  <si>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</si>
  <si>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</si>
  <si>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</si>
  <si>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</si>
  <si>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</si>
  <si>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</si>
  <si>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</si>
  <si>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</si>
  <si>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</si>
  <si>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</si>
  <si>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</si>
  <si>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</si>
  <si>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</si>
  <si>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</si>
  <si>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</si>
  <si>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</si>
  <si>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</si>
  <si>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</si>
  <si>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</si>
  <si>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</si>
  <si>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</si>
  <si>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</si>
  <si>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</si>
  <si>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</si>
  <si>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</si>
  <si>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</si>
  <si>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</si>
  <si>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</si>
  <si>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</si>
  <si>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</si>
  <si>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</si>
  <si>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</si>
  <si>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</si>
  <si>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</si>
  <si>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</si>
  <si>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</si>
  <si>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</si>
  <si>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</si>
  <si>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</si>
  <si>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</si>
  <si>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</si>
  <si>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</si>
  <si>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</si>
  <si>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</si>
  <si>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</si>
  <si>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</si>
  <si>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</si>
  <si>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</si>
  <si>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</si>
  <si>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</si>
  <si>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</si>
  <si>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</si>
  <si>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</si>
  <si>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</si>
  <si>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</si>
  <si>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</si>
  <si>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</si>
  <si>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</si>
  <si>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</si>
  <si>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</si>
  <si>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</si>
  <si>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</si>
  <si>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</si>
  <si>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</si>
  <si>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</si>
  <si>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</si>
  <si>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</si>
  <si>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</si>
  <si>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</si>
  <si>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</si>
  <si>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</si>
  <si>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</si>
  <si>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</si>
  <si>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</si>
  <si>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</si>
  <si>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</si>
  <si>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</si>
  <si>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</si>
  <si>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</si>
  <si>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</si>
  <si>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</si>
  <si>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</si>
  <si>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</si>
  <si>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</si>
  <si>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</si>
  <si>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</si>
  <si>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</si>
  <si>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</si>
  <si>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</si>
  <si>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</si>
  <si>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</si>
  <si>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</si>
  <si>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</si>
  <si>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</si>
  <si>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</si>
  <si>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</si>
  <si>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</si>
  <si>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</si>
  <si>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</si>
  <si>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</si>
  <si>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</si>
  <si>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</si>
  <si>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</si>
  <si>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</si>
  <si>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</si>
  <si>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</si>
  <si>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</si>
  <si>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</si>
  <si>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</si>
  <si>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</si>
  <si>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</si>
  <si>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</si>
  <si>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和歌山県田辺市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</si>
  <si>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</si>
  <si>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</si>
  <si>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</si>
  <si>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</si>
  <si>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</si>
  <si>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</si>
  <si>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</si>
  <si>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</si>
  <si>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</si>
  <si>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</si>
  <si>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</si>
  <si>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</si>
  <si>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</si>
  <si>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</si>
  <si>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</si>
  <si>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</si>
  <si>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</si>
  <si>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</si>
  <si>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</si>
  <si>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</si>
  <si>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</si>
  <si>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</si>
  <si>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</si>
  <si>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</si>
  <si>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</si>
  <si>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</si>
  <si>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</si>
  <si>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</si>
  <si>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</si>
  <si>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</si>
  <si>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</si>
  <si>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</si>
  <si>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</si>
  <si>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</si>
  <si>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</si>
  <si>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</si>
  <si>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</si>
  <si>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</si>
  <si>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</si>
  <si>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</si>
  <si>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</si>
  <si>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</si>
  <si>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</si>
  <si>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</si>
  <si>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</si>
  <si>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</si>
  <si>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</si>
  <si>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</si>
  <si>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</si>
  <si>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</si>
  <si>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</si>
  <si>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</si>
  <si>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</si>
  <si>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</si>
  <si>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</si>
  <si>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</si>
  <si>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</si>
  <si>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</si>
  <si>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</si>
  <si>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</si>
  <si>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</si>
  <si>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</si>
  <si>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</si>
  <si>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</si>
  <si>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</si>
  <si>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</si>
  <si>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</si>
  <si>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</si>
  <si>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</si>
  <si>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</si>
  <si>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</si>
  <si>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</si>
  <si>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</si>
  <si>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</si>
  <si>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</si>
  <si>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</si>
  <si>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</si>
  <si>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</si>
  <si>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</si>
  <si>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</si>
  <si>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</si>
  <si>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</si>
  <si>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</si>
  <si>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</si>
  <si>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</si>
  <si>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</si>
  <si>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</si>
  <si>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</si>
  <si>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</si>
  <si>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</si>
  <si>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</si>
  <si>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</si>
  <si>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</si>
  <si>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</si>
  <si>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</si>
  <si>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</si>
  <si>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</si>
  <si>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</si>
  <si>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</si>
  <si>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</si>
  <si>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</si>
  <si>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</si>
  <si>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</si>
  <si>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</si>
  <si>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</si>
  <si>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</si>
  <si>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</si>
  <si>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</si>
  <si>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</si>
  <si>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</si>
  <si>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</si>
  <si>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</si>
  <si>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</si>
  <si>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</si>
  <si>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</si>
  <si>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</si>
  <si>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</si>
  <si>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</si>
  <si>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</si>
  <si>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</si>
  <si>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</si>
  <si>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</si>
  <si>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</si>
  <si>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</si>
  <si>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</si>
  <si>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</si>
  <si>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</si>
  <si>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</si>
  <si>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</si>
  <si>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</si>
  <si>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</si>
  <si>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</si>
  <si>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</si>
  <si>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</si>
  <si>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</si>
  <si>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</si>
  <si>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</si>
  <si>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</si>
  <si>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</si>
  <si>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</si>
  <si>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</si>
  <si>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</si>
  <si>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</si>
  <si>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</si>
  <si>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</si>
  <si>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</si>
  <si>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</si>
  <si>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</si>
  <si>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</si>
  <si>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</si>
  <si>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</si>
  <si>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和歌山県田辺市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</si>
  <si>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</si>
  <si>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</si>
  <si>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</si>
  <si>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</si>
  <si>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</si>
  <si>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</si>
  <si>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</si>
  <si>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</si>
  <si>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</si>
  <si>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</si>
  <si>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</si>
  <si>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</si>
  <si>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</si>
  <si>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</si>
  <si>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</si>
  <si>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</si>
  <si>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</si>
  <si>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</si>
  <si>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</si>
  <si>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</si>
  <si>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</si>
  <si>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木材加工事業特別会計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</si>
  <si>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</si>
  <si>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</si>
  <si>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</si>
  <si>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</si>
  <si>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</si>
  <si>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</si>
  <si>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</si>
  <si>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</si>
  <si>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</si>
  <si>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</si>
  <si>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</si>
  <si>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</si>
  <si>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</si>
  <si>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</si>
  <si>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</si>
  <si>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</si>
  <si>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</si>
  <si>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</si>
  <si>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</si>
  <si>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</si>
  <si>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</si>
  <si>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</si>
  <si>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特定環境保全公共下水道事業会計</t>
    <phoneticPr fontId="5"/>
  </si>
  <si>
    <t>法適用企業</t>
    <phoneticPr fontId="5"/>
  </si>
  <si>
    <t>農業集落排水事業特別会計</t>
    <phoneticPr fontId="5"/>
  </si>
  <si>
    <t>法非適用企業</t>
    <phoneticPr fontId="5"/>
  </si>
  <si>
    <t>林業集落排水事業特別会計</t>
    <phoneticPr fontId="5"/>
  </si>
  <si>
    <t>法非適用企業</t>
    <phoneticPr fontId="5"/>
  </si>
  <si>
    <t>漁業集落排水事業特別会計</t>
    <phoneticPr fontId="5"/>
  </si>
  <si>
    <t>法非適用企業</t>
    <phoneticPr fontId="5"/>
  </si>
  <si>
    <t>戸別排水処理事業特別会計</t>
    <phoneticPr fontId="5"/>
  </si>
  <si>
    <t>法非適用企業</t>
    <phoneticPr fontId="5"/>
  </si>
  <si>
    <t>分譲宅地造成事業特別会計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</si>
  <si>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</si>
  <si>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</si>
  <si>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</si>
  <si>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</si>
  <si>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</si>
  <si>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</si>
  <si>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</si>
  <si>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</si>
  <si>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</si>
  <si>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</si>
  <si>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</si>
  <si>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</si>
  <si>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</si>
  <si>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</si>
  <si>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</si>
  <si>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</si>
  <si>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</si>
  <si>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</si>
  <si>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</si>
  <si>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</si>
  <si>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</si>
  <si>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</si>
  <si>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</si>
  <si>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</si>
  <si>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</si>
  <si>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</si>
  <si>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</si>
  <si>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</si>
  <si>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</si>
  <si>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</si>
  <si>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</si>
  <si>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</si>
  <si>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</si>
  <si>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</si>
  <si>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</si>
  <si>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</si>
  <si>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</si>
  <si>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</si>
  <si>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</si>
  <si>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</si>
  <si>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</si>
  <si>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</si>
  <si>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</si>
  <si>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</si>
  <si>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</si>
  <si>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</si>
  <si>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</si>
  <si>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</si>
  <si>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</si>
  <si>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</si>
  <si>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</si>
  <si>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</si>
  <si>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</si>
  <si>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</si>
  <si>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</si>
  <si>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</si>
  <si>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</si>
  <si>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</si>
  <si>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</si>
  <si>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</si>
  <si>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</si>
  <si>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</si>
  <si>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</si>
  <si>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</si>
  <si>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</si>
  <si>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</si>
  <si>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</si>
  <si>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</si>
  <si>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</si>
  <si>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</si>
  <si>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</si>
  <si>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</si>
  <si>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漁業集落排水事業特別会計</t>
    <phoneticPr fontId="5"/>
  </si>
  <si>
    <t>-</t>
    <phoneticPr fontId="5"/>
  </si>
  <si>
    <t>(Ｆ)</t>
    <phoneticPr fontId="5"/>
  </si>
  <si>
    <t>特定環境保全公共下水道事業会計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</si>
  <si>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</si>
  <si>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</si>
  <si>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</si>
  <si>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</si>
  <si>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</si>
  <si>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</si>
  <si>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</si>
  <si>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</si>
  <si>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</si>
  <si>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</si>
  <si>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</si>
  <si>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</si>
  <si>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</si>
  <si>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</si>
  <si>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</si>
  <si>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</si>
  <si>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</si>
  <si>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</si>
  <si>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</si>
  <si>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</si>
  <si>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</si>
  <si>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</si>
  <si>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</si>
  <si>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</si>
  <si>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</si>
  <si>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</si>
  <si>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</si>
  <si>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</si>
  <si>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</si>
  <si>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</si>
  <si>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</si>
  <si>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</si>
  <si>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</si>
  <si>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</si>
  <si>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</si>
  <si>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</si>
  <si>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</si>
  <si>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</si>
  <si>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</si>
  <si>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</si>
  <si>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</si>
  <si>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</si>
  <si>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</si>
  <si>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</si>
  <si>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</si>
  <si>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</si>
  <si>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</si>
  <si>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</si>
  <si>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</si>
  <si>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</si>
  <si>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</si>
  <si>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</si>
  <si>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</si>
  <si>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</si>
  <si>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</si>
  <si>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</si>
  <si>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</si>
  <si>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</si>
  <si>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</si>
  <si>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</si>
  <si>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</si>
  <si>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</si>
  <si>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</si>
  <si>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</si>
  <si>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</si>
  <si>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</si>
  <si>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</si>
  <si>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</si>
  <si>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</si>
  <si>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</si>
  <si>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</si>
  <si>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</si>
  <si>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</si>
  <si>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</si>
  <si>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</si>
  <si>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</si>
  <si>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</si>
  <si>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</si>
  <si>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</si>
  <si>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</si>
  <si>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</si>
  <si>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</si>
  <si>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</si>
  <si>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</si>
  <si>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</si>
  <si>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</si>
  <si>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0.05</t>
  </si>
  <si>
    <t>▲ 0.89</t>
  </si>
  <si>
    <t>駐車場事業特別会計</t>
  </si>
  <si>
    <t>▲ 1.34</t>
  </si>
  <si>
    <t>▲ 1.28</t>
  </si>
  <si>
    <t>▲ 1.26</t>
  </si>
  <si>
    <t>▲ 1.23</t>
  </si>
  <si>
    <t>木材加工事業特別会計</t>
  </si>
  <si>
    <t>▲ 0.02</t>
  </si>
  <si>
    <t>▲ 0.16</t>
  </si>
  <si>
    <t>水道事業会計</t>
  </si>
  <si>
    <t>一般会計</t>
  </si>
  <si>
    <t>介護保険特別会計</t>
  </si>
  <si>
    <t>分譲宅地造成事業特別会計</t>
  </si>
  <si>
    <t>国民健康保険事業特別会計（事業勘定）</t>
  </si>
  <si>
    <t>後期高齢者医療特別会計</t>
  </si>
  <si>
    <t>その他会計（赤字）</t>
  </si>
  <si>
    <t>▲ 2.07</t>
  </si>
  <si>
    <t>▲ 2.05</t>
  </si>
  <si>
    <t>▲ 1.95</t>
  </si>
  <si>
    <t>その他会計（黒字）</t>
  </si>
  <si>
    <t>H30</t>
    <phoneticPr fontId="5"/>
  </si>
  <si>
    <t>R01</t>
    <phoneticPr fontId="5"/>
  </si>
  <si>
    <t>R02</t>
    <phoneticPr fontId="5"/>
  </si>
  <si>
    <t>R03</t>
    <phoneticPr fontId="5"/>
  </si>
  <si>
    <t>R04</t>
    <phoneticPr fontId="5"/>
  </si>
  <si>
    <t>-</t>
    <phoneticPr fontId="2"/>
  </si>
  <si>
    <t>公立紀南病院組合</t>
  </si>
  <si>
    <t>紀南地方老人福祉施設組合（普通会計）</t>
  </si>
  <si>
    <t>紀南地方老人福祉施設組合（公営企業会計）</t>
  </si>
  <si>
    <t>和歌山県市町村総合事務組合</t>
  </si>
  <si>
    <t>和歌山地方税回収機構</t>
  </si>
  <si>
    <t>田辺周辺広域市町村圏組合</t>
  </si>
  <si>
    <t>紀南地方児童福祉施設組合</t>
  </si>
  <si>
    <t>紀南学園事務組合</t>
  </si>
  <si>
    <t>和歌山県後期高齢者医療広域連合（普通会計）</t>
  </si>
  <si>
    <t>和歌山県後期高齢者医療広域連合（特別会計）</t>
  </si>
  <si>
    <t>上大中清掃施設組合</t>
  </si>
  <si>
    <t>田辺市周辺衛生施設組合</t>
  </si>
  <si>
    <t>富田川衛生施設組合</t>
  </si>
  <si>
    <t>紀南環境衛生施設事務組合</t>
  </si>
  <si>
    <t>富田川治水組合</t>
  </si>
  <si>
    <t>紀南環境広域施設組合</t>
    <rPh sb="0" eb="2">
      <t>キナン</t>
    </rPh>
    <rPh sb="2" eb="4">
      <t>カンキョウ</t>
    </rPh>
    <rPh sb="4" eb="6">
      <t>コウイキ</t>
    </rPh>
    <rPh sb="6" eb="8">
      <t>シセツ</t>
    </rPh>
    <rPh sb="8" eb="10">
      <t>クミアイ</t>
    </rPh>
    <phoneticPr fontId="20"/>
  </si>
  <si>
    <t>法適用企業</t>
    <rPh sb="0" eb="1">
      <t>ホウ</t>
    </rPh>
    <rPh sb="1" eb="3">
      <t>テキヨウ</t>
    </rPh>
    <rPh sb="3" eb="5">
      <t>キギョウ</t>
    </rPh>
    <phoneticPr fontId="2"/>
  </si>
  <si>
    <t>南紀みらい（株）</t>
    <rPh sb="0" eb="2">
      <t>ナンキ</t>
    </rPh>
    <rPh sb="6" eb="7">
      <t>カブ</t>
    </rPh>
    <phoneticPr fontId="20"/>
  </si>
  <si>
    <t>田辺市土地開発公社</t>
    <rPh sb="0" eb="3">
      <t>タナベシ</t>
    </rPh>
    <rPh sb="3" eb="5">
      <t>トチ</t>
    </rPh>
    <rPh sb="5" eb="7">
      <t>カイハツ</t>
    </rPh>
    <rPh sb="7" eb="9">
      <t>コウシャ</t>
    </rPh>
    <phoneticPr fontId="20"/>
  </si>
  <si>
    <t>（一財）龍神村開発公社</t>
    <rPh sb="1" eb="2">
      <t>イチ</t>
    </rPh>
    <rPh sb="2" eb="3">
      <t>ザイ</t>
    </rPh>
    <rPh sb="4" eb="6">
      <t>リュウジン</t>
    </rPh>
    <rPh sb="6" eb="7">
      <t>ムラ</t>
    </rPh>
    <rPh sb="7" eb="9">
      <t>カイハツ</t>
    </rPh>
    <rPh sb="9" eb="11">
      <t>コウシャ</t>
    </rPh>
    <phoneticPr fontId="20"/>
  </si>
  <si>
    <t>（有）龍神温泉元湯</t>
    <rPh sb="1" eb="2">
      <t>ユウ</t>
    </rPh>
    <rPh sb="3" eb="5">
      <t>リュウジン</t>
    </rPh>
    <rPh sb="5" eb="7">
      <t>オンセン</t>
    </rPh>
    <rPh sb="7" eb="8">
      <t>モト</t>
    </rPh>
    <rPh sb="8" eb="9">
      <t>ユ</t>
    </rPh>
    <phoneticPr fontId="20"/>
  </si>
  <si>
    <t>（一社）田辺市熊野ツーリズムビューロー</t>
    <rPh sb="1" eb="2">
      <t>イチ</t>
    </rPh>
    <rPh sb="2" eb="3">
      <t>シャ</t>
    </rPh>
    <rPh sb="4" eb="7">
      <t>タナベシ</t>
    </rPh>
    <rPh sb="7" eb="9">
      <t>クマノ</t>
    </rPh>
    <phoneticPr fontId="20"/>
  </si>
  <si>
    <t>-</t>
    <phoneticPr fontId="2"/>
  </si>
  <si>
    <t>地域振興基金</t>
    <rPh sb="0" eb="2">
      <t>チイキ</t>
    </rPh>
    <rPh sb="2" eb="4">
      <t>シンコウ</t>
    </rPh>
    <rPh sb="4" eb="6">
      <t>キキン</t>
    </rPh>
    <phoneticPr fontId="5"/>
  </si>
  <si>
    <t>庁舎整備基金</t>
    <rPh sb="0" eb="2">
      <t>チョウシャ</t>
    </rPh>
    <rPh sb="2" eb="4">
      <t>セイビ</t>
    </rPh>
    <rPh sb="4" eb="6">
      <t>キキン</t>
    </rPh>
    <phoneticPr fontId="2"/>
  </si>
  <si>
    <t>三四六総合運動公園整備事業基金</t>
    <rPh sb="0" eb="1">
      <t>サン</t>
    </rPh>
    <rPh sb="1" eb="3">
      <t>ヨンロク</t>
    </rPh>
    <rPh sb="3" eb="5">
      <t>ソウゴウ</t>
    </rPh>
    <rPh sb="5" eb="7">
      <t>ウンドウ</t>
    </rPh>
    <rPh sb="7" eb="9">
      <t>コウエン</t>
    </rPh>
    <rPh sb="9" eb="11">
      <t>セイビ</t>
    </rPh>
    <rPh sb="11" eb="13">
      <t>ジギョウ</t>
    </rPh>
    <rPh sb="13" eb="15">
      <t>キキン</t>
    </rPh>
    <phoneticPr fontId="2"/>
  </si>
  <si>
    <t>地域福祉基金</t>
    <rPh sb="0" eb="2">
      <t>チイキ</t>
    </rPh>
    <rPh sb="2" eb="4">
      <t>フクシ</t>
    </rPh>
    <rPh sb="4" eb="6">
      <t>キキン</t>
    </rPh>
    <phoneticPr fontId="2"/>
  </si>
  <si>
    <t>山村活性化基金</t>
    <rPh sb="0" eb="2">
      <t>サンソン</t>
    </rPh>
    <rPh sb="2" eb="5">
      <t>カッセイカ</t>
    </rPh>
    <rPh sb="5" eb="7">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</si>
  <si>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</si>
  <si>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</si>
  <si>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</si>
  <si>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</si>
  <si>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</si>
  <si>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組合等が起こした地方債の元利償還金に対する負担金等の増加や元利償還金の定額償還額の増加などから増加傾向にあったことにより、類似団体と比較して高率で推移しているが、将来負担比率については、地方債現在高等の将来負担額を充当可能財源等が上回っているため、平成30年度以降は算定されていない。今後においても、地方債の発行については、交付税措置のある有利な起債を活用するなど、公債費の適正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</si>
  <si>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</si>
  <si>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</si>
  <si>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</si>
  <si>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４年度は、地方債現在高の減少により、引き続き将来負担比率は算定されていないが、有形固定資産減価償却率は上昇傾向となっている。今後も老朽化した施設の集約化や除却、更新等について検討を行う必要がある。</t>
    <rPh sb="0" eb="2">
      <t>レイワ</t>
    </rPh>
    <rPh sb="3" eb="5">
      <t>ネンド</t>
    </rPh>
    <rPh sb="7" eb="10">
      <t>チホウサイ</t>
    </rPh>
    <rPh sb="10" eb="12">
      <t>ゲンザイ</t>
    </rPh>
    <rPh sb="12" eb="13">
      <t>ダカ</t>
    </rPh>
    <rPh sb="14" eb="16">
      <t>ゲンショウ</t>
    </rPh>
    <rPh sb="20" eb="21">
      <t>ヒ</t>
    </rPh>
    <rPh sb="22" eb="23">
      <t>ツヅ</t>
    </rPh>
    <rPh sb="24" eb="26">
      <t>ショウライ</t>
    </rPh>
    <rPh sb="26" eb="28">
      <t>フタン</t>
    </rPh>
    <rPh sb="28" eb="30">
      <t>ヒリツ</t>
    </rPh>
    <rPh sb="31" eb="33">
      <t>サンテイ</t>
    </rPh>
    <rPh sb="41" eb="43">
      <t>ユウケイ</t>
    </rPh>
    <rPh sb="43" eb="45">
      <t>コテイ</t>
    </rPh>
    <rPh sb="45" eb="47">
      <t>シサン</t>
    </rPh>
    <rPh sb="47" eb="49">
      <t>ゲンカ</t>
    </rPh>
    <rPh sb="49" eb="51">
      <t>ショウキャク</t>
    </rPh>
    <rPh sb="51" eb="52">
      <t>リツ</t>
    </rPh>
    <rPh sb="53" eb="55">
      <t>ジョウショウ</t>
    </rPh>
    <rPh sb="55" eb="57">
      <t>ケイコウ</t>
    </rPh>
    <rPh sb="64" eb="66">
      <t>コンゴ</t>
    </rPh>
    <rPh sb="67" eb="70">
      <t>ロウキュウカ</t>
    </rPh>
    <rPh sb="72" eb="74">
      <t>シセツ</t>
    </rPh>
    <rPh sb="75" eb="78">
      <t>シュウヤクカ</t>
    </rPh>
    <rPh sb="79" eb="81">
      <t>ジョキャク</t>
    </rPh>
    <rPh sb="82" eb="84">
      <t>コウシン</t>
    </rPh>
    <rPh sb="84" eb="85">
      <t>トウ</t>
    </rPh>
    <rPh sb="89" eb="91">
      <t>ケントウ</t>
    </rPh>
    <rPh sb="92" eb="93">
      <t>オコナ</t>
    </rPh>
    <rPh sb="94" eb="96">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</si>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</sst>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F0B1-4F24-B98F-2BC5CB9948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70339</c:v>
                </c:pt>
                <c:pt idx="1">
                  <c:v>73090</c:v>
                </c:pt>
                <c:pt idx="2">
                  <c:v>109194</c:v>
                </c:pt>
                <c:pt idx="3">
                  <c:v>81076</c:v>
                </c:pt>
                <c:pt idx="4">
                  <c:v>62392</c:v>
                </c:pt>
              </c:numCache>
            </c:numRef>
          </c:val>
          <c:smooth val="0"/>
          <c:extLst>
            <c:ext xmlns:c16="http://schemas.microsoft.com/office/drawing/2014/chart" uri="{C3380CC4-5D6E-409C-BE32-E72D297353CC}">
              <c16:uniqueId val="{00000001-F0B1-4F24-B98F-2BC5CB9948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5.14</c:v>
                </c:pt>
                <c:pt idx="1">
                  <c:v>5.22</c:v>
                </c:pt>
                <c:pt idx="2">
                  <c:v>6.95</c:v>
                </c:pt>
                <c:pt idx="3">
                  <c:v>9.4700000000000006</c:v>
                </c:pt>
                <c:pt idx="4">
                  <c:v>8.76</c:v>
                </c:pt>
              </c:numCache>
            </c:numRef>
          </c:val>
          <c:extLst>
            <c:ext xmlns:c16="http://schemas.microsoft.com/office/drawing/2014/chart" uri="{C3380CC4-5D6E-409C-BE32-E72D297353CC}">
              <c16:uniqueId val="{00000000-7DFC-40C0-8DBC-686515E60B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15.18</c:v>
                </c:pt>
                <c:pt idx="1">
                  <c:v>15.19</c:v>
                </c:pt>
                <c:pt idx="2">
                  <c:v>14.8</c:v>
                </c:pt>
                <c:pt idx="3">
                  <c:v>16.52</c:v>
                </c:pt>
                <c:pt idx="4">
                  <c:v>16.899999999999999</c:v>
                </c:pt>
              </c:numCache>
            </c:numRef>
          </c:val>
          <c:extLst>
            <c:ext xmlns:c16="http://schemas.microsoft.com/office/drawing/2014/chart" uri="{C3380CC4-5D6E-409C-BE32-E72D297353CC}">
              <c16:uniqueId val="{00000001-7DFC-40C0-8DBC-686515E60B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0.08</c:v>
                </c:pt>
                <c:pt idx="2">
                  <c:v>1.86</c:v>
                </c:pt>
                <c:pt idx="3">
                  <c:v>4.7</c:v>
                </c:pt>
                <c:pt idx="4">
                  <c:v>-0.89</c:v>
                </c:pt>
              </c:numCache>
            </c:numRef>
          </c:val>
          <c:smooth val="0"/>
          <c:extLst>
            <c:ext xmlns:c16="http://schemas.microsoft.com/office/drawing/2014/chart" uri="{C3380CC4-5D6E-409C-BE32-E72D297353CC}">
              <c16:uniqueId val="{00000002-7DFC-40C0-8DBC-686515E60B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3CB3-495C-9C90-E092022AF6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2.0699999999999998</c:v>
                </c:pt>
                <c:pt idx="1">
                  <c:v>#N/A</c:v>
                </c:pt>
                <c:pt idx="2">
                  <c:v>2.0499999999999998</c:v>
                </c:pt>
                <c:pt idx="3">
                  <c:v>#N/A</c:v>
                </c:pt>
                <c:pt idx="4">
                  <c:v>1.95</c:v>
                </c:pt>
                <c:pt idx="5">
                  <c:v>#N/A</c:v>
                </c:pt>
                <c:pt idx="6">
                  <c:v>0</c:v>
                </c:pt>
                <c:pt idx="7">
                  <c:v>0</c:v>
                </c:pt>
                <c:pt idx="8">
                  <c:v>0</c:v>
                </c:pt>
                <c:pt idx="9">
                  <c:v>0</c:v>
                </c:pt>
              </c:numCache>
            </c:numRef>
          </c:val>
          <c:extLst>
            <c:ext xmlns:c16="http://schemas.microsoft.com/office/drawing/2014/chart" uri="{C3380CC4-5D6E-409C-BE32-E72D297353CC}">
              <c16:uniqueId val="{00000001-3CB3-495C-9C90-E092022AF67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3CB3-495C-9C90-E092022AF67E}"/>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1.04</c:v>
                </c:pt>
                <c:pt idx="2">
                  <c:v>#N/A</c:v>
                </c:pt>
                <c:pt idx="3">
                  <c:v>1.18</c:v>
                </c:pt>
                <c:pt idx="4">
                  <c:v>#N/A</c:v>
                </c:pt>
                <c:pt idx="5">
                  <c:v>1.51</c:v>
                </c:pt>
                <c:pt idx="6">
                  <c:v>#N/A</c:v>
                </c:pt>
                <c:pt idx="7">
                  <c:v>1.1599999999999999</c:v>
                </c:pt>
                <c:pt idx="8">
                  <c:v>#N/A</c:v>
                </c:pt>
                <c:pt idx="9">
                  <c:v>0.49</c:v>
                </c:pt>
              </c:numCache>
            </c:numRef>
          </c:val>
          <c:extLst>
            <c:ext xmlns:c16="http://schemas.microsoft.com/office/drawing/2014/chart" uri="{C3380CC4-5D6E-409C-BE32-E72D297353CC}">
              <c16:uniqueId val="{00000003-3CB3-495C-9C90-E092022AF67E}"/>
            </c:ext>
          </c:extLst>
        </c:ser>
        <c:ser>
          <c:idx val="4"/>
          <c:order val="4"/>
          <c:tx>
            <c:strRef>
              <c:f>データシート!$A$31</c:f>
              <c:strCache>
                <c:ptCount val="1"/>
                <c:pt idx="0">
                  <c:v>分譲宅地造成事業特別会計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0.65</c:v>
                </c:pt>
                <c:pt idx="2">
                  <c:v>#N/A</c:v>
                </c:pt>
                <c:pt idx="3">
                  <c:v>0.64</c:v>
                </c:pt>
                <c:pt idx="4">
                  <c:v>#N/A</c:v>
                </c:pt>
                <c:pt idx="5">
                  <c:v>0.62</c:v>
                </c:pt>
                <c:pt idx="6">
                  <c:v>#N/A</c:v>
                </c:pt>
                <c:pt idx="7">
                  <c:v>0.61</c:v>
                </c:pt>
                <c:pt idx="8">
                  <c:v>#N/A</c:v>
                </c:pt>
                <c:pt idx="9">
                  <c:v>0.62</c:v>
                </c:pt>
              </c:numCache>
            </c:numRef>
          </c:val>
          <c:extLst>
            <c:ext xmlns:c16="http://schemas.microsoft.com/office/drawing/2014/chart" uri="{C3380CC4-5D6E-409C-BE32-E72D297353CC}">
              <c16:uniqueId val="{00000004-3CB3-495C-9C90-E092022AF67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0.23</c:v>
                </c:pt>
                <c:pt idx="2">
                  <c:v>#N/A</c:v>
                </c:pt>
                <c:pt idx="3">
                  <c:v>0.63</c:v>
                </c:pt>
                <c:pt idx="4">
                  <c:v>#N/A</c:v>
                </c:pt>
                <c:pt idx="5">
                  <c:v>0.68</c:v>
                </c:pt>
                <c:pt idx="6">
                  <c:v>#N/A</c:v>
                </c:pt>
                <c:pt idx="7">
                  <c:v>0.73</c:v>
                </c:pt>
                <c:pt idx="8">
                  <c:v>#N/A</c:v>
                </c:pt>
                <c:pt idx="9">
                  <c:v>1.3</c:v>
                </c:pt>
              </c:numCache>
            </c:numRef>
          </c:val>
          <c:extLst>
            <c:ext xmlns:c16="http://schemas.microsoft.com/office/drawing/2014/chart" uri="{C3380CC4-5D6E-409C-BE32-E72D297353CC}">
              <c16:uniqueId val="{00000005-3CB3-495C-9C90-E092022AF67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7.23</c:v>
                </c:pt>
                <c:pt idx="2">
                  <c:v>#N/A</c:v>
                </c:pt>
                <c:pt idx="3">
                  <c:v>7.25</c:v>
                </c:pt>
                <c:pt idx="4">
                  <c:v>#N/A</c:v>
                </c:pt>
                <c:pt idx="5">
                  <c:v>8.8699999999999992</c:v>
                </c:pt>
                <c:pt idx="6">
                  <c:v>#N/A</c:v>
                </c:pt>
                <c:pt idx="7">
                  <c:v>9.36</c:v>
                </c:pt>
                <c:pt idx="8">
                  <c:v>#N/A</c:v>
                </c:pt>
                <c:pt idx="9">
                  <c:v>8.92</c:v>
                </c:pt>
              </c:numCache>
            </c:numRef>
          </c:val>
          <c:extLst>
            <c:ext xmlns:c16="http://schemas.microsoft.com/office/drawing/2014/chart" uri="{C3380CC4-5D6E-409C-BE32-E72D297353CC}">
              <c16:uniqueId val="{00000006-3CB3-495C-9C90-E092022AF67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11.82</c:v>
                </c:pt>
                <c:pt idx="2">
                  <c:v>#N/A</c:v>
                </c:pt>
                <c:pt idx="3">
                  <c:v>10.98</c:v>
                </c:pt>
                <c:pt idx="4">
                  <c:v>#N/A</c:v>
                </c:pt>
                <c:pt idx="5">
                  <c:v>11.18</c:v>
                </c:pt>
                <c:pt idx="6">
                  <c:v>#N/A</c:v>
                </c:pt>
                <c:pt idx="7">
                  <c:v>12.19</c:v>
                </c:pt>
                <c:pt idx="8">
                  <c:v>#N/A</c:v>
                </c:pt>
                <c:pt idx="9">
                  <c:v>12.62</c:v>
                </c:pt>
              </c:numCache>
            </c:numRef>
          </c:val>
          <c:extLst>
            <c:ext xmlns:c16="http://schemas.microsoft.com/office/drawing/2014/chart" uri="{C3380CC4-5D6E-409C-BE32-E72D297353CC}">
              <c16:uniqueId val="{00000007-3CB3-495C-9C90-E092022AF67E}"/>
            </c:ext>
          </c:extLst>
        </c:ser>
        <c:ser>
          <c:idx val="8"/>
          <c:order val="8"/>
          <c:tx>
            <c:strRef>
              <c:f>データシート!$A$35</c:f>
              <c:strCache>
                <c:ptCount val="1"/>
                <c:pt idx="0">
                  <c:v>木材加工事業特別会計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0.02</c:v>
                </c:pt>
                <c:pt idx="1">
                  <c:v>#N/A</c:v>
                </c:pt>
                <c:pt idx="2">
                  <c:v>#N/A</c:v>
                </c:pt>
                <c:pt idx="3">
                  <c:v>0.02</c:v>
                </c:pt>
                <c:pt idx="4">
                  <c:v>#N/A</c:v>
                </c:pt>
                <c:pt idx="5">
                  <c:v>0.02</c:v>
                </c:pt>
                <c:pt idx="6">
                  <c:v>#N/A</c:v>
                </c:pt>
                <c:pt idx="7">
                  <c:v>0.1</c:v>
                </c:pt>
                <c:pt idx="8">
                  <c:v>0.16</c:v>
                </c:pt>
                <c:pt idx="9">
                  <c:v>#N/A</c:v>
                </c:pt>
              </c:numCache>
            </c:numRef>
          </c:val>
          <c:extLst>
            <c:ext xmlns:c16="http://schemas.microsoft.com/office/drawing/2014/chart" uri="{C3380CC4-5D6E-409C-BE32-E72D297353CC}">
              <c16:uniqueId val="{00000008-3CB3-495C-9C90-E092022AF67E}"/>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1.34</c:v>
                </c:pt>
                <c:pt idx="1">
                  <c:v>#N/A</c:v>
                </c:pt>
                <c:pt idx="2">
                  <c:v>1.28</c:v>
                </c:pt>
                <c:pt idx="3">
                  <c:v>#N/A</c:v>
                </c:pt>
                <c:pt idx="4">
                  <c:v>1.26</c:v>
                </c:pt>
                <c:pt idx="5">
                  <c:v>#N/A</c:v>
                </c:pt>
                <c:pt idx="6">
                  <c:v>1.23</c:v>
                </c:pt>
                <c:pt idx="7">
                  <c:v>#N/A</c:v>
                </c:pt>
                <c:pt idx="8">
                  <c:v>1.23</c:v>
                </c:pt>
                <c:pt idx="9">
                  <c:v>#N/A</c:v>
                </c:pt>
              </c:numCache>
            </c:numRef>
          </c:val>
          <c:extLst>
            <c:ext xmlns:c16="http://schemas.microsoft.com/office/drawing/2014/chart" uri="{C3380CC4-5D6E-409C-BE32-E72D297353CC}">
              <c16:uniqueId val="{00000009-3CB3-495C-9C90-E092022AF6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4908</c:v>
                </c:pt>
                <c:pt idx="5">
                  <c:v>4970</c:v>
                </c:pt>
                <c:pt idx="8">
                  <c:v>4992</c:v>
                </c:pt>
                <c:pt idx="11">
                  <c:v>4742</c:v>
                </c:pt>
                <c:pt idx="14">
                  <c:v>4749</c:v>
                </c:pt>
              </c:numCache>
            </c:numRef>
          </c:val>
          <c:extLst>
            <c:ext xmlns:c16="http://schemas.microsoft.com/office/drawing/2014/chart" uri="{C3380CC4-5D6E-409C-BE32-E72D297353CC}">
              <c16:uniqueId val="{00000000-178D-41E3-87C3-84A7C00524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8D-41E3-87C3-84A7C00524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7</c:v>
                </c:pt>
                <c:pt idx="6">
                  <c:v>7</c:v>
                </c:pt>
                <c:pt idx="9">
                  <c:v>6</c:v>
                </c:pt>
                <c:pt idx="12">
                  <c:v>6</c:v>
                </c:pt>
              </c:numCache>
            </c:numRef>
          </c:val>
          <c:extLst>
            <c:ext xmlns:c16="http://schemas.microsoft.com/office/drawing/2014/chart" uri="{C3380CC4-5D6E-409C-BE32-E72D297353CC}">
              <c16:uniqueId val="{00000002-178D-41E3-87C3-84A7C00524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388</c:v>
                </c:pt>
                <c:pt idx="3">
                  <c:v>423</c:v>
                </c:pt>
                <c:pt idx="6">
                  <c:v>417</c:v>
                </c:pt>
                <c:pt idx="9">
                  <c:v>439</c:v>
                </c:pt>
                <c:pt idx="12">
                  <c:v>448</c:v>
                </c:pt>
              </c:numCache>
            </c:numRef>
          </c:val>
          <c:extLst>
            <c:ext xmlns:c16="http://schemas.microsoft.com/office/drawing/2014/chart" uri="{C3380CC4-5D6E-409C-BE32-E72D297353CC}">
              <c16:uniqueId val="{00000003-178D-41E3-87C3-84A7C00524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456</c:v>
                </c:pt>
                <c:pt idx="3">
                  <c:v>581</c:v>
                </c:pt>
                <c:pt idx="6">
                  <c:v>580</c:v>
                </c:pt>
                <c:pt idx="9">
                  <c:v>605</c:v>
                </c:pt>
                <c:pt idx="12">
                  <c:v>597</c:v>
                </c:pt>
              </c:numCache>
            </c:numRef>
          </c:val>
          <c:extLst>
            <c:ext xmlns:c16="http://schemas.microsoft.com/office/drawing/2014/chart" uri="{C3380CC4-5D6E-409C-BE32-E72D297353CC}">
              <c16:uniqueId val="{00000004-178D-41E3-87C3-84A7C00524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8D-41E3-87C3-84A7C00524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8D-41E3-87C3-84A7C00524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5668</c:v>
                </c:pt>
                <c:pt idx="3">
                  <c:v>5755</c:v>
                </c:pt>
                <c:pt idx="6">
                  <c:v>5664</c:v>
                </c:pt>
                <c:pt idx="9">
                  <c:v>5271</c:v>
                </c:pt>
                <c:pt idx="12">
                  <c:v>5373</c:v>
                </c:pt>
              </c:numCache>
            </c:numRef>
          </c:val>
          <c:extLst>
            <c:ext xmlns:c16="http://schemas.microsoft.com/office/drawing/2014/chart" uri="{C3380CC4-5D6E-409C-BE32-E72D297353CC}">
              <c16:uniqueId val="{00000007-178D-41E3-87C3-84A7C00524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1612</c:v>
                </c:pt>
                <c:pt idx="2">
                  <c:v>#N/A</c:v>
                </c:pt>
                <c:pt idx="3">
                  <c:v>#N/A</c:v>
                </c:pt>
                <c:pt idx="4">
                  <c:v>1796</c:v>
                </c:pt>
                <c:pt idx="5">
                  <c:v>#N/A</c:v>
                </c:pt>
                <c:pt idx="6">
                  <c:v>#N/A</c:v>
                </c:pt>
                <c:pt idx="7">
                  <c:v>1676</c:v>
                </c:pt>
                <c:pt idx="8">
                  <c:v>#N/A</c:v>
                </c:pt>
                <c:pt idx="9">
                  <c:v>#N/A</c:v>
                </c:pt>
                <c:pt idx="10">
                  <c:v>1579</c:v>
                </c:pt>
                <c:pt idx="11">
                  <c:v>#N/A</c:v>
                </c:pt>
                <c:pt idx="12">
                  <c:v>#N/A</c:v>
                </c:pt>
                <c:pt idx="13">
                  <c:v>1675</c:v>
                </c:pt>
                <c:pt idx="14">
                  <c:v>#N/A</c:v>
                </c:pt>
              </c:numCache>
            </c:numRef>
          </c:val>
          <c:smooth val="0"/>
          <c:extLst>
            <c:ext xmlns:c16="http://schemas.microsoft.com/office/drawing/2014/chart" uri="{C3380CC4-5D6E-409C-BE32-E72D297353CC}">
              <c16:uniqueId val="{00000008-178D-41E3-87C3-84A7C00524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41154</c:v>
                </c:pt>
                <c:pt idx="5">
                  <c:v>40555</c:v>
                </c:pt>
                <c:pt idx="8">
                  <c:v>41491</c:v>
                </c:pt>
                <c:pt idx="11">
                  <c:v>40327</c:v>
                </c:pt>
                <c:pt idx="14">
                  <c:v>38542</c:v>
                </c:pt>
              </c:numCache>
            </c:numRef>
          </c:val>
          <c:extLst>
            <c:ext xmlns:c16="http://schemas.microsoft.com/office/drawing/2014/chart" uri="{C3380CC4-5D6E-409C-BE32-E72D297353CC}">
              <c16:uniqueId val="{00000000-052C-45BB-B1CE-5CB929E2E3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2801</c:v>
                </c:pt>
                <c:pt idx="5">
                  <c:v>2441</c:v>
                </c:pt>
                <c:pt idx="8">
                  <c:v>2150</c:v>
                </c:pt>
                <c:pt idx="11">
                  <c:v>2139</c:v>
                </c:pt>
                <c:pt idx="14">
                  <c:v>1997</c:v>
                </c:pt>
              </c:numCache>
            </c:numRef>
          </c:val>
          <c:extLst>
            <c:ext xmlns:c16="http://schemas.microsoft.com/office/drawing/2014/chart" uri="{C3380CC4-5D6E-409C-BE32-E72D297353CC}">
              <c16:uniqueId val="{00000001-052C-45BB-B1CE-5CB929E2E3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20915</c:v>
                </c:pt>
                <c:pt idx="5">
                  <c:v>20932</c:v>
                </c:pt>
                <c:pt idx="8">
                  <c:v>21140</c:v>
                </c:pt>
                <c:pt idx="11">
                  <c:v>23177</c:v>
                </c:pt>
                <c:pt idx="14">
                  <c:v>23532</c:v>
                </c:pt>
              </c:numCache>
            </c:numRef>
          </c:val>
          <c:extLst>
            <c:ext xmlns:c16="http://schemas.microsoft.com/office/drawing/2014/chart" uri="{C3380CC4-5D6E-409C-BE32-E72D297353CC}">
              <c16:uniqueId val="{00000002-052C-45BB-B1CE-5CB929E2E3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2C-45BB-B1CE-5CB929E2E3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2C-45BB-B1CE-5CB929E2E3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473</c:v>
                </c:pt>
                <c:pt idx="3">
                  <c:v>435</c:v>
                </c:pt>
                <c:pt idx="6">
                  <c:v>488</c:v>
                </c:pt>
                <c:pt idx="9">
                  <c:v>358</c:v>
                </c:pt>
                <c:pt idx="12">
                  <c:v>320</c:v>
                </c:pt>
              </c:numCache>
            </c:numRef>
          </c:val>
          <c:extLst>
            <c:ext xmlns:c16="http://schemas.microsoft.com/office/drawing/2014/chart" uri="{C3380CC4-5D6E-409C-BE32-E72D297353CC}">
              <c16:uniqueId val="{00000005-052C-45BB-B1CE-5CB929E2E3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6079</c:v>
                </c:pt>
                <c:pt idx="3">
                  <c:v>5678</c:v>
                </c:pt>
                <c:pt idx="6">
                  <c:v>5531</c:v>
                </c:pt>
                <c:pt idx="9">
                  <c:v>5305</c:v>
                </c:pt>
                <c:pt idx="12">
                  <c:v>5099</c:v>
                </c:pt>
              </c:numCache>
            </c:numRef>
          </c:val>
          <c:extLst>
            <c:ext xmlns:c16="http://schemas.microsoft.com/office/drawing/2014/chart" uri="{C3380CC4-5D6E-409C-BE32-E72D297353CC}">
              <c16:uniqueId val="{00000006-052C-45BB-B1CE-5CB929E2E3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2809</c:v>
                </c:pt>
                <c:pt idx="3">
                  <c:v>2670</c:v>
                </c:pt>
                <c:pt idx="6">
                  <c:v>2499</c:v>
                </c:pt>
                <c:pt idx="9">
                  <c:v>2318</c:v>
                </c:pt>
                <c:pt idx="12">
                  <c:v>2153</c:v>
                </c:pt>
              </c:numCache>
            </c:numRef>
          </c:val>
          <c:extLst>
            <c:ext xmlns:c16="http://schemas.microsoft.com/office/drawing/2014/chart" uri="{C3380CC4-5D6E-409C-BE32-E72D297353CC}">
              <c16:uniqueId val="{00000007-052C-45BB-B1CE-5CB929E2E3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4774</c:v>
                </c:pt>
                <c:pt idx="3">
                  <c:v>4864</c:v>
                </c:pt>
                <c:pt idx="6">
                  <c:v>4855</c:v>
                </c:pt>
                <c:pt idx="9">
                  <c:v>5136</c:v>
                </c:pt>
                <c:pt idx="12">
                  <c:v>4822</c:v>
                </c:pt>
              </c:numCache>
            </c:numRef>
          </c:val>
          <c:extLst>
            <c:ext xmlns:c16="http://schemas.microsoft.com/office/drawing/2014/chart" uri="{C3380CC4-5D6E-409C-BE32-E72D297353CC}">
              <c16:uniqueId val="{00000008-052C-45BB-B1CE-5CB929E2E3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14</c:v>
                </c:pt>
                <c:pt idx="6">
                  <c:v>0</c:v>
                </c:pt>
                <c:pt idx="9">
                  <c:v>0</c:v>
                </c:pt>
                <c:pt idx="12">
                  <c:v>0</c:v>
                </c:pt>
              </c:numCache>
            </c:numRef>
          </c:val>
          <c:extLst>
            <c:ext xmlns:c16="http://schemas.microsoft.com/office/drawing/2014/chart" uri="{C3380CC4-5D6E-409C-BE32-E72D297353CC}">
              <c16:uniqueId val="{00000009-052C-45BB-B1CE-5CB929E2E3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49032</c:v>
                </c:pt>
                <c:pt idx="3">
                  <c:v>48462</c:v>
                </c:pt>
                <c:pt idx="6">
                  <c:v>50150</c:v>
                </c:pt>
                <c:pt idx="9">
                  <c:v>49902</c:v>
                </c:pt>
                <c:pt idx="12">
                  <c:v>47697</c:v>
                </c:pt>
              </c:numCache>
            </c:numRef>
          </c:val>
          <c:extLst>
            <c:ext xmlns:c16="http://schemas.microsoft.com/office/drawing/2014/chart" uri="{C3380CC4-5D6E-409C-BE32-E72D297353CC}">
              <c16:uniqueId val="{0000000A-052C-45BB-B1CE-5CB929E2E3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2C-45BB-B1CE-5CB929E2E3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3565</c:v>
                </c:pt>
                <c:pt idx="1">
                  <c:v>4065</c:v>
                </c:pt>
                <c:pt idx="2">
                  <c:v>4065</c:v>
                </c:pt>
              </c:numCache>
            </c:numRef>
          </c:val>
          <c:extLst>
            <c:ext xmlns:c16="http://schemas.microsoft.com/office/drawing/2014/chart" uri="{C3380CC4-5D6E-409C-BE32-E72D297353CC}">
              <c16:uniqueId val="{00000000-7A09-4A28-A3DF-9794A4F40C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9346</c:v>
                </c:pt>
                <c:pt idx="1">
                  <c:v>10440</c:v>
                </c:pt>
                <c:pt idx="2">
                  <c:v>10449</c:v>
                </c:pt>
              </c:numCache>
            </c:numRef>
          </c:val>
          <c:extLst>
            <c:ext xmlns:c16="http://schemas.microsoft.com/office/drawing/2014/chart" uri="{C3380CC4-5D6E-409C-BE32-E72D297353CC}">
              <c16:uniqueId val="{00000001-7A09-4A28-A3DF-9794A4F40C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10078</c:v>
                </c:pt>
                <c:pt idx="1">
                  <c:v>10331</c:v>
                </c:pt>
                <c:pt idx="2">
                  <c:v>10547</c:v>
                </c:pt>
              </c:numCache>
            </c:numRef>
          </c:val>
          <c:extLst>
            <c:ext xmlns:c16="http://schemas.microsoft.com/office/drawing/2014/chart" uri="{C3380CC4-5D6E-409C-BE32-E72D297353CC}">
              <c16:uniqueId val="{00000002-7A09-4A28-A3DF-9794A4F40C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{2CB9042D-95A8-42FB-AD15-C1DED2B01D2A}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4DB-48C5-8D22-746A986E3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{215F38B2-A1AF-4931-9AD0-60CE74C581B1}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DB-48C5-8D22-746A986E3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{20CC338B-42F3-470B-8A3B-C72B430687E7}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DB-48C5-8D22-746A986E3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{B877B51E-B2FE-471D-817A-E3689E7A0C74}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DB-48C5-8D22-746A986E3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{9D4D34B0-64E8-4836-B9B1-034F82A00E8B}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DB-48C5-8D22-746A986E30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{26B9CF15-AC62-46E9-BB41-EAEF5E21B320}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4DB-48C5-8D22-746A986E30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{15432138-9D0F-462F-ADEA-98B18EE4CFEA}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4DB-48C5-8D22-746A986E30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{94A8C558-8240-4B07-8755-703527D085A9}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4DB-48C5-8D22-746A986E30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{C3BDA915-94AB-4C74-BC64-03AEEDF6FDC9}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4DB-48C5-8D22-746A986E3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60.9</c:v>
                </c:pt>
                <c:pt idx="16">
                  <c:v>61.7</c:v>
                </c:pt>
                <c:pt idx="24">
                  <c:v>62.9</c:v>
                </c:pt>
                <c:pt idx="32">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DB-48C5-8D22-746A986E30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{1B3CC04C-DE32-4004-9C6C-7DEC1ACDE4DE}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4DB-48C5-8D22-746A986E30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{0105A00C-9802-484C-9F8D-57D99EB9895F}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DB-48C5-8D22-746A986E3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{340ACC8E-8DD8-49B2-ADA7-A3BB124DE301}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DB-48C5-8D22-746A986E3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{A635A250-68F2-479B-9B8B-CBBF45138607}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DB-48C5-8D22-746A986E3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{DFB59CF6-D6BA-4B96-8D18-A946AD4067BA}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DB-48C5-8D22-746A986E305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{E747F853-53D8-4A4B-8D44-C178C7EF95F3}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4DB-48C5-8D22-746A986E305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{F42B0650-97FC-42DC-9949-AD5D1A73D097}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4DB-48C5-8D22-746A986E305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{A11ED074-35E5-4994-92ED-95C68DBFB789}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4DB-48C5-8D22-746A986E305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{D8B810C8-7199-4F79-9F21-103101260C70}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4DB-48C5-8D22-746A986E3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4DB-48C5-8D22-746A986E3053}"/>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{557B07AB-1406-4D42-B19C-B774EF9012E8}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0BF-4903-8A3D-93A99F7AEC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{0DB6E40A-7287-47DA-A1E9-320D026312E1}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BF-4903-8A3D-93A99F7AEC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{30983D9C-51C3-4694-B891-2291F177970C}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BF-4903-8A3D-93A99F7AEC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{A393F6EF-4647-4619-8D79-E29855E34F0B}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BF-4903-8A3D-93A99F7AEC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{91BF2E33-8A57-4280-9DD2-32C82A395961}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BF-4903-8A3D-93A99F7AEC1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{DF324CAB-2395-447E-A067-238363FD1F25}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0BF-4903-8A3D-93A99F7AEC1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{2887FE61-50AA-45E2-B6DA-ECF3F66A3DD9}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0BF-4903-8A3D-93A99F7AEC1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{A84DAD66-B230-467A-8415-C0E8F919C937}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0BF-4903-8A3D-93A99F7AEC1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{7F86D65C-47FA-49A4-AAD3-AB2E30C906E0}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0BF-4903-8A3D-93A99F7AEC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8.6999999999999993</c:v>
                </c:pt>
                <c:pt idx="16">
                  <c:v>8.8000000000000007</c:v>
                </c:pt>
                <c:pt idx="24">
                  <c:v>8.6</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BF-4903-8A3D-93A99F7AEC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{56F218C3-B175-44F0-B427-8285691EE1CE}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0BF-4903-8A3D-93A99F7AEC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{B569A9BF-CB13-40FD-8C68-3172787A1933}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BF-4903-8A3D-93A99F7AEC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{190CDE97-91B9-4D46-97CF-A2EAA0BA49B5}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BF-4903-8A3D-93A99F7AEC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{1DD891F2-7896-4D9B-A958-FA66403D1E0D}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BF-4903-8A3D-93A99F7AEC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{01BF3A77-FAB0-4A5E-9204-62235A1F47EA}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BF-4903-8A3D-93A99F7AEC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{5C654DC5-591C-495F-9AA9-345F60E25E00}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0BF-4903-8A3D-93A99F7AEC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{FB7618E4-C426-46D7-AC4D-DC3CA8BBDA30}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0BF-4903-8A3D-93A99F7AEC1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{94ED9635-878F-4D9E-8F88-F11944B55245}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0BF-4903-8A3D-93A99F7AEC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{FED8599B-F0C8-4D0E-A571-FACBEE3D8B93}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0BF-4903-8A3D-93A99F7AEC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D0BF-4903-8A3D-93A99F7AEC18}"/>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令和４年度は、株式譲渡所得の増加や新型コロナウイルス感染症の影響からの法人収益の持ち直しによる市民税の増加などにより、基準財政収入額は増加した。</a:t>
          </a:r>
        </a:p>
        <a:p>
          <a:r>
            <a:rPr kumimoji="1" lang="ja-JP" altLang="en-US" sz="1300">
              <a:latin typeface="ＭＳ Ｐゴシック" panose="020B0600070205080204" pitchFamily="50" charset="-128"/>
              <a:ea typeface="ＭＳ Ｐゴシック" panose="020B0600070205080204" pitchFamily="50" charset="-128"/>
            </a:rPr>
            <a:t>　基準財政需要額は、公債費の増はあるものの、地域振興費や包括算定経費の減少などにより減少したが、財政力指数は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ポイントで前年度と同数値となった。</a:t>
          </a:r>
        </a:p>
        <a:p>
          <a:r>
            <a:rPr kumimoji="1" lang="ja-JP" altLang="en-US" sz="1300">
              <a:latin typeface="ＭＳ Ｐゴシック" panose="020B0600070205080204" pitchFamily="50" charset="-128"/>
              <a:ea typeface="ＭＳ Ｐゴシック" panose="020B0600070205080204" pitchFamily="50" charset="-128"/>
            </a:rPr>
            <a:t>　過疎化・少子高齢化が進む中、類似団体や全国平均と比較すると下回っている状況であるため、今後も引き続き自主財源の確保に努める。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等歳入は、市税や地方譲与税等の増はあるものの、国の補正予算による普通交付税の追加交付額が令和３年度と比較して減少したことや、臨時財政対策債の発行可能額の減少及び借入調整を行ったことなどから減少した。</a:t>
          </a:r>
        </a:p>
        <a:p>
          <a:r>
            <a:rPr kumimoji="1" lang="ja-JP" altLang="en-US" sz="1100">
              <a:latin typeface="ＭＳ Ｐゴシック" panose="020B0600070205080204" pitchFamily="50" charset="-128"/>
              <a:ea typeface="ＭＳ Ｐゴシック" panose="020B0600070205080204" pitchFamily="50" charset="-128"/>
            </a:rPr>
            <a:t>　分子となる経常的経費充当一般財源は、人事院勧告に伴う俸給表引き上げ等による人件費の増加や、原油価格高騰に伴う公共施設の維持管理経費の増加に加え、令和元年度に借り入れを行った災害復旧事業債の償還開始などにより公債費が増加したことなどから増加した。</a:t>
          </a:r>
        </a:p>
        <a:p>
          <a:r>
            <a:rPr kumimoji="1" lang="ja-JP" altLang="en-US" sz="1100">
              <a:latin typeface="ＭＳ Ｐゴシック" panose="020B0600070205080204" pitchFamily="50" charset="-128"/>
              <a:ea typeface="ＭＳ Ｐゴシック" panose="020B0600070205080204" pitchFamily="50" charset="-128"/>
            </a:rPr>
            <a:t>　以上の要因により、前年度から</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99.3</a:t>
          </a:r>
          <a:r>
            <a:rPr kumimoji="1" lang="ja-JP" altLang="en-US" sz="1100">
              <a:latin typeface="ＭＳ Ｐゴシック" panose="020B0600070205080204" pitchFamily="50" charset="-128"/>
              <a:ea typeface="ＭＳ Ｐゴシック" panose="020B0600070205080204" pitchFamily="50" charset="-128"/>
            </a:rPr>
            <a:t>％となった。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67</xdr:row>
      <xdr:rowOff>55880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04127"/>
          <a:ext cx="8382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66</xdr:row>
      <xdr:rowOff>122767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04127"/>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66</xdr:row>
      <xdr:rowOff>122767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4223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106680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33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5080</xdr:rowOff>
    </xdr:from>
    <xdr:to>
      <xdr:col>23</xdr:col>
      <xdr:colOff>184150</xdr:colOff>
      <xdr:row>67</xdr:row>
      <xdr:rowOff>106680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72407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年５月に市町村が合併し、和歌山県全域の約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％、県内１位の広大な面積を有することとなり、旧町村単位に４つの行政局を配置していることなどから、人件費・物件費等については、類似団体や全国平均と比較して上回っている状況にある。</a:t>
          </a:r>
        </a:p>
        <a:p>
          <a:r>
            <a:rPr kumimoji="1" lang="ja-JP" altLang="en-US" sz="1300">
              <a:latin typeface="ＭＳ Ｐゴシック" panose="020B0600070205080204" pitchFamily="50" charset="-128"/>
              <a:ea typeface="ＭＳ Ｐゴシック" panose="020B0600070205080204" pitchFamily="50" charset="-128"/>
            </a:rPr>
            <a:t>　令和４年度は、人事院勧告に伴う俸給表引き上げ等による人件費の増加や、原油価格高騰に伴う公共施設の維持管理経費の増加などにより、依然として類似団体や全国平均と比較して高水準となっている。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92453</xdr:rowOff>
    </xdr:from>
    <xdr:to>
      <xdr:col>23</xdr:col>
      <xdr:colOff>133350</xdr:colOff>
      <xdr:row>86</xdr:row>
      <xdr:rowOff>33303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65703"/>
          <a:ext cx="838200" cy="1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80452</xdr:rowOff>
    </xdr:from>
    <xdr:to>
      <xdr:col>19</xdr:col>
      <xdr:colOff>133350</xdr:colOff>
      <xdr:row>85</xdr:row>
      <xdr:rowOff>92453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65370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60647</xdr:rowOff>
    </xdr:from>
    <xdr:to>
      <xdr:col>15</xdr:col>
      <xdr:colOff>82550</xdr:colOff>
      <xdr:row>85</xdr:row>
      <xdr:rowOff>80452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62447"/>
          <a:ext cx="889000" cy="1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29697</xdr:rowOff>
    </xdr:from>
    <xdr:to>
      <xdr:col>11</xdr:col>
      <xdr:colOff>31750</xdr:colOff>
      <xdr:row>84</xdr:row>
      <xdr:rowOff>60647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31497"/>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153953</xdr:rowOff>
    </xdr:from>
    <xdr:to>
      <xdr:col>23</xdr:col>
      <xdr:colOff>184150</xdr:colOff>
      <xdr:row>86</xdr:row>
      <xdr:rowOff>84103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126030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9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41653</xdr:rowOff>
    </xdr:from>
    <xdr:to>
      <xdr:col>19</xdr:col>
      <xdr:colOff>184150</xdr:colOff>
      <xdr:row>85</xdr:row>
      <xdr:rowOff>143253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128030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01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29652</xdr:rowOff>
    </xdr:from>
    <xdr:to>
      <xdr:col>15</xdr:col>
      <xdr:colOff>133350</xdr:colOff>
      <xdr:row>85</xdr:row>
      <xdr:rowOff>131252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116029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68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9847</xdr:rowOff>
    </xdr:from>
    <xdr:to>
      <xdr:col>11</xdr:col>
      <xdr:colOff>82550</xdr:colOff>
      <xdr:row>84</xdr:row>
      <xdr:rowOff>111447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96224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9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150347</xdr:rowOff>
    </xdr:from>
    <xdr:to>
      <xdr:col>7</xdr:col>
      <xdr:colOff>31750</xdr:colOff>
      <xdr:row>84</xdr:row>
      <xdr:rowOff>80497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65274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類似団体や全国市平均を上回っている状況にあり、今後も引き続き、給与体系の調整等を含め、適正化に努める。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358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102507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定員適正化計画に基づき、計画的に職員数の削減に取り組んでいるものの、平成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年５月に５市町村が合併し、和歌山県全域の約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県内第１位の広大な面積を有することや、旧町村単位に４つの行政局を配置していること、加えて隣接する上富田町から消防業務を受託していることなどから、類似団体や全国平均を上回っている状況にある。一方、人口が同規模程度で、面積が</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ｋ㎡以上の自治体と比較した場合、職種にもよるが、職員数は下回っている状況にある。今後も引き続き、適正な定員管理に努める。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117747</xdr:rowOff>
    </xdr:from>
    <xdr:to>
      <xdr:col>81</xdr:col>
      <xdr:colOff>44450</xdr:colOff>
      <xdr:row>63</xdr:row>
      <xdr:rowOff>157964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1909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98213</xdr:rowOff>
    </xdr:from>
    <xdr:to>
      <xdr:col>77</xdr:col>
      <xdr:colOff>44450</xdr:colOff>
      <xdr:row>63</xdr:row>
      <xdr:rowOff>117747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9956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60295</xdr:rowOff>
    </xdr:from>
    <xdr:to>
      <xdr:col>72</xdr:col>
      <xdr:colOff>203200</xdr:colOff>
      <xdr:row>63</xdr:row>
      <xdr:rowOff>98213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86164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23525</xdr:rowOff>
    </xdr:from>
    <xdr:to>
      <xdr:col>68</xdr:col>
      <xdr:colOff>152400</xdr:colOff>
      <xdr:row>63</xdr:row>
      <xdr:rowOff>60295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24875"/>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107164</xdr:rowOff>
    </xdr:from>
    <xdr:to>
      <xdr:col>81</xdr:col>
      <xdr:colOff>95250</xdr:colOff>
      <xdr:row>64</xdr:row>
      <xdr:rowOff>37314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79241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66947</xdr:rowOff>
    </xdr:from>
    <xdr:to>
      <xdr:col>77</xdr:col>
      <xdr:colOff>95250</xdr:colOff>
      <xdr:row>63</xdr:row>
      <xdr:rowOff>168547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153324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47413</xdr:rowOff>
    </xdr:from>
    <xdr:to>
      <xdr:col>73</xdr:col>
      <xdr:colOff>44450</xdr:colOff>
      <xdr:row>63</xdr:row>
      <xdr:rowOff>149013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133790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9495</xdr:rowOff>
    </xdr:from>
    <xdr:to>
      <xdr:col>68</xdr:col>
      <xdr:colOff>203200</xdr:colOff>
      <xdr:row>63</xdr:row>
      <xdr:rowOff>111095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95872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144175</xdr:rowOff>
    </xdr:from>
    <xdr:to>
      <xdr:col>64</xdr:col>
      <xdr:colOff>152400</xdr:colOff>
      <xdr:row>63</xdr:row>
      <xdr:rowOff>74325</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59102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前の旧簡易水道の建設改良に係る地方債の元利償還金の増加に伴う水道事業会計への繰出金の増加や、公立紀南病院組合の医療機器整備等に係る元利償還金に対する負担金の増加はあるものの、令和３年度及び令和４年度における普通交付税の追加交付等や過去に借入を行った合併特例債などの償還が終了したことなどから、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今後も比率の改善に向け、地方債の適正管理に努める。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81945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06543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104926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1113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104926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93435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54126</xdr:rowOff>
    </xdr:from>
    <xdr:to>
      <xdr:col>73</xdr:col>
      <xdr:colOff>44450</xdr:colOff>
      <xdr:row>41</xdr:row>
      <xdr:rowOff>155726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140503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基準財政需要額算入見込額の減少はあるものの、一般会計等における地方債現在高の減少などから、将来負担額を充当可能財源等が上回り、令和４年度においても将来負担比率は算定されていない。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今後も地方債の計画的な発行や、定員適正化計画に基づく適正な定員管理の実施等により、健全な行財政運営に努める。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人件費に係る経常収支比率は、本市が和歌山県全域の約</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％、県内１位の広大な面積を有しており、旧町村単位に４つの行政局を配置していることなどにより、類似団体や全国平均と比較して高率で推移している。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令和４年度は、人事院勧告に伴う俸給表の引き上げなどにより、前年度に比べ</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29.6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今後も引き続き、定員適正化計画に基づき、人件費の削減に努める。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97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153670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26670</xdr:rowOff>
    </xdr:from>
    <xdr:to>
      <xdr:col>24</xdr:col>
      <xdr:colOff>76200</xdr:colOff>
      <xdr:row>39</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物件費に係る経常収支比率は、類似団体や全国平均と比較して下回っている状況にある。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令和４年度は、原油価格高騰に伴う公共施設の維持管理経費の増加や自治体ＤＸに対応するための電算システム経費の増加などにより、前年度に比べ</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今後も引き続き各施設における指定管理者制度の活用や民間委託などに取り組み、経費の削減に努める。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95250</xdr:rowOff>
    </xdr:from>
    <xdr:to>
      <xdr:col>82</xdr:col>
      <xdr:colOff>107950</xdr:colOff>
      <xdr:row>16</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7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95250</xdr:rowOff>
    </xdr:from>
    <xdr:to>
      <xdr:col>78</xdr:col>
      <xdr:colOff>69850</xdr:colOff>
      <xdr:row>15</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44450</xdr:rowOff>
    </xdr:from>
    <xdr:to>
      <xdr:col>78</xdr:col>
      <xdr:colOff>120650</xdr:colOff>
      <xdr:row>15</xdr:row>
      <xdr:rowOff>146050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156227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扶助費に係る経常収支比率は、児童手当の減少などはあるものの、就労継続支援給付費の増加などにより、前年度に比べ</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今後も引き続き、生活保護における状況把握や資格審査等の適正化などの検討を進めていくことで、財政を圧迫する上昇傾向を少しでも抑制できるよう努める。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30988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23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21844</xdr:rowOff>
    </xdr:from>
    <xdr:to>
      <xdr:col>19</xdr:col>
      <xdr:colOff>187325</xdr:colOff>
      <xdr:row>56</xdr:row>
      <xdr:rowOff>21844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21844</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230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140716</xdr:rowOff>
    </xdr:from>
    <xdr:to>
      <xdr:col>11</xdr:col>
      <xdr:colOff>9525</xdr:colOff>
      <xdr:row>57</xdr:row>
      <xdr:rowOff>14986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123715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5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57421</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5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142494</xdr:rowOff>
    </xdr:from>
    <xdr:to>
      <xdr:col>15</xdr:col>
      <xdr:colOff>149225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その他に係る経常収支比率は、維持補修費と繰出金が該当し、令和４年度は、介護保険特別会計への繰出金の増加などにより、前年度に比べ</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今後は、公共施設の老朽化に伴う維持補修費の増加が見込まれることから、計画的な維持管理に努める。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78015</xdr:rowOff>
    </xdr:from>
    <xdr:to>
      <xdr:col>82</xdr:col>
      <xdr:colOff>107950</xdr:colOff>
      <xdr:row>59</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221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59</xdr:row>
      <xdr:rowOff>20865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143328</xdr:rowOff>
    </xdr:from>
    <xdr:to>
      <xdr:col>73</xdr:col>
      <xdr:colOff>180975</xdr:colOff>
      <xdr:row>59</xdr:row>
      <xdr:rowOff>20865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58</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157843</xdr:rowOff>
    </xdr:from>
    <xdr:to>
      <xdr:col>82</xdr:col>
      <xdr:colOff>158750</xdr:colOff>
      <xdr:row>59</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129920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27215</xdr:rowOff>
    </xdr:from>
    <xdr:to>
      <xdr:col>78</xdr:col>
      <xdr:colOff>120650</xdr:colOff>
      <xdr:row>58</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113592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92528</xdr:rowOff>
    </xdr:from>
    <xdr:to>
      <xdr:col>69</xdr:col>
      <xdr:colOff>142875</xdr:colOff>
      <xdr:row>59</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補助費等に係る経常収支比率は、類似団体や全国平均と比較して下回っている状況にある。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令和４年度は、紀南環境広域施設組合への負担金の増加などにより、前年度に比べ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今後も引き続き、各種団体への補助金等の見直しや廃止を検討し、適正な交付に努める。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138430</xdr:rowOff>
    </xdr:from>
    <xdr:to>
      <xdr:col>82</xdr:col>
      <xdr:colOff>107950</xdr:colOff>
      <xdr:row>36</xdr:row>
      <xdr:rowOff>167005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106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138430</xdr:rowOff>
    </xdr:from>
    <xdr:to>
      <xdr:col>78</xdr:col>
      <xdr:colOff>69850</xdr:colOff>
      <xdr:row>36</xdr:row>
      <xdr:rowOff>155575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106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144145</xdr:rowOff>
    </xdr:from>
    <xdr:to>
      <xdr:col>73</xdr:col>
      <xdr:colOff>180975</xdr:colOff>
      <xdr:row>36</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163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144145</xdr:rowOff>
    </xdr:from>
    <xdr:to>
      <xdr:col>69</xdr:col>
      <xdr:colOff>92075</xdr:colOff>
      <xdr:row>36</xdr:row>
      <xdr:rowOff>144145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16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116205</xdr:rowOff>
    </xdr:from>
    <xdr:to>
      <xdr:col>82</xdr:col>
      <xdr:colOff>158750</xdr:colOff>
      <xdr:row>37</xdr:row>
      <xdr:rowOff>46355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132732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3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27957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8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104775</xdr:rowOff>
    </xdr:from>
    <xdr:to>
      <xdr:col>74</xdr:col>
      <xdr:colOff>31750</xdr:colOff>
      <xdr:row>37</xdr:row>
      <xdr:rowOff>34925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45102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93345</xdr:rowOff>
    </xdr:from>
    <xdr:to>
      <xdr:col>69</xdr:col>
      <xdr:colOff>142875</xdr:colOff>
      <xdr:row>37</xdr:row>
      <xdr:rowOff>23495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33672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93345</xdr:rowOff>
    </xdr:from>
    <xdr:to>
      <xdr:col>65</xdr:col>
      <xdr:colOff>53975</xdr:colOff>
      <xdr:row>37</xdr:row>
      <xdr:rowOff>23495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33672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ごみ処理関連施設等の生活基盤整備事業の財源として発行した地方債の元利償還金が多額であることなどから、類似団体や全国平均と比較して高率で推移していたが、近年は改善の傾向がみ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令和４年度は、令和元年度に借り入れた災害復旧事業債の元金償還が開始されたことなどにより、前年度に比べ</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今後も引き続き、地方債の計画的な発行に努める。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18143</xdr:rowOff>
    </xdr:from>
    <xdr:to>
      <xdr:col>24</xdr:col>
      <xdr:colOff>25400</xdr:colOff>
      <xdr:row>78</xdr:row>
      <xdr:rowOff>159657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3912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18143</xdr:rowOff>
    </xdr:from>
    <xdr:to>
      <xdr:col>19</xdr:col>
      <xdr:colOff>187325</xdr:colOff>
      <xdr:row>79</xdr:row>
      <xdr:rowOff>140607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3912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140607</xdr:rowOff>
    </xdr:from>
    <xdr:to>
      <xdr:col>15</xdr:col>
      <xdr:colOff>98425</xdr:colOff>
      <xdr:row>80</xdr:row>
      <xdr:rowOff>23586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8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23586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706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138793</xdr:rowOff>
    </xdr:from>
    <xdr:to>
      <xdr:col>20</xdr:col>
      <xdr:colOff>38100</xdr:colOff>
      <xdr:row>78</xdr:row>
      <xdr:rowOff>68943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53720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89807</xdr:rowOff>
    </xdr:from>
    <xdr:to>
      <xdr:col>15</xdr:col>
      <xdr:colOff>149225</xdr:colOff>
      <xdr:row>80</xdr:row>
      <xdr:rowOff>19957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4734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2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144236</xdr:rowOff>
    </xdr:from>
    <xdr:to>
      <xdr:col>11</xdr:col>
      <xdr:colOff>60325</xdr:colOff>
      <xdr:row>80</xdr:row>
      <xdr:rowOff>74386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59163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111579</xdr:rowOff>
    </xdr:from>
    <xdr:to>
      <xdr:col>6</xdr:col>
      <xdr:colOff>171450</xdr:colOff>
      <xdr:row>80</xdr:row>
      <xdr:rowOff>41729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26506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公債費を除く経常収支比率については、類似団体や全国平均と比較して下回っている状況であったが、人件費や維持補修費の増加などから、令和２年度から類似団体平均を上回ることととなった。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今後も多額の社会保障費や道路・橋梁等のインフラ施設、学校・市営住宅等の公共施設の老朽化対策経費の増加が見込まれることから、更なる経費削減に努める必要がある。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429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429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152954</xdr:rowOff>
    </xdr:from>
    <xdr:to>
      <xdr:col>29</xdr:col>
      <xdr:colOff>127000</xdr:colOff>
      <xdr:row>15</xdr:row>
      <xdr:rowOff>60096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00879"/>
          <a:ext cx="647700" cy="78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60096</xdr:rowOff>
    </xdr:from>
    <xdr:to>
      <xdr:col>26</xdr:col>
      <xdr:colOff>50800</xdr:colOff>
      <xdr:row>15</xdr:row>
      <xdr:rowOff>100711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79471"/>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100711</xdr:rowOff>
    </xdr:from>
    <xdr:to>
      <xdr:col>22</xdr:col>
      <xdr:colOff>114300</xdr:colOff>
      <xdr:row>15</xdr:row>
      <xdr:rowOff>145456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20086"/>
          <a:ext cx="698500" cy="4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145456</xdr:rowOff>
    </xdr:from>
    <xdr:to>
      <xdr:col>18</xdr:col>
      <xdr:colOff>177800</xdr:colOff>
      <xdr:row>16</xdr:row>
      <xdr:rowOff>6162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64831"/>
          <a:ext cx="698500" cy="32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102154</xdr:rowOff>
    </xdr:from>
    <xdr:to>
      <xdr:col>29</xdr:col>
      <xdr:colOff>177800</xdr:colOff>
      <xdr:row>15</xdr:row>
      <xdr:rowOff>32304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5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118681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5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9296</xdr:rowOff>
    </xdr:from>
    <xdr:to>
      <xdr:col>26</xdr:col>
      <xdr:colOff>101600</xdr:colOff>
      <xdr:row>15</xdr:row>
      <xdr:rowOff>110896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121073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49911</xdr:rowOff>
    </xdr:from>
    <xdr:to>
      <xdr:col>22</xdr:col>
      <xdr:colOff>165100</xdr:colOff>
      <xdr:row>15</xdr:row>
      <xdr:rowOff>151511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6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161688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94656</xdr:rowOff>
    </xdr:from>
    <xdr:to>
      <xdr:col>19</xdr:col>
      <xdr:colOff>38100</xdr:colOff>
      <xdr:row>16</xdr:row>
      <xdr:rowOff>24806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34983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8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126812</xdr:rowOff>
    </xdr:from>
    <xdr:to>
      <xdr:col>15</xdr:col>
      <xdr:colOff>101600</xdr:colOff>
      <xdr:row>16</xdr:row>
      <xdr:rowOff>56962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46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67139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1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215827</xdr:rowOff>
    </xdr:from>
    <xdr:to>
      <xdr:col>29</xdr:col>
      <xdr:colOff>127000</xdr:colOff>
      <xdr:row>35</xdr:row>
      <xdr:rowOff>273272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26177"/>
          <a:ext cx="647700" cy="5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200605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240320</xdr:rowOff>
    </xdr:from>
    <xdr:to>
      <xdr:col>26</xdr:col>
      <xdr:colOff>50800</xdr:colOff>
      <xdr:row>35</xdr:row>
      <xdr:rowOff>273272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50670"/>
          <a:ext cx="698500" cy="3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197638</xdr:rowOff>
    </xdr:from>
    <xdr:to>
      <xdr:col>22</xdr:col>
      <xdr:colOff>114300</xdr:colOff>
      <xdr:row>35</xdr:row>
      <xdr:rowOff>240320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07988"/>
          <a:ext cx="698500" cy="4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197638</xdr:rowOff>
    </xdr:from>
    <xdr:to>
      <xdr:col>18</xdr:col>
      <xdr:colOff>177800</xdr:colOff>
      <xdr:row>35</xdr:row>
      <xdr:rowOff>291723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07988"/>
          <a:ext cx="698500" cy="9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165027</xdr:rowOff>
    </xdr:from>
    <xdr:to>
      <xdr:col>29</xdr:col>
      <xdr:colOff>177800</xdr:colOff>
      <xdr:row>35</xdr:row>
      <xdr:rowOff>266627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7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10104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222472</xdr:rowOff>
    </xdr:from>
    <xdr:to>
      <xdr:col>26</xdr:col>
      <xdr:colOff>101600</xdr:colOff>
      <xdr:row>35</xdr:row>
      <xdr:rowOff>324072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2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334249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189520</xdr:rowOff>
    </xdr:from>
    <xdr:to>
      <xdr:col>22</xdr:col>
      <xdr:colOff>165100</xdr:colOff>
      <xdr:row>35</xdr:row>
      <xdr:rowOff>291120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9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301297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146838</xdr:rowOff>
    </xdr:from>
    <xdr:to>
      <xdr:col>19</xdr:col>
      <xdr:colOff>38100</xdr:colOff>
      <xdr:row>35</xdr:row>
      <xdr:rowOff>248438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5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258615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240923</xdr:rowOff>
    </xdr:from>
    <xdr:to>
      <xdr:col>15</xdr:col>
      <xdr:colOff>101600</xdr:colOff>
      <xdr:row>35</xdr:row>
      <xdr:rowOff>342523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5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9800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117920</xdr:rowOff>
    </xdr:from>
    <xdr:to>
      <xdr:col>24</xdr:col>
      <xdr:colOff>63500</xdr:colOff>
      <xdr:row>33</xdr:row>
      <xdr:rowOff>14732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4320"/>
          <a:ext cx="838200" cy="6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14732</xdr:rowOff>
    </xdr:from>
    <xdr:to>
      <xdr:col>19</xdr:col>
      <xdr:colOff>177800</xdr:colOff>
      <xdr:row>33</xdr:row>
      <xdr:rowOff>54216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2582"/>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54216</xdr:rowOff>
    </xdr:from>
    <xdr:to>
      <xdr:col>15</xdr:col>
      <xdr:colOff>50800</xdr:colOff>
      <xdr:row>34</xdr:row>
      <xdr:rowOff>22542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2066"/>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22542</xdr:rowOff>
    </xdr:from>
    <xdr:to>
      <xdr:col>10</xdr:col>
      <xdr:colOff>114300</xdr:colOff>
      <xdr:row>34</xdr:row>
      <xdr:rowOff>36157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51842"/>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67120</xdr:rowOff>
    </xdr:from>
    <xdr:to>
      <xdr:col>24</xdr:col>
      <xdr:colOff>114300</xdr:colOff>
      <xdr:row>32</xdr:row>
      <xdr:rowOff>168720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89997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135382</xdr:rowOff>
    </xdr:from>
    <xdr:to>
      <xdr:col>20</xdr:col>
      <xdr:colOff>38100</xdr:colOff>
      <xdr:row>33</xdr:row>
      <xdr:rowOff>65532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82059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9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3416</xdr:rowOff>
    </xdr:from>
    <xdr:to>
      <xdr:col>15</xdr:col>
      <xdr:colOff>101600</xdr:colOff>
      <xdr:row>33</xdr:row>
      <xdr:rowOff>105016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121543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143192</xdr:rowOff>
    </xdr:from>
    <xdr:to>
      <xdr:col>10</xdr:col>
      <xdr:colOff>165100</xdr:colOff>
      <xdr:row>34</xdr:row>
      <xdr:rowOff>73342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7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156807</xdr:rowOff>
    </xdr:from>
    <xdr:to>
      <xdr:col>6</xdr:col>
      <xdr:colOff>38100</xdr:colOff>
      <xdr:row>34</xdr:row>
      <xdr:rowOff>86957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103484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171035</xdr:rowOff>
    </xdr:from>
    <xdr:to>
      <xdr:col>24</xdr:col>
      <xdr:colOff>63500</xdr:colOff>
      <xdr:row>54</xdr:row>
      <xdr:rowOff>149383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57885"/>
          <a:ext cx="838200" cy="14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140810</xdr:rowOff>
    </xdr:from>
    <xdr:to>
      <xdr:col>19</xdr:col>
      <xdr:colOff>177800</xdr:colOff>
      <xdr:row>54</xdr:row>
      <xdr:rowOff>149383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9911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140810</xdr:rowOff>
    </xdr:from>
    <xdr:to>
      <xdr:col>15</xdr:col>
      <xdr:colOff>50800</xdr:colOff>
      <xdr:row>55</xdr:row>
      <xdr:rowOff>110243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399110"/>
          <a:ext cx="889000" cy="14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110243</xdr:rowOff>
    </xdr:from>
    <xdr:to>
      <xdr:col>10</xdr:col>
      <xdr:colOff>114300</xdr:colOff>
      <xdr:row>55</xdr:row>
      <xdr:rowOff>148305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39993"/>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120235</xdr:rowOff>
    </xdr:from>
    <xdr:to>
      <xdr:col>24</xdr:col>
      <xdr:colOff>114300</xdr:colOff>
      <xdr:row>54</xdr:row>
      <xdr:rowOff>50385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143112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5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98583</xdr:rowOff>
    </xdr:from>
    <xdr:to>
      <xdr:col>20</xdr:col>
      <xdr:colOff>38100</xdr:colOff>
      <xdr:row>55</xdr:row>
      <xdr:rowOff>28733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45260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3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90010</xdr:rowOff>
    </xdr:from>
    <xdr:to>
      <xdr:col>15</xdr:col>
      <xdr:colOff>101600</xdr:colOff>
      <xdr:row>55</xdr:row>
      <xdr:rowOff>20160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36687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59443</xdr:rowOff>
    </xdr:from>
    <xdr:to>
      <xdr:col>10</xdr:col>
      <xdr:colOff>165100</xdr:colOff>
      <xdr:row>55</xdr:row>
      <xdr:rowOff>161043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6120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97505</xdr:rowOff>
    </xdr:from>
    <xdr:to>
      <xdr:col>6</xdr:col>
      <xdr:colOff>38100</xdr:colOff>
      <xdr:row>56</xdr:row>
      <xdr:rowOff>27655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44182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2311</xdr:rowOff>
    </xdr:from>
    <xdr:to>
      <xdr:col>24</xdr:col>
      <xdr:colOff>63500</xdr:colOff>
      <xdr:row>76</xdr:row>
      <xdr:rowOff>3043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32511"/>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145690</xdr:rowOff>
    </xdr:from>
    <xdr:to>
      <xdr:col>19</xdr:col>
      <xdr:colOff>177800</xdr:colOff>
      <xdr:row>76</xdr:row>
      <xdr:rowOff>2311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04440"/>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145690</xdr:rowOff>
    </xdr:from>
    <xdr:to>
      <xdr:col>15</xdr:col>
      <xdr:colOff>50800</xdr:colOff>
      <xdr:row>76</xdr:row>
      <xdr:rowOff>61885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04440"/>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160276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61885</xdr:rowOff>
    </xdr:from>
    <xdr:to>
      <xdr:col>10</xdr:col>
      <xdr:colOff>114300</xdr:colOff>
      <xdr:row>76</xdr:row>
      <xdr:rowOff>90962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92085"/>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78574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33768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123693</xdr:rowOff>
    </xdr:from>
    <xdr:to>
      <xdr:col>24</xdr:col>
      <xdr:colOff>114300</xdr:colOff>
      <xdr:row>76</xdr:row>
      <xdr:rowOff>53843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146570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122961</xdr:rowOff>
    </xdr:from>
    <xdr:to>
      <xdr:col>20</xdr:col>
      <xdr:colOff>38100</xdr:colOff>
      <xdr:row>76</xdr:row>
      <xdr:rowOff>53111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69638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94890</xdr:rowOff>
    </xdr:from>
    <xdr:to>
      <xdr:col>15</xdr:col>
      <xdr:colOff>101600</xdr:colOff>
      <xdr:row>76</xdr:row>
      <xdr:rowOff>25040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41567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11085</xdr:rowOff>
    </xdr:from>
    <xdr:to>
      <xdr:col>10</xdr:col>
      <xdr:colOff>165100</xdr:colOff>
      <xdr:row>76</xdr:row>
      <xdr:rowOff>112685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4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129212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1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40162</xdr:rowOff>
    </xdr:from>
    <xdr:to>
      <xdr:col>6</xdr:col>
      <xdr:colOff>38100</xdr:colOff>
      <xdr:row>76</xdr:row>
      <xdr:rowOff>141762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158290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64567</xdr:rowOff>
    </xdr:from>
    <xdr:to>
      <xdr:col>24</xdr:col>
      <xdr:colOff>63500</xdr:colOff>
      <xdr:row>95</xdr:row>
      <xdr:rowOff>73079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180867"/>
          <a:ext cx="838200" cy="17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64567</xdr:rowOff>
    </xdr:from>
    <xdr:to>
      <xdr:col>19</xdr:col>
      <xdr:colOff>177800</xdr:colOff>
      <xdr:row>96</xdr:row>
      <xdr:rowOff>44298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80867"/>
          <a:ext cx="889000" cy="3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39573</xdr:rowOff>
    </xdr:from>
    <xdr:to>
      <xdr:col>15</xdr:col>
      <xdr:colOff>50800</xdr:colOff>
      <xdr:row>96</xdr:row>
      <xdr:rowOff>44298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98773"/>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39573</xdr:rowOff>
    </xdr:from>
    <xdr:to>
      <xdr:col>10</xdr:col>
      <xdr:colOff>114300</xdr:colOff>
      <xdr:row>96</xdr:row>
      <xdr:rowOff>95972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8773"/>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22279</xdr:rowOff>
    </xdr:from>
    <xdr:to>
      <xdr:col>24</xdr:col>
      <xdr:colOff>114300</xdr:colOff>
      <xdr:row>95</xdr:row>
      <xdr:rowOff>123879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45156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13767</xdr:rowOff>
    </xdr:from>
    <xdr:to>
      <xdr:col>20</xdr:col>
      <xdr:colOff>38100</xdr:colOff>
      <xdr:row>94</xdr:row>
      <xdr:rowOff>115367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131894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0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164948</xdr:rowOff>
    </xdr:from>
    <xdr:to>
      <xdr:col>15</xdr:col>
      <xdr:colOff>101600</xdr:colOff>
      <xdr:row>96</xdr:row>
      <xdr:rowOff>95098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111625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22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160223</xdr:rowOff>
    </xdr:from>
    <xdr:to>
      <xdr:col>10</xdr:col>
      <xdr:colOff>165100</xdr:colOff>
      <xdr:row>96</xdr:row>
      <xdr:rowOff>90373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106900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2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45172</xdr:rowOff>
    </xdr:from>
    <xdr:to>
      <xdr:col>6</xdr:col>
      <xdr:colOff>38100</xdr:colOff>
      <xdr:row>96</xdr:row>
      <xdr:rowOff>146772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163299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7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141790</xdr:rowOff>
    </xdr:from>
    <xdr:to>
      <xdr:col>55</xdr:col>
      <xdr:colOff>0</xdr:colOff>
      <xdr:row>38</xdr:row>
      <xdr:rowOff>11303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85440"/>
          <a:ext cx="838200" cy="4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9387</xdr:rowOff>
    </xdr:from>
    <xdr:to>
      <xdr:col>50</xdr:col>
      <xdr:colOff>114300</xdr:colOff>
      <xdr:row>38</xdr:row>
      <xdr:rowOff>11303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24337"/>
          <a:ext cx="889000" cy="120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9387</xdr:rowOff>
    </xdr:from>
    <xdr:to>
      <xdr:col>45</xdr:col>
      <xdr:colOff>177800</xdr:colOff>
      <xdr:row>38</xdr:row>
      <xdr:rowOff>23647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24337"/>
          <a:ext cx="889000" cy="12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23647</xdr:rowOff>
    </xdr:from>
    <xdr:to>
      <xdr:col>41</xdr:col>
      <xdr:colOff>50800</xdr:colOff>
      <xdr:row>38</xdr:row>
      <xdr:rowOff>110755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8747"/>
          <a:ext cx="889000" cy="8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90990</xdr:rowOff>
    </xdr:from>
    <xdr:to>
      <xdr:col>55</xdr:col>
      <xdr:colOff>50800</xdr:colOff>
      <xdr:row>38</xdr:row>
      <xdr:rowOff>21140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69417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131953</xdr:rowOff>
    </xdr:from>
    <xdr:to>
      <xdr:col>50</xdr:col>
      <xdr:colOff>165100</xdr:colOff>
      <xdr:row>38</xdr:row>
      <xdr:rowOff>62103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53230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130037</xdr:rowOff>
    </xdr:from>
    <xdr:to>
      <xdr:col>46</xdr:col>
      <xdr:colOff>38100</xdr:colOff>
      <xdr:row>31</xdr:row>
      <xdr:rowOff>60187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51314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6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144297</xdr:rowOff>
    </xdr:from>
    <xdr:to>
      <xdr:col>41</xdr:col>
      <xdr:colOff>101600</xdr:colOff>
      <xdr:row>38</xdr:row>
      <xdr:rowOff>74447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65574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59955</xdr:rowOff>
    </xdr:from>
    <xdr:to>
      <xdr:col>36</xdr:col>
      <xdr:colOff>165100</xdr:colOff>
      <xdr:row>38</xdr:row>
      <xdr:rowOff>161555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152682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81585</xdr:rowOff>
    </xdr:from>
    <xdr:to>
      <xdr:col>55</xdr:col>
      <xdr:colOff>0</xdr:colOff>
      <xdr:row>56</xdr:row>
      <xdr:rowOff>147421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11335"/>
          <a:ext cx="838200" cy="2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67387</xdr:rowOff>
    </xdr:from>
    <xdr:to>
      <xdr:col>50</xdr:col>
      <xdr:colOff>114300</xdr:colOff>
      <xdr:row>55</xdr:row>
      <xdr:rowOff>81585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154237"/>
          <a:ext cx="889000" cy="3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67387</xdr:rowOff>
    </xdr:from>
    <xdr:to>
      <xdr:col>45</xdr:col>
      <xdr:colOff>177800</xdr:colOff>
      <xdr:row>56</xdr:row>
      <xdr:rowOff>11557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154237"/>
          <a:ext cx="889000" cy="45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11557</xdr:rowOff>
    </xdr:from>
    <xdr:to>
      <xdr:col>41</xdr:col>
      <xdr:colOff>50800</xdr:colOff>
      <xdr:row>56</xdr:row>
      <xdr:rowOff>46495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12757"/>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96621</xdr:rowOff>
    </xdr:from>
    <xdr:to>
      <xdr:col>55</xdr:col>
      <xdr:colOff>50800</xdr:colOff>
      <xdr:row>57</xdr:row>
      <xdr:rowOff>26771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75048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30785</xdr:rowOff>
    </xdr:from>
    <xdr:to>
      <xdr:col>50</xdr:col>
      <xdr:colOff>165100</xdr:colOff>
      <xdr:row>55</xdr:row>
      <xdr:rowOff>132385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148912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16587</xdr:rowOff>
    </xdr:from>
    <xdr:to>
      <xdr:col>46</xdr:col>
      <xdr:colOff>38100</xdr:colOff>
      <xdr:row>53</xdr:row>
      <xdr:rowOff>118187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10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134714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887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132207</xdr:rowOff>
    </xdr:from>
    <xdr:to>
      <xdr:col>41</xdr:col>
      <xdr:colOff>101600</xdr:colOff>
      <xdr:row>56</xdr:row>
      <xdr:rowOff>62357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78884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167145</xdr:rowOff>
    </xdr:from>
    <xdr:to>
      <xdr:col>36</xdr:col>
      <xdr:colOff>165100</xdr:colOff>
      <xdr:row>56</xdr:row>
      <xdr:rowOff>97295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113822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66993</xdr:rowOff>
    </xdr:from>
    <xdr:to>
      <xdr:col>55</xdr:col>
      <xdr:colOff>0</xdr:colOff>
      <xdr:row>78</xdr:row>
      <xdr:rowOff>131914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0093"/>
          <a:ext cx="838200" cy="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121932</xdr:rowOff>
    </xdr:from>
    <xdr:to>
      <xdr:col>50</xdr:col>
      <xdr:colOff>114300</xdr:colOff>
      <xdr:row>78</xdr:row>
      <xdr:rowOff>66993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23582"/>
          <a:ext cx="889000" cy="1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121932</xdr:rowOff>
    </xdr:from>
    <xdr:to>
      <xdr:col>45</xdr:col>
      <xdr:colOff>177800</xdr:colOff>
      <xdr:row>78</xdr:row>
      <xdr:rowOff>132728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23582"/>
          <a:ext cx="889000" cy="1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132728</xdr:rowOff>
    </xdr:from>
    <xdr:to>
      <xdr:col>41</xdr:col>
      <xdr:colOff>50800</xdr:colOff>
      <xdr:row>78</xdr:row>
      <xdr:rowOff>140500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058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81114</xdr:rowOff>
    </xdr:from>
    <xdr:to>
      <xdr:col>55</xdr:col>
      <xdr:colOff>50800</xdr:colOff>
      <xdr:row>79</xdr:row>
      <xdr:rowOff>11264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167491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16193</xdr:rowOff>
    </xdr:from>
    <xdr:to>
      <xdr:col>50</xdr:col>
      <xdr:colOff>165100</xdr:colOff>
      <xdr:row>78</xdr:row>
      <xdr:rowOff>117793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108920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71132</xdr:rowOff>
    </xdr:from>
    <xdr:to>
      <xdr:col>46</xdr:col>
      <xdr:colOff>38100</xdr:colOff>
      <xdr:row>78</xdr:row>
      <xdr:rowOff>1282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17809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81928</xdr:rowOff>
    </xdr:from>
    <xdr:to>
      <xdr:col>41</xdr:col>
      <xdr:colOff>101600</xdr:colOff>
      <xdr:row>79</xdr:row>
      <xdr:rowOff>12078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3205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89700</xdr:rowOff>
    </xdr:from>
    <xdr:to>
      <xdr:col>36</xdr:col>
      <xdr:colOff>165100</xdr:colOff>
      <xdr:row>79</xdr:row>
      <xdr:rowOff>19850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10977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113280</xdr:rowOff>
    </xdr:from>
    <xdr:to>
      <xdr:col>55</xdr:col>
      <xdr:colOff>0</xdr:colOff>
      <xdr:row>95</xdr:row>
      <xdr:rowOff>50301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058130"/>
          <a:ext cx="838200" cy="2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12550</xdr:rowOff>
    </xdr:from>
    <xdr:to>
      <xdr:col>50</xdr:col>
      <xdr:colOff>114300</xdr:colOff>
      <xdr:row>93</xdr:row>
      <xdr:rowOff>113280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5957400"/>
          <a:ext cx="889000" cy="10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12550</xdr:rowOff>
    </xdr:from>
    <xdr:to>
      <xdr:col>45</xdr:col>
      <xdr:colOff>177800</xdr:colOff>
      <xdr:row>94</xdr:row>
      <xdr:rowOff>38333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957400"/>
          <a:ext cx="889000" cy="19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33369</xdr:rowOff>
    </xdr:from>
    <xdr:to>
      <xdr:col>41</xdr:col>
      <xdr:colOff>50800</xdr:colOff>
      <xdr:row>94</xdr:row>
      <xdr:rowOff>38333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149669"/>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170951</xdr:rowOff>
    </xdr:from>
    <xdr:to>
      <xdr:col>55</xdr:col>
      <xdr:colOff>50800</xdr:colOff>
      <xdr:row>95</xdr:row>
      <xdr:rowOff>101101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22378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62480</xdr:rowOff>
    </xdr:from>
    <xdr:to>
      <xdr:col>50</xdr:col>
      <xdr:colOff>165100</xdr:colOff>
      <xdr:row>93</xdr:row>
      <xdr:rowOff>164080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9157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8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133200</xdr:rowOff>
    </xdr:from>
    <xdr:to>
      <xdr:col>46</xdr:col>
      <xdr:colOff>38100</xdr:colOff>
      <xdr:row>93</xdr:row>
      <xdr:rowOff>63350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9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79877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68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158983</xdr:rowOff>
    </xdr:from>
    <xdr:to>
      <xdr:col>41</xdr:col>
      <xdr:colOff>101600</xdr:colOff>
      <xdr:row>94</xdr:row>
      <xdr:rowOff>89133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105660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8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154019</xdr:rowOff>
    </xdr:from>
    <xdr:to>
      <xdr:col>36</xdr:col>
      <xdr:colOff>165100</xdr:colOff>
      <xdr:row>94</xdr:row>
      <xdr:rowOff>84169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0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100696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108496</xdr:rowOff>
    </xdr:from>
    <xdr:to>
      <xdr:col>85</xdr:col>
      <xdr:colOff>127000</xdr:colOff>
      <xdr:row>38</xdr:row>
      <xdr:rowOff>163455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23596"/>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53518</xdr:rowOff>
    </xdr:from>
    <xdr:to>
      <xdr:col>81</xdr:col>
      <xdr:colOff>50800</xdr:colOff>
      <xdr:row>38</xdr:row>
      <xdr:rowOff>108496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56861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83998</xdr:rowOff>
    </xdr:from>
    <xdr:to>
      <xdr:col>76</xdr:col>
      <xdr:colOff>114300</xdr:colOff>
      <xdr:row>38</xdr:row>
      <xdr:rowOff>53518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427648"/>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34239</xdr:rowOff>
    </xdr:from>
    <xdr:to>
      <xdr:col>71</xdr:col>
      <xdr:colOff>177800</xdr:colOff>
      <xdr:row>37</xdr:row>
      <xdr:rowOff>83998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377889"/>
          <a:ext cx="889000" cy="4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112655</xdr:rowOff>
    </xdr:from>
    <xdr:to>
      <xdr:col>85</xdr:col>
      <xdr:colOff>177800</xdr:colOff>
      <xdr:row>39</xdr:row>
      <xdr:rowOff>42805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27582</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57696</xdr:rowOff>
    </xdr:from>
    <xdr:to>
      <xdr:col>81</xdr:col>
      <xdr:colOff>101600</xdr:colOff>
      <xdr:row>38</xdr:row>
      <xdr:rowOff>159296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150423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46428" y="66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2718</xdr:rowOff>
    </xdr:from>
    <xdr:to>
      <xdr:col>76</xdr:col>
      <xdr:colOff>165100</xdr:colOff>
      <xdr:row>38</xdr:row>
      <xdr:rowOff>104318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120845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2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33198</xdr:rowOff>
    </xdr:from>
    <xdr:to>
      <xdr:col>72</xdr:col>
      <xdr:colOff>38100</xdr:colOff>
      <xdr:row>37</xdr:row>
      <xdr:rowOff>134798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3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151325</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61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154889</xdr:rowOff>
    </xdr:from>
    <xdr:to>
      <xdr:col>67</xdr:col>
      <xdr:colOff>101600</xdr:colOff>
      <xdr:row>37</xdr:row>
      <xdr:rowOff>85039</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3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101566</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47111" y="61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22493</xdr:rowOff>
    </xdr:from>
    <xdr:to>
      <xdr:col>85</xdr:col>
      <xdr:colOff>127000</xdr:colOff>
      <xdr:row>74</xdr:row>
      <xdr:rowOff>68034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09793"/>
          <a:ext cx="838200" cy="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168716</xdr:rowOff>
    </xdr:from>
    <xdr:to>
      <xdr:col>81</xdr:col>
      <xdr:colOff>50800</xdr:colOff>
      <xdr:row>74</xdr:row>
      <xdr:rowOff>68034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684566"/>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168063</xdr:rowOff>
    </xdr:from>
    <xdr:to>
      <xdr:col>76</xdr:col>
      <xdr:colOff>114300</xdr:colOff>
      <xdr:row>73</xdr:row>
      <xdr:rowOff>168716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68391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168063</xdr:rowOff>
    </xdr:from>
    <xdr:to>
      <xdr:col>71</xdr:col>
      <xdr:colOff>177800</xdr:colOff>
      <xdr:row>74</xdr:row>
      <xdr:rowOff>36242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683913"/>
          <a:ext cx="889000" cy="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143143</xdr:rowOff>
    </xdr:from>
    <xdr:to>
      <xdr:col>85</xdr:col>
      <xdr:colOff>177800</xdr:colOff>
      <xdr:row>74</xdr:row>
      <xdr:rowOff>73293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166020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17234</xdr:rowOff>
    </xdr:from>
    <xdr:to>
      <xdr:col>81</xdr:col>
      <xdr:colOff>101600</xdr:colOff>
      <xdr:row>74</xdr:row>
      <xdr:rowOff>118834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135361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117916</xdr:rowOff>
    </xdr:from>
    <xdr:to>
      <xdr:col>76</xdr:col>
      <xdr:colOff>165100</xdr:colOff>
      <xdr:row>74</xdr:row>
      <xdr:rowOff>48066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64593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117263</xdr:rowOff>
    </xdr:from>
    <xdr:to>
      <xdr:col>72</xdr:col>
      <xdr:colOff>38100</xdr:colOff>
      <xdr:row>74</xdr:row>
      <xdr:rowOff>47413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63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63940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156892</xdr:rowOff>
    </xdr:from>
    <xdr:to>
      <xdr:col>67</xdr:col>
      <xdr:colOff>101600</xdr:colOff>
      <xdr:row>74</xdr:row>
      <xdr:rowOff>87042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6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103569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45974</xdr:rowOff>
    </xdr:from>
    <xdr:to>
      <xdr:col>85</xdr:col>
      <xdr:colOff>127000</xdr:colOff>
      <xdr:row>98</xdr:row>
      <xdr:rowOff>137852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505174"/>
          <a:ext cx="838200" cy="43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45974</xdr:rowOff>
    </xdr:from>
    <xdr:to>
      <xdr:col>81</xdr:col>
      <xdr:colOff>50800</xdr:colOff>
      <xdr:row>98</xdr:row>
      <xdr:rowOff>162046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505174"/>
          <a:ext cx="889000" cy="45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162046</xdr:rowOff>
    </xdr:from>
    <xdr:to>
      <xdr:col>76</xdr:col>
      <xdr:colOff>114300</xdr:colOff>
      <xdr:row>99</xdr:row>
      <xdr:rowOff>7017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6414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7017</xdr:rowOff>
    </xdr:from>
    <xdr:to>
      <xdr:col>71</xdr:col>
      <xdr:colOff>177800</xdr:colOff>
      <xdr:row>99</xdr:row>
      <xdr:rowOff>27496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980567"/>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87052</xdr:rowOff>
    </xdr:from>
    <xdr:to>
      <xdr:col>85</xdr:col>
      <xdr:colOff>177800</xdr:colOff>
      <xdr:row>99</xdr:row>
      <xdr:rowOff>17202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1979</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166624</xdr:rowOff>
    </xdr:from>
    <xdr:to>
      <xdr:col>81</xdr:col>
      <xdr:colOff>101600</xdr:colOff>
      <xdr:row>96</xdr:row>
      <xdr:rowOff>96774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87901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5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111246</xdr:rowOff>
    </xdr:from>
    <xdr:to>
      <xdr:col>76</xdr:col>
      <xdr:colOff>165100</xdr:colOff>
      <xdr:row>99</xdr:row>
      <xdr:rowOff>41396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32523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700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127667</xdr:rowOff>
    </xdr:from>
    <xdr:to>
      <xdr:col>72</xdr:col>
      <xdr:colOff>38100</xdr:colOff>
      <xdr:row>99</xdr:row>
      <xdr:rowOff>57817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48944</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2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148146</xdr:rowOff>
    </xdr:from>
    <xdr:to>
      <xdr:col>67</xdr:col>
      <xdr:colOff>101600</xdr:colOff>
      <xdr:row>99</xdr:row>
      <xdr:rowOff>78296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69423</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625017" y="17042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135859</xdr:rowOff>
    </xdr:from>
    <xdr:to>
      <xdr:col>116</xdr:col>
      <xdr:colOff>63500</xdr:colOff>
      <xdr:row>54</xdr:row>
      <xdr:rowOff>27457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222709"/>
          <a:ext cx="8382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105732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0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32121</xdr:rowOff>
    </xdr:from>
    <xdr:to>
      <xdr:col>111</xdr:col>
      <xdr:colOff>177800</xdr:colOff>
      <xdr:row>53</xdr:row>
      <xdr:rowOff>135859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118971"/>
          <a:ext cx="8890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143632</xdr:rowOff>
    </xdr:from>
    <xdr:to>
      <xdr:col>107</xdr:col>
      <xdr:colOff>50800</xdr:colOff>
      <xdr:row>53</xdr:row>
      <xdr:rowOff>32121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059032"/>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63164</xdr:rowOff>
    </xdr:from>
    <xdr:to>
      <xdr:col>102</xdr:col>
      <xdr:colOff>114300</xdr:colOff>
      <xdr:row>52</xdr:row>
      <xdr:rowOff>143632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978564"/>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148107</xdr:rowOff>
    </xdr:from>
    <xdr:to>
      <xdr:col>116</xdr:col>
      <xdr:colOff>114300</xdr:colOff>
      <xdr:row>54</xdr:row>
      <xdr:rowOff>78257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2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170984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0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85059</xdr:rowOff>
    </xdr:from>
    <xdr:to>
      <xdr:col>112</xdr:col>
      <xdr:colOff>38100</xdr:colOff>
      <xdr:row>54</xdr:row>
      <xdr:rowOff>15209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1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31736</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9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152771</xdr:rowOff>
    </xdr:from>
    <xdr:to>
      <xdr:col>107</xdr:col>
      <xdr:colOff>101600</xdr:colOff>
      <xdr:row>53</xdr:row>
      <xdr:rowOff>82921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99448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92832</xdr:rowOff>
    </xdr:from>
    <xdr:to>
      <xdr:col>102</xdr:col>
      <xdr:colOff>165100</xdr:colOff>
      <xdr:row>53</xdr:row>
      <xdr:rowOff>22982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0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39509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78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12364</xdr:rowOff>
    </xdr:from>
    <xdr:to>
      <xdr:col>98</xdr:col>
      <xdr:colOff>38100</xdr:colOff>
      <xdr:row>52</xdr:row>
      <xdr:rowOff>113964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9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130491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7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11799</xdr:rowOff>
    </xdr:from>
    <xdr:to>
      <xdr:col>116</xdr:col>
      <xdr:colOff>63500</xdr:colOff>
      <xdr:row>73</xdr:row>
      <xdr:rowOff>48603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527649"/>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48603</xdr:rowOff>
    </xdr:from>
    <xdr:to>
      <xdr:col>111</xdr:col>
      <xdr:colOff>177800</xdr:colOff>
      <xdr:row>73</xdr:row>
      <xdr:rowOff>100876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64453"/>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100876</xdr:rowOff>
    </xdr:from>
    <xdr:to>
      <xdr:col>107</xdr:col>
      <xdr:colOff>50800</xdr:colOff>
      <xdr:row>73</xdr:row>
      <xdr:rowOff>161227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16726"/>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161227</xdr:rowOff>
    </xdr:from>
    <xdr:to>
      <xdr:col>102</xdr:col>
      <xdr:colOff>114300</xdr:colOff>
      <xdr:row>74</xdr:row>
      <xdr:rowOff>94209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77077"/>
          <a:ext cx="889000" cy="1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132449</xdr:rowOff>
    </xdr:from>
    <xdr:to>
      <xdr:col>116</xdr:col>
      <xdr:colOff>114300</xdr:colOff>
      <xdr:row>73</xdr:row>
      <xdr:rowOff>62599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155326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3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169253</xdr:rowOff>
    </xdr:from>
    <xdr:to>
      <xdr:col>112</xdr:col>
      <xdr:colOff>38100</xdr:colOff>
      <xdr:row>73</xdr:row>
      <xdr:rowOff>99403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51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115930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8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50076</xdr:rowOff>
    </xdr:from>
    <xdr:to>
      <xdr:col>107</xdr:col>
      <xdr:colOff>101600</xdr:colOff>
      <xdr:row>73</xdr:row>
      <xdr:rowOff>151676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168203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110427</xdr:rowOff>
    </xdr:from>
    <xdr:to>
      <xdr:col>102</xdr:col>
      <xdr:colOff>165100</xdr:colOff>
      <xdr:row>74</xdr:row>
      <xdr:rowOff>40577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57104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43409</xdr:rowOff>
    </xdr:from>
    <xdr:to>
      <xdr:col>98</xdr:col>
      <xdr:colOff>38100</xdr:colOff>
      <xdr:row>74</xdr:row>
      <xdr:rowOff>145009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161536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118,715</a:t>
          </a:r>
          <a:r>
            <a:rPr kumimoji="1" lang="ja-JP" altLang="en-US" sz="1100">
              <a:latin typeface="ＭＳ Ｐゴシック" panose="020B0600070205080204" pitchFamily="50" charset="-128"/>
              <a:ea typeface="ＭＳ Ｐゴシック" panose="020B0600070205080204" pitchFamily="50" charset="-128"/>
            </a:rPr>
            <a:t>円となっており、前年度に比べ</a:t>
          </a:r>
          <a:r>
            <a:rPr kumimoji="1" lang="en-US" altLang="ja-JP" sz="1100">
              <a:latin typeface="ＭＳ Ｐゴシック" panose="020B0600070205080204" pitchFamily="50" charset="-128"/>
              <a:ea typeface="ＭＳ Ｐゴシック" panose="020B0600070205080204" pitchFamily="50" charset="-128"/>
            </a:rPr>
            <a:t>5,375</a:t>
          </a:r>
          <a:r>
            <a:rPr kumimoji="1" lang="ja-JP" altLang="en-US" sz="1100">
              <a:latin typeface="ＭＳ Ｐゴシック" panose="020B0600070205080204" pitchFamily="50" charset="-128"/>
              <a:ea typeface="ＭＳ Ｐゴシック" panose="020B0600070205080204" pitchFamily="50" charset="-128"/>
            </a:rPr>
            <a:t>円の増加となっている。これは、人事院勧告に伴う俸給表引き上げ等による増加などが主な要因である。なお、類似団体と比較して高い水準にある理由は、本市が和歌山県全域の約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％、県内１位の広大な面積を有しており、旧町村単位に４つの行政局を配置していることなどから、人口当たりの職員数が多いためである。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98,581</a:t>
          </a:r>
          <a:r>
            <a:rPr kumimoji="1" lang="ja-JP" altLang="en-US" sz="1100">
              <a:latin typeface="ＭＳ Ｐゴシック" panose="020B0600070205080204" pitchFamily="50" charset="-128"/>
              <a:ea typeface="ＭＳ Ｐゴシック" panose="020B0600070205080204" pitchFamily="50" charset="-128"/>
            </a:rPr>
            <a:t>円となっており、前年度に比べ</a:t>
          </a:r>
          <a:r>
            <a:rPr kumimoji="1" lang="en-US" altLang="ja-JP" sz="1100">
              <a:latin typeface="ＭＳ Ｐゴシック" panose="020B0600070205080204" pitchFamily="50" charset="-128"/>
              <a:ea typeface="ＭＳ Ｐゴシック" panose="020B0600070205080204" pitchFamily="50" charset="-128"/>
            </a:rPr>
            <a:t>9,174</a:t>
          </a:r>
          <a:r>
            <a:rPr kumimoji="1" lang="ja-JP" altLang="en-US" sz="1100">
              <a:latin typeface="ＭＳ Ｐゴシック" panose="020B0600070205080204" pitchFamily="50" charset="-128"/>
              <a:ea typeface="ＭＳ Ｐゴシック" panose="020B0600070205080204" pitchFamily="50" charset="-128"/>
            </a:rPr>
            <a:t>円の増加となっている。これは、新型コロナウイルス感染症対応として実施した商品券事業費の増加などが主な要因である。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125,370</a:t>
          </a:r>
          <a:r>
            <a:rPr kumimoji="1" lang="ja-JP" altLang="en-US" sz="1100">
              <a:latin typeface="ＭＳ Ｐゴシック" panose="020B0600070205080204" pitchFamily="50" charset="-128"/>
              <a:ea typeface="ＭＳ Ｐゴシック" panose="020B0600070205080204" pitchFamily="50" charset="-128"/>
            </a:rPr>
            <a:t>円となっており、前年度に比べ</a:t>
          </a:r>
          <a:r>
            <a:rPr kumimoji="1" lang="en-US" altLang="ja-JP" sz="1100">
              <a:latin typeface="ＭＳ Ｐゴシック" panose="020B0600070205080204" pitchFamily="50" charset="-128"/>
              <a:ea typeface="ＭＳ Ｐゴシック" panose="020B0600070205080204" pitchFamily="50" charset="-128"/>
            </a:rPr>
            <a:t>16,532</a:t>
          </a:r>
          <a:r>
            <a:rPr kumimoji="1" lang="ja-JP" altLang="en-US" sz="1100">
              <a:latin typeface="ＭＳ Ｐゴシック" panose="020B0600070205080204" pitchFamily="50" charset="-128"/>
              <a:ea typeface="ＭＳ Ｐゴシック" panose="020B0600070205080204" pitchFamily="50" charset="-128"/>
            </a:rPr>
            <a:t>円の減少となっている。これは、住民税非課税世帯等臨時特別給付金事業費や子育て世帯臨時特別給付金事業費の減少などが主な要因である。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62,392</a:t>
          </a:r>
          <a:r>
            <a:rPr kumimoji="1" lang="ja-JP" altLang="en-US" sz="1100">
              <a:latin typeface="ＭＳ Ｐゴシック" panose="020B0600070205080204" pitchFamily="50" charset="-128"/>
              <a:ea typeface="ＭＳ Ｐゴシック" panose="020B0600070205080204" pitchFamily="50" charset="-128"/>
            </a:rPr>
            <a:t>円となっており、前年度に比べ</a:t>
          </a:r>
          <a:r>
            <a:rPr kumimoji="1" lang="en-US" altLang="ja-JP" sz="1100">
              <a:latin typeface="ＭＳ Ｐゴシック" panose="020B0600070205080204" pitchFamily="50" charset="-128"/>
              <a:ea typeface="ＭＳ Ｐゴシック" panose="020B0600070205080204" pitchFamily="50" charset="-128"/>
            </a:rPr>
            <a:t>18,684</a:t>
          </a:r>
          <a:r>
            <a:rPr kumimoji="1" lang="ja-JP" altLang="en-US" sz="1100">
              <a:latin typeface="ＭＳ Ｐゴシック" panose="020B0600070205080204" pitchFamily="50" charset="-128"/>
              <a:ea typeface="ＭＳ Ｐゴシック" panose="020B0600070205080204" pitchFamily="50" charset="-128"/>
            </a:rPr>
            <a:t>円の減少となっている。これは、道路橋梁関連事業や新庁舎整備事業、津波避難施設整備事業の減少などが主な要因である。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4,097</a:t>
          </a:r>
          <a:r>
            <a:rPr kumimoji="1" lang="ja-JP" altLang="en-US" sz="1100">
              <a:latin typeface="ＭＳ Ｐゴシック" panose="020B0600070205080204" pitchFamily="50" charset="-128"/>
              <a:ea typeface="ＭＳ Ｐゴシック" panose="020B0600070205080204" pitchFamily="50" charset="-128"/>
            </a:rPr>
            <a:t>円となっており、前年度に比べ</a:t>
          </a:r>
          <a:r>
            <a:rPr kumimoji="1" lang="en-US" altLang="ja-JP" sz="1100">
              <a:latin typeface="ＭＳ Ｐゴシック" panose="020B0600070205080204" pitchFamily="50" charset="-128"/>
              <a:ea typeface="ＭＳ Ｐゴシック" panose="020B0600070205080204" pitchFamily="50" charset="-128"/>
            </a:rPr>
            <a:t>22,823</a:t>
          </a:r>
          <a:r>
            <a:rPr kumimoji="1" lang="ja-JP" altLang="en-US" sz="1100">
              <a:latin typeface="ＭＳ Ｐゴシック" panose="020B0600070205080204" pitchFamily="50" charset="-128"/>
              <a:ea typeface="ＭＳ Ｐゴシック" panose="020B0600070205080204" pitchFamily="50" charset="-128"/>
            </a:rPr>
            <a:t>円の減少となっている。これは、令和３年度普通交付税において、臨時財政対策債の後年度に係る償還財源が臨時財政対策債償還基金費として追加交付されたことにより減債基金を積み立てたが、令和４年度は当該要因がないことによる減少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21209</xdr:rowOff>
    </xdr:from>
    <xdr:to>
      <xdr:col>24</xdr:col>
      <xdr:colOff>63500</xdr:colOff>
      <xdr:row>36</xdr:row>
      <xdr:rowOff>76454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3409"/>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89408</xdr:rowOff>
    </xdr:from>
    <xdr:to>
      <xdr:col>19</xdr:col>
      <xdr:colOff>177800</xdr:colOff>
      <xdr:row>36</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90158"/>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59690</xdr:rowOff>
    </xdr:from>
    <xdr:to>
      <xdr:col>15</xdr:col>
      <xdr:colOff>50800</xdr:colOff>
      <xdr:row>35</xdr:row>
      <xdr:rowOff>89408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604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59690</xdr:rowOff>
    </xdr:from>
    <xdr:to>
      <xdr:col>10</xdr:col>
      <xdr:colOff>114300</xdr:colOff>
      <xdr:row>35</xdr:row>
      <xdr:rowOff>73025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60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141859</xdr:rowOff>
    </xdr:from>
    <xdr:to>
      <xdr:col>20</xdr:col>
      <xdr:colOff>38100</xdr:colOff>
      <xdr:row>36</xdr:row>
      <xdr:rowOff>72009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88536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38608</xdr:rowOff>
    </xdr:from>
    <xdr:to>
      <xdr:col>15</xdr:col>
      <xdr:colOff>101600</xdr:colOff>
      <xdr:row>35</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156735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8890</xdr:rowOff>
    </xdr:from>
    <xdr:to>
      <xdr:col>10</xdr:col>
      <xdr:colOff>165100</xdr:colOff>
      <xdr:row>35</xdr:row>
      <xdr:rowOff>110490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127017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22225</xdr:rowOff>
    </xdr:from>
    <xdr:to>
      <xdr:col>6</xdr:col>
      <xdr:colOff>38100</xdr:colOff>
      <xdr:row>35</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140352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132713</xdr:rowOff>
    </xdr:from>
    <xdr:to>
      <xdr:col>24</xdr:col>
      <xdr:colOff>63500</xdr:colOff>
      <xdr:row>55</xdr:row>
      <xdr:rowOff>76256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91013"/>
          <a:ext cx="838200" cy="1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100785</xdr:rowOff>
    </xdr:from>
    <xdr:to>
      <xdr:col>19</xdr:col>
      <xdr:colOff>177800</xdr:colOff>
      <xdr:row>54</xdr:row>
      <xdr:rowOff>132713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844735"/>
          <a:ext cx="889000" cy="5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100785</xdr:rowOff>
    </xdr:from>
    <xdr:to>
      <xdr:col>15</xdr:col>
      <xdr:colOff>50800</xdr:colOff>
      <xdr:row>56</xdr:row>
      <xdr:rowOff>121778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844735"/>
          <a:ext cx="889000" cy="87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121778</xdr:rowOff>
    </xdr:from>
    <xdr:to>
      <xdr:col>10</xdr:col>
      <xdr:colOff>114300</xdr:colOff>
      <xdr:row>57</xdr:row>
      <xdr:rowOff>1603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22978"/>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25456</xdr:rowOff>
    </xdr:from>
    <xdr:to>
      <xdr:col>24</xdr:col>
      <xdr:colOff>114300</xdr:colOff>
      <xdr:row>55</xdr:row>
      <xdr:rowOff>127056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81913</xdr:rowOff>
    </xdr:from>
    <xdr:to>
      <xdr:col>20</xdr:col>
      <xdr:colOff>38100</xdr:colOff>
      <xdr:row>55</xdr:row>
      <xdr:rowOff>12063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28590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1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49985</xdr:rowOff>
    </xdr:from>
    <xdr:to>
      <xdr:col>15</xdr:col>
      <xdr:colOff>101600</xdr:colOff>
      <xdr:row>51</xdr:row>
      <xdr:rowOff>151585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79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142712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88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70978</xdr:rowOff>
    </xdr:from>
    <xdr:to>
      <xdr:col>10</xdr:col>
      <xdr:colOff>165100</xdr:colOff>
      <xdr:row>57</xdr:row>
      <xdr:rowOff>1128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163705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122253</xdr:rowOff>
    </xdr:from>
    <xdr:to>
      <xdr:col>6</xdr:col>
      <xdr:colOff>38100</xdr:colOff>
      <xdr:row>57</xdr:row>
      <xdr:rowOff>52403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43530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111303</xdr:rowOff>
    </xdr:from>
    <xdr:to>
      <xdr:col>24</xdr:col>
      <xdr:colOff>63500</xdr:colOff>
      <xdr:row>74</xdr:row>
      <xdr:rowOff>130187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27153"/>
          <a:ext cx="838200" cy="19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111303</xdr:rowOff>
    </xdr:from>
    <xdr:to>
      <xdr:col>19</xdr:col>
      <xdr:colOff>177800</xdr:colOff>
      <xdr:row>76</xdr:row>
      <xdr:rowOff>20549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27153"/>
          <a:ext cx="889000" cy="4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13195</xdr:rowOff>
    </xdr:from>
    <xdr:to>
      <xdr:col>15</xdr:col>
      <xdr:colOff>50800</xdr:colOff>
      <xdr:row>76</xdr:row>
      <xdr:rowOff>20549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43395"/>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13195</xdr:rowOff>
    </xdr:from>
    <xdr:to>
      <xdr:col>10</xdr:col>
      <xdr:colOff>114300</xdr:colOff>
      <xdr:row>76</xdr:row>
      <xdr:rowOff>99594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3395"/>
          <a:ext cx="889000" cy="8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79387</xdr:rowOff>
    </xdr:from>
    <xdr:to>
      <xdr:col>24</xdr:col>
      <xdr:colOff>114300</xdr:colOff>
      <xdr:row>75</xdr:row>
      <xdr:rowOff>9537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6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102264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1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60503</xdr:rowOff>
    </xdr:from>
    <xdr:to>
      <xdr:col>20</xdr:col>
      <xdr:colOff>38100</xdr:colOff>
      <xdr:row>73</xdr:row>
      <xdr:rowOff>162103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5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141198</xdr:rowOff>
    </xdr:from>
    <xdr:to>
      <xdr:col>15</xdr:col>
      <xdr:colOff>101600</xdr:colOff>
      <xdr:row>76</xdr:row>
      <xdr:rowOff>71348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87875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133845</xdr:rowOff>
    </xdr:from>
    <xdr:to>
      <xdr:col>10</xdr:col>
      <xdr:colOff>165100</xdr:colOff>
      <xdr:row>76</xdr:row>
      <xdr:rowOff>63996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2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80522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48794</xdr:rowOff>
    </xdr:from>
    <xdr:to>
      <xdr:col>6</xdr:col>
      <xdr:colOff>38100</xdr:colOff>
      <xdr:row>76</xdr:row>
      <xdr:rowOff>150394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166920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5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53232</xdr:rowOff>
    </xdr:from>
    <xdr:to>
      <xdr:col>24</xdr:col>
      <xdr:colOff>63500</xdr:colOff>
      <xdr:row>94</xdr:row>
      <xdr:rowOff>73216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69532"/>
          <a:ext cx="838200" cy="1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146977</xdr:rowOff>
    </xdr:from>
    <xdr:to>
      <xdr:col>19</xdr:col>
      <xdr:colOff>177800</xdr:colOff>
      <xdr:row>94</xdr:row>
      <xdr:rowOff>73216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920377"/>
          <a:ext cx="889000" cy="26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146977</xdr:rowOff>
    </xdr:from>
    <xdr:to>
      <xdr:col>15</xdr:col>
      <xdr:colOff>50800</xdr:colOff>
      <xdr:row>94</xdr:row>
      <xdr:rowOff>89522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20377"/>
          <a:ext cx="889000" cy="28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89522</xdr:rowOff>
    </xdr:from>
    <xdr:to>
      <xdr:col>10</xdr:col>
      <xdr:colOff>114300</xdr:colOff>
      <xdr:row>95</xdr:row>
      <xdr:rowOff>20104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05822"/>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2432</xdr:rowOff>
    </xdr:from>
    <xdr:to>
      <xdr:col>24</xdr:col>
      <xdr:colOff>114300</xdr:colOff>
      <xdr:row>94</xdr:row>
      <xdr:rowOff>104032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25309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22416</xdr:rowOff>
    </xdr:from>
    <xdr:to>
      <xdr:col>20</xdr:col>
      <xdr:colOff>38100</xdr:colOff>
      <xdr:row>94</xdr:row>
      <xdr:rowOff>124016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140543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9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96177</xdr:rowOff>
    </xdr:from>
    <xdr:to>
      <xdr:col>15</xdr:col>
      <xdr:colOff>101600</xdr:colOff>
      <xdr:row>93</xdr:row>
      <xdr:rowOff>26327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42854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38722</xdr:rowOff>
    </xdr:from>
    <xdr:to>
      <xdr:col>10</xdr:col>
      <xdr:colOff>165100</xdr:colOff>
      <xdr:row>94</xdr:row>
      <xdr:rowOff>140322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156849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9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140754</xdr:rowOff>
    </xdr:from>
    <xdr:to>
      <xdr:col>6</xdr:col>
      <xdr:colOff>38100</xdr:colOff>
      <xdr:row>95</xdr:row>
      <xdr:rowOff>70904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5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87431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3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31572</xdr:rowOff>
    </xdr:from>
    <xdr:to>
      <xdr:col>55</xdr:col>
      <xdr:colOff>0</xdr:colOff>
      <xdr:row>39</xdr:row>
      <xdr:rowOff>33477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1812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29210</xdr:rowOff>
    </xdr:from>
    <xdr:to>
      <xdr:col>50</xdr:col>
      <xdr:colOff>114300</xdr:colOff>
      <xdr:row>39</xdr:row>
      <xdr:rowOff>33477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15760"/>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40487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5760"/>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40107</xdr:rowOff>
    </xdr:from>
    <xdr:to>
      <xdr:col>41</xdr:col>
      <xdr:colOff>50800</xdr:colOff>
      <xdr:row>39</xdr:row>
      <xdr:rowOff>40487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665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152222</xdr:rowOff>
    </xdr:from>
    <xdr:to>
      <xdr:col>55</xdr:col>
      <xdr:colOff>50800</xdr:colOff>
      <xdr:row>39</xdr:row>
      <xdr:rowOff>82372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67149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2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154127</xdr:rowOff>
    </xdr:from>
    <xdr:to>
      <xdr:col>50</xdr:col>
      <xdr:colOff>165100</xdr:colOff>
      <xdr:row>39</xdr:row>
      <xdr:rowOff>84277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75404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149860</xdr:rowOff>
    </xdr:from>
    <xdr:to>
      <xdr:col>46</xdr:col>
      <xdr:colOff>38100</xdr:colOff>
      <xdr:row>39</xdr:row>
      <xdr:rowOff>80010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71137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161137</xdr:rowOff>
    </xdr:from>
    <xdr:to>
      <xdr:col>41</xdr:col>
      <xdr:colOff>101600</xdr:colOff>
      <xdr:row>39</xdr:row>
      <xdr:rowOff>91287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82414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160757</xdr:rowOff>
    </xdr:from>
    <xdr:to>
      <xdr:col>36</xdr:col>
      <xdr:colOff>165100</xdr:colOff>
      <xdr:row>39</xdr:row>
      <xdr:rowOff>90907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82034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68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88818</xdr:rowOff>
    </xdr:from>
    <xdr:to>
      <xdr:col>55</xdr:col>
      <xdr:colOff>0</xdr:colOff>
      <xdr:row>55</xdr:row>
      <xdr:rowOff>98895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18568"/>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50223</xdr:rowOff>
    </xdr:from>
    <xdr:to>
      <xdr:col>50</xdr:col>
      <xdr:colOff>114300</xdr:colOff>
      <xdr:row>55</xdr:row>
      <xdr:rowOff>88818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79973"/>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50223</xdr:rowOff>
    </xdr:from>
    <xdr:to>
      <xdr:col>45</xdr:col>
      <xdr:colOff>177800</xdr:colOff>
      <xdr:row>56</xdr:row>
      <xdr:rowOff>15170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79973"/>
          <a:ext cx="889000" cy="13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12103</xdr:rowOff>
    </xdr:from>
    <xdr:to>
      <xdr:col>41</xdr:col>
      <xdr:colOff>50800</xdr:colOff>
      <xdr:row>56</xdr:row>
      <xdr:rowOff>15170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13303"/>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48095</xdr:rowOff>
    </xdr:from>
    <xdr:to>
      <xdr:col>55</xdr:col>
      <xdr:colOff>50800</xdr:colOff>
      <xdr:row>55</xdr:row>
      <xdr:rowOff>149695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4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70972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38018</xdr:rowOff>
    </xdr:from>
    <xdr:to>
      <xdr:col>50</xdr:col>
      <xdr:colOff>165100</xdr:colOff>
      <xdr:row>55</xdr:row>
      <xdr:rowOff>139618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4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156145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24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170873</xdr:rowOff>
    </xdr:from>
    <xdr:to>
      <xdr:col>46</xdr:col>
      <xdr:colOff>38100</xdr:colOff>
      <xdr:row>55</xdr:row>
      <xdr:rowOff>101023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4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117550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2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135820</xdr:rowOff>
    </xdr:from>
    <xdr:to>
      <xdr:col>41</xdr:col>
      <xdr:colOff>101600</xdr:colOff>
      <xdr:row>56</xdr:row>
      <xdr:rowOff>65970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82497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132753</xdr:rowOff>
    </xdr:from>
    <xdr:to>
      <xdr:col>36</xdr:col>
      <xdr:colOff>165100</xdr:colOff>
      <xdr:row>56</xdr:row>
      <xdr:rowOff>62903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79430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3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97295</xdr:rowOff>
    </xdr:from>
    <xdr:to>
      <xdr:col>55</xdr:col>
      <xdr:colOff>0</xdr:colOff>
      <xdr:row>75</xdr:row>
      <xdr:rowOff>109685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56045"/>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97295</xdr:rowOff>
    </xdr:from>
    <xdr:to>
      <xdr:col>50</xdr:col>
      <xdr:colOff>114300</xdr:colOff>
      <xdr:row>75</xdr:row>
      <xdr:rowOff>148044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5604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148044</xdr:rowOff>
    </xdr:from>
    <xdr:to>
      <xdr:col>45</xdr:col>
      <xdr:colOff>177800</xdr:colOff>
      <xdr:row>76</xdr:row>
      <xdr:rowOff>126053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06794"/>
          <a:ext cx="889000" cy="1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126053</xdr:rowOff>
    </xdr:from>
    <xdr:to>
      <xdr:col>41</xdr:col>
      <xdr:colOff>50800</xdr:colOff>
      <xdr:row>76</xdr:row>
      <xdr:rowOff>162971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56253"/>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58885</xdr:rowOff>
    </xdr:from>
    <xdr:to>
      <xdr:col>55</xdr:col>
      <xdr:colOff>50800</xdr:colOff>
      <xdr:row>75</xdr:row>
      <xdr:rowOff>160485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37312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8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46495</xdr:rowOff>
    </xdr:from>
    <xdr:to>
      <xdr:col>50</xdr:col>
      <xdr:colOff>165100</xdr:colOff>
      <xdr:row>75</xdr:row>
      <xdr:rowOff>148095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139222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97244</xdr:rowOff>
    </xdr:from>
    <xdr:to>
      <xdr:col>46</xdr:col>
      <xdr:colOff>38100</xdr:colOff>
      <xdr:row>76</xdr:row>
      <xdr:rowOff>27394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43921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75253</xdr:rowOff>
    </xdr:from>
    <xdr:to>
      <xdr:col>41</xdr:col>
      <xdr:colOff>101600</xdr:colOff>
      <xdr:row>77</xdr:row>
      <xdr:rowOff>5403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112171</xdr:rowOff>
    </xdr:from>
    <xdr:to>
      <xdr:col>36</xdr:col>
      <xdr:colOff>165100</xdr:colOff>
      <xdr:row>77</xdr:row>
      <xdr:rowOff>42321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58848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152755</xdr:rowOff>
    </xdr:from>
    <xdr:to>
      <xdr:col>55</xdr:col>
      <xdr:colOff>0</xdr:colOff>
      <xdr:row>95</xdr:row>
      <xdr:rowOff>127724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269055"/>
          <a:ext cx="8382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12015</xdr:rowOff>
    </xdr:from>
    <xdr:to>
      <xdr:col>50</xdr:col>
      <xdr:colOff>114300</xdr:colOff>
      <xdr:row>94</xdr:row>
      <xdr:rowOff>152755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28315"/>
          <a:ext cx="889000" cy="1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12015</xdr:rowOff>
    </xdr:from>
    <xdr:to>
      <xdr:col>45</xdr:col>
      <xdr:colOff>177800</xdr:colOff>
      <xdr:row>94</xdr:row>
      <xdr:rowOff>84035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28315"/>
          <a:ext cx="889000" cy="7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84035</xdr:rowOff>
    </xdr:from>
    <xdr:to>
      <xdr:col>41</xdr:col>
      <xdr:colOff>50800</xdr:colOff>
      <xdr:row>95</xdr:row>
      <xdr:rowOff>61964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00335"/>
          <a:ext cx="889000" cy="14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76924</xdr:rowOff>
    </xdr:from>
    <xdr:to>
      <xdr:col>55</xdr:col>
      <xdr:colOff>50800</xdr:colOff>
      <xdr:row>96</xdr:row>
      <xdr:rowOff>7074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55351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101955</xdr:rowOff>
    </xdr:from>
    <xdr:to>
      <xdr:col>50</xdr:col>
      <xdr:colOff>165100</xdr:colOff>
      <xdr:row>95</xdr:row>
      <xdr:rowOff>32105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48632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9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132665</xdr:rowOff>
    </xdr:from>
    <xdr:to>
      <xdr:col>46</xdr:col>
      <xdr:colOff>38100</xdr:colOff>
      <xdr:row>94</xdr:row>
      <xdr:rowOff>62815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79342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33235</xdr:rowOff>
    </xdr:from>
    <xdr:to>
      <xdr:col>41</xdr:col>
      <xdr:colOff>101600</xdr:colOff>
      <xdr:row>94</xdr:row>
      <xdr:rowOff>134835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1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151362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11164</xdr:rowOff>
    </xdr:from>
    <xdr:to>
      <xdr:col>36</xdr:col>
      <xdr:colOff>165100</xdr:colOff>
      <xdr:row>95</xdr:row>
      <xdr:rowOff>112764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2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129291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150719</xdr:rowOff>
    </xdr:from>
    <xdr:to>
      <xdr:col>85</xdr:col>
      <xdr:colOff>127000</xdr:colOff>
      <xdr:row>33</xdr:row>
      <xdr:rowOff>122052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637119"/>
          <a:ext cx="838200" cy="1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57770</xdr:rowOff>
    </xdr:from>
    <xdr:to>
      <xdr:col>81</xdr:col>
      <xdr:colOff>50800</xdr:colOff>
      <xdr:row>32</xdr:row>
      <xdr:rowOff>150719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201270"/>
          <a:ext cx="889000" cy="43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57770</xdr:rowOff>
    </xdr:from>
    <xdr:to>
      <xdr:col>76</xdr:col>
      <xdr:colOff>114300</xdr:colOff>
      <xdr:row>33</xdr:row>
      <xdr:rowOff>44557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201270"/>
          <a:ext cx="889000" cy="5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44557</xdr:rowOff>
    </xdr:from>
    <xdr:to>
      <xdr:col>71</xdr:col>
      <xdr:colOff>177800</xdr:colOff>
      <xdr:row>33</xdr:row>
      <xdr:rowOff>142718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702407"/>
          <a:ext cx="889000" cy="9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71252</xdr:rowOff>
    </xdr:from>
    <xdr:to>
      <xdr:col>85</xdr:col>
      <xdr:colOff>177800</xdr:colOff>
      <xdr:row>34</xdr:row>
      <xdr:rowOff>1402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2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94129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5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99919</xdr:rowOff>
    </xdr:from>
    <xdr:to>
      <xdr:col>81</xdr:col>
      <xdr:colOff>101600</xdr:colOff>
      <xdr:row>33</xdr:row>
      <xdr:rowOff>30069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58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46596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36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6970</xdr:rowOff>
    </xdr:from>
    <xdr:to>
      <xdr:col>76</xdr:col>
      <xdr:colOff>165100</xdr:colOff>
      <xdr:row>30</xdr:row>
      <xdr:rowOff>108570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1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125097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49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165207</xdr:rowOff>
    </xdr:from>
    <xdr:to>
      <xdr:col>72</xdr:col>
      <xdr:colOff>38100</xdr:colOff>
      <xdr:row>33</xdr:row>
      <xdr:rowOff>95357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111884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91918</xdr:rowOff>
    </xdr:from>
    <xdr:to>
      <xdr:col>67</xdr:col>
      <xdr:colOff>101600</xdr:colOff>
      <xdr:row>34</xdr:row>
      <xdr:rowOff>22068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38595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5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74396</xdr:rowOff>
    </xdr:from>
    <xdr:to>
      <xdr:col>85</xdr:col>
      <xdr:colOff>127000</xdr:colOff>
      <xdr:row>55</xdr:row>
      <xdr:rowOff>164199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04146"/>
          <a:ext cx="838200" cy="8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135109</xdr:rowOff>
    </xdr:from>
    <xdr:to>
      <xdr:col>81</xdr:col>
      <xdr:colOff>50800</xdr:colOff>
      <xdr:row>55</xdr:row>
      <xdr:rowOff>164199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393409"/>
          <a:ext cx="889000" cy="20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135109</xdr:rowOff>
    </xdr:from>
    <xdr:to>
      <xdr:col>76</xdr:col>
      <xdr:colOff>114300</xdr:colOff>
      <xdr:row>55</xdr:row>
      <xdr:rowOff>151435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393409"/>
          <a:ext cx="889000" cy="18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89389</xdr:rowOff>
    </xdr:from>
    <xdr:to>
      <xdr:col>71</xdr:col>
      <xdr:colOff>177800</xdr:colOff>
      <xdr:row>55</xdr:row>
      <xdr:rowOff>151435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347689"/>
          <a:ext cx="889000" cy="2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23596</xdr:rowOff>
    </xdr:from>
    <xdr:to>
      <xdr:col>85</xdr:col>
      <xdr:colOff>177800</xdr:colOff>
      <xdr:row>55</xdr:row>
      <xdr:rowOff>125196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2023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113399</xdr:rowOff>
    </xdr:from>
    <xdr:to>
      <xdr:col>81</xdr:col>
      <xdr:colOff>101600</xdr:colOff>
      <xdr:row>56</xdr:row>
      <xdr:rowOff>43549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34676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84309</xdr:rowOff>
    </xdr:from>
    <xdr:to>
      <xdr:col>76</xdr:col>
      <xdr:colOff>165100</xdr:colOff>
      <xdr:row>55</xdr:row>
      <xdr:rowOff>14459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3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30986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1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100635</xdr:rowOff>
    </xdr:from>
    <xdr:to>
      <xdr:col>72</xdr:col>
      <xdr:colOff>38100</xdr:colOff>
      <xdr:row>56</xdr:row>
      <xdr:rowOff>30785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21912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38589</xdr:rowOff>
    </xdr:from>
    <xdr:to>
      <xdr:col>67</xdr:col>
      <xdr:colOff>101600</xdr:colOff>
      <xdr:row>54</xdr:row>
      <xdr:rowOff>140189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156716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0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108496</xdr:rowOff>
    </xdr:from>
    <xdr:to>
      <xdr:col>85</xdr:col>
      <xdr:colOff>127000</xdr:colOff>
      <xdr:row>78</xdr:row>
      <xdr:rowOff>163455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81596"/>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53518</xdr:rowOff>
    </xdr:from>
    <xdr:to>
      <xdr:col>81</xdr:col>
      <xdr:colOff>50800</xdr:colOff>
      <xdr:row>78</xdr:row>
      <xdr:rowOff>108496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2661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83998</xdr:rowOff>
    </xdr:from>
    <xdr:to>
      <xdr:col>76</xdr:col>
      <xdr:colOff>114300</xdr:colOff>
      <xdr:row>78</xdr:row>
      <xdr:rowOff>53518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285648"/>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34240</xdr:rowOff>
    </xdr:from>
    <xdr:to>
      <xdr:col>71</xdr:col>
      <xdr:colOff>177800</xdr:colOff>
      <xdr:row>77</xdr:row>
      <xdr:rowOff>83998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235890"/>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112655</xdr:rowOff>
    </xdr:from>
    <xdr:to>
      <xdr:col>85</xdr:col>
      <xdr:colOff>177800</xdr:colOff>
      <xdr:row>79</xdr:row>
      <xdr:rowOff>42805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27582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0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57696</xdr:rowOff>
    </xdr:from>
    <xdr:to>
      <xdr:col>81</xdr:col>
      <xdr:colOff>101600</xdr:colOff>
      <xdr:row>78</xdr:row>
      <xdr:rowOff>159296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150423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2718</xdr:rowOff>
    </xdr:from>
    <xdr:to>
      <xdr:col>76</xdr:col>
      <xdr:colOff>165100</xdr:colOff>
      <xdr:row>78</xdr:row>
      <xdr:rowOff>104318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120845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15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33198</xdr:rowOff>
    </xdr:from>
    <xdr:to>
      <xdr:col>72</xdr:col>
      <xdr:colOff>38100</xdr:colOff>
      <xdr:row>77</xdr:row>
      <xdr:rowOff>134798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151325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01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154890</xdr:rowOff>
    </xdr:from>
    <xdr:to>
      <xdr:col>67</xdr:col>
      <xdr:colOff>101600</xdr:colOff>
      <xdr:row>77</xdr:row>
      <xdr:rowOff>85040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101566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22428</xdr:rowOff>
    </xdr:from>
    <xdr:to>
      <xdr:col>85</xdr:col>
      <xdr:colOff>127000</xdr:colOff>
      <xdr:row>94</xdr:row>
      <xdr:rowOff>68018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138728"/>
          <a:ext cx="8382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168715</xdr:rowOff>
    </xdr:from>
    <xdr:to>
      <xdr:col>81</xdr:col>
      <xdr:colOff>50800</xdr:colOff>
      <xdr:row>94</xdr:row>
      <xdr:rowOff>68018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113565"/>
          <a:ext cx="8890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168063</xdr:rowOff>
    </xdr:from>
    <xdr:to>
      <xdr:col>76</xdr:col>
      <xdr:colOff>114300</xdr:colOff>
      <xdr:row>93</xdr:row>
      <xdr:rowOff>168715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112913"/>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168063</xdr:rowOff>
    </xdr:from>
    <xdr:to>
      <xdr:col>71</xdr:col>
      <xdr:colOff>177800</xdr:colOff>
      <xdr:row>94</xdr:row>
      <xdr:rowOff>36243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112913"/>
          <a:ext cx="8890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143078</xdr:rowOff>
    </xdr:from>
    <xdr:to>
      <xdr:col>85</xdr:col>
      <xdr:colOff>177800</xdr:colOff>
      <xdr:row>94</xdr:row>
      <xdr:rowOff>73228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165955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9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17218</xdr:rowOff>
    </xdr:from>
    <xdr:to>
      <xdr:col>81</xdr:col>
      <xdr:colOff>101600</xdr:colOff>
      <xdr:row>94</xdr:row>
      <xdr:rowOff>118818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135345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9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117915</xdr:rowOff>
    </xdr:from>
    <xdr:to>
      <xdr:col>76</xdr:col>
      <xdr:colOff>165100</xdr:colOff>
      <xdr:row>94</xdr:row>
      <xdr:rowOff>48065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0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64592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8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117263</xdr:rowOff>
    </xdr:from>
    <xdr:to>
      <xdr:col>72</xdr:col>
      <xdr:colOff>38100</xdr:colOff>
      <xdr:row>94</xdr:row>
      <xdr:rowOff>47413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0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63940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8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156893</xdr:rowOff>
    </xdr:from>
    <xdr:to>
      <xdr:col>67</xdr:col>
      <xdr:colOff>101600</xdr:colOff>
      <xdr:row>94</xdr:row>
      <xdr:rowOff>87043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1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103570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8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85,826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15,091</a:t>
          </a:r>
          <a:r>
            <a:rPr kumimoji="1" lang="ja-JP" altLang="en-US" sz="1300">
              <a:latin typeface="ＭＳ Ｐゴシック" panose="020B0600070205080204" pitchFamily="50" charset="-128"/>
              <a:ea typeface="ＭＳ Ｐゴシック" panose="020B0600070205080204" pitchFamily="50" charset="-128"/>
            </a:rPr>
            <a:t>円の減少となっている。これは、財政調整基金・減債基金等の積立金の減少などが主な要因である。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210,749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14,987</a:t>
          </a:r>
          <a:r>
            <a:rPr kumimoji="1" lang="ja-JP" altLang="en-US" sz="1300">
              <a:latin typeface="ＭＳ Ｐゴシック" panose="020B0600070205080204" pitchFamily="50" charset="-128"/>
              <a:ea typeface="ＭＳ Ｐゴシック" panose="020B0600070205080204" pitchFamily="50" charset="-128"/>
            </a:rPr>
            <a:t>円の減少となっている。これは、住民税非課税世帯等臨時特別給付金事業費や子育て世帯臨時特別給付金事業費の減少などが主な要因である。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47,443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11,529</a:t>
          </a:r>
          <a:r>
            <a:rPr kumimoji="1" lang="ja-JP" altLang="en-US" sz="1300">
              <a:latin typeface="ＭＳ Ｐゴシック" panose="020B0600070205080204" pitchFamily="50" charset="-128"/>
              <a:ea typeface="ＭＳ Ｐゴシック" panose="020B0600070205080204" pitchFamily="50" charset="-128"/>
            </a:rPr>
            <a:t>円の減少となっている。これは、道路新設改良事業費の減少などが主な要因である。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29,136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3,123</a:t>
          </a:r>
          <a:r>
            <a:rPr kumimoji="1" lang="ja-JP" altLang="en-US" sz="1300">
              <a:latin typeface="ＭＳ Ｐゴシック" panose="020B0600070205080204" pitchFamily="50" charset="-128"/>
              <a:ea typeface="ＭＳ Ｐゴシック" panose="020B0600070205080204" pitchFamily="50" charset="-128"/>
            </a:rPr>
            <a:t>円の減少となっている。これは、津波避難困難地域解消対策事業の減少などが主な要因である。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54,428</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4,714</a:t>
          </a:r>
          <a:r>
            <a:rPr kumimoji="1" lang="ja-JP" altLang="en-US" sz="1300">
              <a:latin typeface="ＭＳ Ｐゴシック" panose="020B0600070205080204" pitchFamily="50" charset="-128"/>
              <a:ea typeface="ＭＳ Ｐゴシック" panose="020B0600070205080204" pitchFamily="50" charset="-128"/>
            </a:rPr>
            <a:t>円の増加となっている。これは、本宮小学校建築事業費や稲成公民館建築事業費の増加などが主な要因である。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77,182</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2,792</a:t>
          </a:r>
          <a:r>
            <a:rPr kumimoji="1" lang="ja-JP" altLang="en-US" sz="1300">
              <a:latin typeface="ＭＳ Ｐゴシック" panose="020B0600070205080204" pitchFamily="50" charset="-128"/>
              <a:ea typeface="ＭＳ Ｐゴシック" panose="020B0600070205080204" pitchFamily="50" charset="-128"/>
            </a:rPr>
            <a:t>円の増加となっている。これは、令和元年度に借り入れた災害復旧事業債の元金償還が開始されたことによる増加などが主な要因である。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基金運用益を積み立てたことに加え、地方税収入が堅調であったこと、特別交付税が決算ベースで伸長したことなどにより、当初予算時点で計上していた繰入を行わなかったことで、標準財政規模費が前年度と比較して</a:t>
          </a:r>
          <a:r>
            <a:rPr kumimoji="1" lang="en-US" altLang="ja-JP" sz="900">
              <a:latin typeface="ＭＳ ゴシック" pitchFamily="49" charset="-128"/>
              <a:ea typeface="ＭＳ ゴシック" pitchFamily="49" charset="-128"/>
            </a:rPr>
            <a:t>0.38</a:t>
          </a:r>
          <a:r>
            <a:rPr kumimoji="1" lang="ja-JP" altLang="en-US" sz="900">
              <a:latin typeface="ＭＳ ゴシック" pitchFamily="49" charset="-128"/>
              <a:ea typeface="ＭＳ ゴシック" pitchFamily="49" charset="-128"/>
            </a:rPr>
            <a:t>ポイント増加し</a:t>
          </a:r>
          <a:r>
            <a:rPr kumimoji="1" lang="en-US" altLang="ja-JP" sz="900">
              <a:latin typeface="ＭＳ ゴシック" pitchFamily="49" charset="-128"/>
              <a:ea typeface="ＭＳ ゴシック" pitchFamily="49" charset="-128"/>
            </a:rPr>
            <a:t>16.9</a:t>
          </a:r>
          <a:r>
            <a:rPr kumimoji="1" lang="ja-JP" altLang="en-US" sz="900">
              <a:latin typeface="ＭＳ ゴシック" pitchFamily="49" charset="-128"/>
              <a:ea typeface="ＭＳ ゴシック" pitchFamily="49" charset="-128"/>
            </a:rPr>
            <a:t>％となっている。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は、普通交付税における国の補正予算に伴う追加交付額が令和３年度と比較して減少したことに加え、人事院勧告に伴う俸給表引き上げ等による人件費の増加や原油価格高騰に伴う公共施設の維持管理経費の増加、自治体ＤＸに対応するための電算システム経費の増加等により、標準財政規模費が前年度から</a:t>
          </a:r>
          <a:r>
            <a:rPr kumimoji="1" lang="en-US" altLang="ja-JP" sz="900">
              <a:latin typeface="ＭＳ ゴシック" pitchFamily="49" charset="-128"/>
              <a:ea typeface="ＭＳ ゴシック" pitchFamily="49" charset="-128"/>
            </a:rPr>
            <a:t>0.71</a:t>
          </a:r>
          <a:r>
            <a:rPr kumimoji="1" lang="ja-JP" altLang="en-US" sz="900">
              <a:latin typeface="ＭＳ ゴシック" pitchFamily="49" charset="-128"/>
              <a:ea typeface="ＭＳ ゴシック" pitchFamily="49" charset="-128"/>
            </a:rPr>
            <a:t>ポイント減少し</a:t>
          </a:r>
          <a:r>
            <a:rPr kumimoji="1" lang="en-US" altLang="ja-JP" sz="900">
              <a:latin typeface="ＭＳ ゴシック" pitchFamily="49" charset="-128"/>
              <a:ea typeface="ＭＳ ゴシック" pitchFamily="49" charset="-128"/>
            </a:rPr>
            <a:t>8.76</a:t>
          </a:r>
          <a:r>
            <a:rPr kumimoji="1" lang="ja-JP" altLang="en-US" sz="900">
              <a:latin typeface="ＭＳ ゴシック" pitchFamily="49" charset="-128"/>
              <a:ea typeface="ＭＳ ゴシック" pitchFamily="49" charset="-128"/>
            </a:rPr>
            <a:t>％となっている。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今後は、公共施設の老朽化に伴う維持管理経費の増加など、厳しい財政運営が見込まれることから、人件費や公債費の抑制など、更なる財政健全化に取り組む必要がある。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駐車場事業特別会計は赤字での推移となっているほか、木材加工事業特別会計は令和元年度からは黒字に転じていたものの、令和４年度は赤字となった。一般会計等の他の会計は黒字で推移している。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昨今の物価上昇などから今後も厳しい財政運営が予想されるため、安定財源の確保や歳出の削減等、財政基盤の強化に向けた積極的な取組が必要である。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元利償還金は、令和元年度に借り入れた災害復旧事業債の元金償還が開始したことなどにより増加している。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組合等が起こした地方債の元利償還金に対する負担金等は、公立紀南病院の医療機器及び建物付帯設備整備等に係る元利償還金の増加などにより増加している。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これらのことから、単年度比では前年度から</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ポイント増加し</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なお、３か年平均では、平成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年度に借り入れた合併特例債の償還終了や、令和３年度及び令和４年度における普通交付税の追加交付などによる標準財政規模の増加等により、</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ポイント減少し</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一般会計等に係る地方債の現在高は、庁舎整備事業などの大型事業の財源とするための地方債の新規発行はあるものの、合併特例債の償還終了などにより、全体で</a:t>
          </a:r>
          <a:r>
            <a:rPr kumimoji="1" lang="en-US" altLang="ja-JP" sz="1200">
              <a:latin typeface="ＭＳ ゴシック" pitchFamily="49" charset="-128"/>
              <a:ea typeface="ＭＳ ゴシック" pitchFamily="49" charset="-128"/>
            </a:rPr>
            <a:t>2,205</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公営企業債等繰入見込額は、農業集落排水事業特別会計における地方債現在高が減少したことなどにより減少している。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充当可能基金は、減債基金等の運用益積立や、共同作業場整備基金への積立を行ったことなどにより、前年度から</a:t>
          </a:r>
          <a:r>
            <a:rPr kumimoji="1" lang="en-US" altLang="ja-JP" sz="1200">
              <a:latin typeface="ＭＳ ゴシック" pitchFamily="49" charset="-128"/>
              <a:ea typeface="ＭＳ ゴシック" pitchFamily="49" charset="-128"/>
            </a:rPr>
            <a:t>355</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基準財政需要額算入見込額は、緊急防災・減災事業債の同意額の増加等はあるものの、合併特例債の償還終了等による元利償還金の減少などにより減少している。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令和５年度以降も庁舎整備事業をはじめとする大型事業が継続するため、地方債現在高は増加する見込みである。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百万円の増加となっている。これは、共同作業場改修事業の財源として共同作業場整備基金を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百万円取り崩したことなどによる減少はあるものの、次年度以降の改修を見据え共同作業場整備基金へ別途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百万円の積立を行ったことや、減債基金などの基金運用益を積み立てたことなどにより増加したものである。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確実かつ有利な方法により基金の管理を行い、基金残高の確保に努める。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地域振興基金は、本市が有する豊かな自然と歴史を生かした新地方都市の創造のため実施する地域振興事業に要する資金に充てることができる。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庁舎整備基金は、庁舎の整備に要する資金に充てることができる。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三四六総合運動公園整備事業基金は、三四六総合運動公園整備事業に要する資金及び事業に係る市債の償還に充てることができる。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百万円の増加となっている。これは、共同作業場改修事業の財源として共同作業場整備基金を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百万円取り崩したことなどによる減少はあるものの、次年度以降の改修を見据え共同作業場整備基金へ別途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庁舎整備事業に係る財源として庁舎整備基金から約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百万円を取り崩す予定としており、基金残高は短期的には減少する見込みである。持続的な財政運営を見据え、今後も確実かつ有利な方法により基金の管理を行い、基金残高の確保に努める。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令和４年度末基金残高は、基金の取り崩しを行わなかったことにより、前年度末から横ばいとなっている。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確実かつ有利な方法により基金の管理を行うとともに、決算状況を踏まえ、可能な範囲で積立を行い、基金残高の確保に努める。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令和４年度末基金残高は、前年度末と比較して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百万円の増加となっている。これは、基金の取り崩しを行わなかったことや、運用益を積み立てたことにより増加したものである。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確実かつ有利な方法により基金の管理を行い、決算状況を踏まえ、可能な範囲で積立を行い、基金残高の確保に努める。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有形固定資産減価償却率は類似団体、全国平均と同水準にあり、和歌山県平均との比較では低い水準となっている。</a:t>
          </a:r>
          <a:endParaRPr lang="ja-JP" altLang="ja-JP">
            <a:effectLst/>
          </a:endParaRPr>
        </a:p>
        <a:p>
          <a:r>
            <a:rPr kumimoji="1" lang="ja-JP" altLang="ja-JP" sz="1100">
              <a:solidFill>
                <a:schemeClr val="dk1"/>
              </a:solidFill>
              <a:effectLst/>
              <a:latin typeface="+mn-lt"/>
              <a:ea typeface="+mn-ea"/>
              <a:cs typeface="+mn-cs"/>
            </a:rPr>
            <a:t>今後も有形固定資産減価償却率については、上昇傾向が続くことが見込まれるため、老朽化した施設の集約化や除却、更新等について検討を行う必要がある。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87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3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3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107950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3653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7197</xdr:rowOff>
    </xdr:from>
    <xdr:to>
      <xdr:col>19</xdr:col>
      <xdr:colOff>136525</xdr:colOff>
      <xdr:row>31</xdr:row>
      <xdr:rowOff>50377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32214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7197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2933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48683</xdr:rowOff>
    </xdr:from>
    <xdr:to>
      <xdr:col>7</xdr:col>
      <xdr:colOff>187325</xdr:colOff>
      <xdr:row>30</xdr:row>
      <xdr:rowOff>150283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99483</xdr:rowOff>
    </xdr:from>
    <xdr:to>
      <xdr:col>11</xdr:col>
      <xdr:colOff>136525</xdr:colOff>
      <xdr:row>30</xdr:row>
      <xdr:rowOff>149860</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2429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92304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74524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166810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債務償還比率は、全国平均</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よりもやや高い</a:t>
          </a:r>
          <a:r>
            <a:rPr kumimoji="1" lang="ja-JP" altLang="ja-JP" sz="1100">
              <a:solidFill>
                <a:schemeClr val="dk1"/>
              </a:solidFill>
              <a:effectLst/>
              <a:latin typeface="+mn-lt"/>
              <a:ea typeface="+mn-ea"/>
              <a:cs typeface="+mn-cs"/>
            </a:rPr>
            <a:t>水準にあり、</a:t>
          </a:r>
          <a:r>
            <a:rPr kumimoji="1" lang="ja-JP" altLang="ja-JP" sz="1100">
              <a:solidFill>
                <a:schemeClr val="tx1"/>
              </a:solidFill>
              <a:effectLst/>
              <a:latin typeface="+mn-lt"/>
              <a:ea typeface="+mn-ea"/>
              <a:cs typeface="+mn-cs"/>
            </a:rPr>
            <a:t>和歌山県平均との比較では低い水準となっている。令和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将来負担額は減少したものの、普通交付税や固定資産税減収補填特別交付金の減等</a:t>
          </a:r>
          <a:r>
            <a:rPr kumimoji="1" lang="ja-JP" altLang="ja-JP" sz="1100">
              <a:solidFill>
                <a:schemeClr val="tx1"/>
              </a:solidFill>
              <a:effectLst/>
              <a:latin typeface="+mn-lt"/>
              <a:ea typeface="+mn-ea"/>
              <a:cs typeface="+mn-cs"/>
            </a:rPr>
            <a:t>により</a:t>
          </a:r>
          <a:r>
            <a:rPr kumimoji="1" lang="ja-JP" altLang="en-US" sz="1100">
              <a:solidFill>
                <a:schemeClr val="tx1"/>
              </a:solidFill>
              <a:effectLst/>
              <a:latin typeface="+mn-lt"/>
              <a:ea typeface="+mn-ea"/>
              <a:cs typeface="+mn-cs"/>
            </a:rPr>
            <a:t>経常一般財源等歳入</a:t>
          </a:r>
          <a:r>
            <a:rPr kumimoji="1" lang="ja-JP" altLang="ja-JP" sz="1100">
              <a:solidFill>
                <a:schemeClr val="tx1"/>
              </a:solidFill>
              <a:effectLst/>
              <a:latin typeface="+mn-lt"/>
              <a:ea typeface="+mn-ea"/>
              <a:cs typeface="+mn-cs"/>
            </a:rPr>
            <a:t>が</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人事院勧告に伴う俸給月額引き上げ等による人件費の増、原油価格高騰に伴う光熱費や物価の高騰等に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経常的経費充当一般財源が増加したことで、</a:t>
          </a:r>
          <a:r>
            <a:rPr kumimoji="1" lang="ja-JP" altLang="ja-JP" sz="1100">
              <a:solidFill>
                <a:schemeClr val="tx1"/>
              </a:solidFill>
              <a:effectLst/>
              <a:latin typeface="+mn-lt"/>
              <a:ea typeface="+mn-ea"/>
              <a:cs typeface="+mn-cs"/>
            </a:rPr>
            <a:t>前年度と比べ</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することとなった。</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498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164119</xdr:rowOff>
    </xdr:from>
    <xdr:to>
      <xdr:col>76</xdr:col>
      <xdr:colOff>73025</xdr:colOff>
      <xdr:row>30</xdr:row>
      <xdr:rowOff>94269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1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142546</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1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91673</xdr:rowOff>
    </xdr:from>
    <xdr:to>
      <xdr:col>72</xdr:col>
      <xdr:colOff>123825</xdr:colOff>
      <xdr:row>30</xdr:row>
      <xdr:rowOff>21823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0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142473</xdr:rowOff>
    </xdr:from>
    <xdr:to>
      <xdr:col>76</xdr:col>
      <xdr:colOff>22225</xdr:colOff>
      <xdr:row>30</xdr:row>
      <xdr:rowOff>43469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4084300" y="5114523"/>
          <a:ext cx="7112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54081</xdr:rowOff>
    </xdr:from>
    <xdr:to>
      <xdr:col>68</xdr:col>
      <xdr:colOff>123825</xdr:colOff>
      <xdr:row>30</xdr:row>
      <xdr:rowOff>155681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142473</xdr:rowOff>
    </xdr:from>
    <xdr:to>
      <xdr:col>72</xdr:col>
      <xdr:colOff>73025</xdr:colOff>
      <xdr:row>30</xdr:row>
      <xdr:rowOff>104881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114523"/>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19657</xdr:rowOff>
    </xdr:from>
    <xdr:to>
      <xdr:col>64</xdr:col>
      <xdr:colOff>123825</xdr:colOff>
      <xdr:row>30</xdr:row>
      <xdr:rowOff>121257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1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70457</xdr:rowOff>
    </xdr:from>
    <xdr:to>
      <xdr:col>68</xdr:col>
      <xdr:colOff>73025</xdr:colOff>
      <xdr:row>30</xdr:row>
      <xdr:rowOff>104881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2560300" y="5213957"/>
          <a:ext cx="762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38008</xdr:rowOff>
    </xdr:from>
    <xdr:to>
      <xdr:col>60</xdr:col>
      <xdr:colOff>123825</xdr:colOff>
      <xdr:row>30</xdr:row>
      <xdr:rowOff>139608</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1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70457</xdr:rowOff>
    </xdr:from>
    <xdr:to>
      <xdr:col>64</xdr:col>
      <xdr:colOff>73025</xdr:colOff>
      <xdr:row>30</xdr:row>
      <xdr:rowOff>88808</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213957"/>
          <a:ext cx="762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2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3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3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38350</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483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758</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497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137784</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49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156135</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495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7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98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147320</xdr:rowOff>
    </xdr:from>
    <xdr:to>
      <xdr:col>10</xdr:col>
      <xdr:colOff>165100</xdr:colOff>
      <xdr:row>37</xdr:row>
      <xdr:rowOff>77470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70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26670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64033</xdr:rowOff>
    </xdr:from>
    <xdr:to>
      <xdr:col>55</xdr:col>
      <xdr:colOff>50800</xdr:colOff>
      <xdr:row>36</xdr:row>
      <xdr:rowOff>165633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86910</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0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80362</xdr:rowOff>
    </xdr:from>
    <xdr:to>
      <xdr:col>50</xdr:col>
      <xdr:colOff>165100</xdr:colOff>
      <xdr:row>37</xdr:row>
      <xdr:rowOff>10512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114833</xdr:rowOff>
    </xdr:from>
    <xdr:to>
      <xdr:col>55</xdr:col>
      <xdr:colOff>0</xdr:colOff>
      <xdr:row>36</xdr:row>
      <xdr:rowOff>131162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28703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82387</xdr:rowOff>
    </xdr:from>
    <xdr:to>
      <xdr:col>46</xdr:col>
      <xdr:colOff>38100</xdr:colOff>
      <xdr:row>37</xdr:row>
      <xdr:rowOff>12537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2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131162</xdr:rowOff>
    </xdr:from>
    <xdr:to>
      <xdr:col>50</xdr:col>
      <xdr:colOff>114300</xdr:colOff>
      <xdr:row>36</xdr:row>
      <xdr:rowOff>133187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0336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100152</xdr:rowOff>
    </xdr:from>
    <xdr:to>
      <xdr:col>41</xdr:col>
      <xdr:colOff>101600</xdr:colOff>
      <xdr:row>37</xdr:row>
      <xdr:rowOff>30302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2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133187</xdr:rowOff>
    </xdr:from>
    <xdr:to>
      <xdr:col>45</xdr:col>
      <xdr:colOff>177800</xdr:colOff>
      <xdr:row>36</xdr:row>
      <xdr:rowOff>150952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05387"/>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105279</xdr:rowOff>
    </xdr:from>
    <xdr:to>
      <xdr:col>36</xdr:col>
      <xdr:colOff>165100</xdr:colOff>
      <xdr:row>37</xdr:row>
      <xdr:rowOff>35429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27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150952</xdr:rowOff>
    </xdr:from>
    <xdr:to>
      <xdr:col>41</xdr:col>
      <xdr:colOff>50800</xdr:colOff>
      <xdr:row>36</xdr:row>
      <xdr:rowOff>156079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2315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27039</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29064</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46829</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0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51956</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05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118364</xdr:rowOff>
    </xdr:from>
    <xdr:to>
      <xdr:col>24</xdr:col>
      <xdr:colOff>114300</xdr:colOff>
      <xdr:row>63</xdr:row>
      <xdr:rowOff>48514</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96791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95504</xdr:rowOff>
    </xdr:from>
    <xdr:to>
      <xdr:col>20</xdr:col>
      <xdr:colOff>38100</xdr:colOff>
      <xdr:row>63</xdr:row>
      <xdr:rowOff>25654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146304</xdr:rowOff>
    </xdr:from>
    <xdr:to>
      <xdr:col>24</xdr:col>
      <xdr:colOff>63500</xdr:colOff>
      <xdr:row>62</xdr:row>
      <xdr:rowOff>169164</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7762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68072</xdr:rowOff>
    </xdr:from>
    <xdr:to>
      <xdr:col>15</xdr:col>
      <xdr:colOff>101600</xdr:colOff>
      <xdr:row>62</xdr:row>
      <xdr:rowOff>169672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118872</xdr:rowOff>
    </xdr:from>
    <xdr:to>
      <xdr:col>19</xdr:col>
      <xdr:colOff>177800</xdr:colOff>
      <xdr:row>62</xdr:row>
      <xdr:rowOff>146304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748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38354</xdr:rowOff>
    </xdr:from>
    <xdr:to>
      <xdr:col>10</xdr:col>
      <xdr:colOff>165100</xdr:colOff>
      <xdr:row>62</xdr:row>
      <xdr:rowOff>139954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89154</xdr:rowOff>
    </xdr:from>
    <xdr:to>
      <xdr:col>15</xdr:col>
      <xdr:colOff>50800</xdr:colOff>
      <xdr:row>62</xdr:row>
      <xdr:rowOff>118872</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71905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68580</xdr:rowOff>
    </xdr:from>
    <xdr:to>
      <xdr:col>10</xdr:col>
      <xdr:colOff>114300</xdr:colOff>
      <xdr:row>62</xdr:row>
      <xdr:rowOff>89154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6984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16781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160799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79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131081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76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9831</xdr:rowOff>
    </xdr:from>
    <xdr:to>
      <xdr:col>55</xdr:col>
      <xdr:colOff>50800</xdr:colOff>
      <xdr:row>63</xdr:row>
      <xdr:rowOff>111431</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8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32708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66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13606</xdr:rowOff>
    </xdr:from>
    <xdr:to>
      <xdr:col>50</xdr:col>
      <xdr:colOff>165100</xdr:colOff>
      <xdr:row>63</xdr:row>
      <xdr:rowOff>115206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8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60631</xdr:rowOff>
    </xdr:from>
    <xdr:to>
      <xdr:col>55</xdr:col>
      <xdr:colOff>0</xdr:colOff>
      <xdr:row>63</xdr:row>
      <xdr:rowOff>64406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861981"/>
          <a:ext cx="8382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16531</xdr:rowOff>
    </xdr:from>
    <xdr:to>
      <xdr:col>46</xdr:col>
      <xdr:colOff>38100</xdr:colOff>
      <xdr:row>63</xdr:row>
      <xdr:rowOff>118131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8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64406</xdr:rowOff>
    </xdr:from>
    <xdr:to>
      <xdr:col>50</xdr:col>
      <xdr:colOff>114300</xdr:colOff>
      <xdr:row>63</xdr:row>
      <xdr:rowOff>67331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65756"/>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19307</xdr:rowOff>
    </xdr:from>
    <xdr:to>
      <xdr:col>41</xdr:col>
      <xdr:colOff>101600</xdr:colOff>
      <xdr:row>63</xdr:row>
      <xdr:rowOff>120907</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8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67331</xdr:rowOff>
    </xdr:from>
    <xdr:to>
      <xdr:col>45</xdr:col>
      <xdr:colOff>177800</xdr:colOff>
      <xdr:row>63</xdr:row>
      <xdr:rowOff>70107</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68681"/>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23081</xdr:rowOff>
    </xdr:from>
    <xdr:to>
      <xdr:col>36</xdr:col>
      <xdr:colOff>165100</xdr:colOff>
      <xdr:row>63</xdr:row>
      <xdr:rowOff>124681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8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70107</xdr:rowOff>
    </xdr:from>
    <xdr:to>
      <xdr:col>41</xdr:col>
      <xdr:colOff>50800</xdr:colOff>
      <xdr:row>63</xdr:row>
      <xdr:rowOff>73881</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71457"/>
          <a:ext cx="889000" cy="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131733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59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134658</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59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137434</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59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141208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59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19957</xdr:rowOff>
    </xdr:from>
    <xdr:to>
      <xdr:col>20</xdr:col>
      <xdr:colOff>38100</xdr:colOff>
      <xdr:row>85</xdr:row>
      <xdr:rowOff>121557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70757</xdr:rowOff>
    </xdr:from>
    <xdr:to>
      <xdr:col>24</xdr:col>
      <xdr:colOff>63500</xdr:colOff>
      <xdr:row>85</xdr:row>
      <xdr:rowOff>90351</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6440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5262</xdr:rowOff>
    </xdr:from>
    <xdr:to>
      <xdr:col>15</xdr:col>
      <xdr:colOff>101600</xdr:colOff>
      <xdr:row>85</xdr:row>
      <xdr:rowOff>106862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56062</xdr:rowOff>
    </xdr:from>
    <xdr:to>
      <xdr:col>19</xdr:col>
      <xdr:colOff>177800</xdr:colOff>
      <xdr:row>85</xdr:row>
      <xdr:rowOff>70757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62931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153851</xdr:rowOff>
    </xdr:from>
    <xdr:to>
      <xdr:col>10</xdr:col>
      <xdr:colOff>165100</xdr:colOff>
      <xdr:row>85</xdr:row>
      <xdr:rowOff>84001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33201</xdr:rowOff>
    </xdr:from>
    <xdr:to>
      <xdr:col>15</xdr:col>
      <xdr:colOff>50800</xdr:colOff>
      <xdr:row>85</xdr:row>
      <xdr:rowOff>56062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6064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130992</xdr:rowOff>
    </xdr:from>
    <xdr:to>
      <xdr:col>6</xdr:col>
      <xdr:colOff>38100</xdr:colOff>
      <xdr:row>85</xdr:row>
      <xdr:rowOff>61142</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10342</xdr:rowOff>
    </xdr:from>
    <xdr:to>
      <xdr:col>10</xdr:col>
      <xdr:colOff>114300</xdr:colOff>
      <xdr:row>85</xdr:row>
      <xdr:rowOff>33201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835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112684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75128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52269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101143</xdr:rowOff>
    </xdr:from>
    <xdr:to>
      <xdr:col>55</xdr:col>
      <xdr:colOff>50800</xdr:colOff>
      <xdr:row>83</xdr:row>
      <xdr:rowOff>31293</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16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124020</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40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108458</xdr:rowOff>
    </xdr:from>
    <xdr:to>
      <xdr:col>50</xdr:col>
      <xdr:colOff>165100</xdr:colOff>
      <xdr:row>83</xdr:row>
      <xdr:rowOff>38608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151943</xdr:rowOff>
    </xdr:from>
    <xdr:to>
      <xdr:col>55</xdr:col>
      <xdr:colOff>0</xdr:colOff>
      <xdr:row>82</xdr:row>
      <xdr:rowOff>159258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21084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159258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750300" y="142158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112573</xdr:rowOff>
    </xdr:from>
    <xdr:to>
      <xdr:col>41</xdr:col>
      <xdr:colOff>101600</xdr:colOff>
      <xdr:row>83</xdr:row>
      <xdr:rowOff>42723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1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163373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2158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119431</xdr:rowOff>
    </xdr:from>
    <xdr:to>
      <xdr:col>36</xdr:col>
      <xdr:colOff>165100</xdr:colOff>
      <xdr:row>83</xdr:row>
      <xdr:rowOff>49581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1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163373</xdr:rowOff>
    </xdr:from>
    <xdr:to>
      <xdr:col>41</xdr:col>
      <xdr:colOff>50800</xdr:colOff>
      <xdr:row>82</xdr:row>
      <xdr:rowOff>170231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2222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55135</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59250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94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66108</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95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80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52832</xdr:rowOff>
    </xdr:from>
    <xdr:to>
      <xdr:col>24</xdr:col>
      <xdr:colOff>114300</xdr:colOff>
      <xdr:row>106</xdr:row>
      <xdr:rowOff>154432</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31259</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103632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26133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20828</xdr:rowOff>
    </xdr:from>
    <xdr:to>
      <xdr:col>15</xdr:col>
      <xdr:colOff>101600</xdr:colOff>
      <xdr:row>106</xdr:row>
      <xdr:rowOff>122428</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71628</xdr:rowOff>
    </xdr:from>
    <xdr:to>
      <xdr:col>19</xdr:col>
      <xdr:colOff>177800</xdr:colOff>
      <xdr:row>106</xdr:row>
      <xdr:rowOff>87630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24532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254</xdr:rowOff>
    </xdr:from>
    <xdr:to>
      <xdr:col>10</xdr:col>
      <xdr:colOff>165100</xdr:colOff>
      <xdr:row>106</xdr:row>
      <xdr:rowOff>101854</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51054</xdr:rowOff>
    </xdr:from>
    <xdr:to>
      <xdr:col>15</xdr:col>
      <xdr:colOff>50800</xdr:colOff>
      <xdr:row>106</xdr:row>
      <xdr:rowOff>71628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2247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51054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2041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113555</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92981</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56085</xdr:rowOff>
    </xdr:from>
    <xdr:to>
      <xdr:col>55</xdr:col>
      <xdr:colOff>50800</xdr:colOff>
      <xdr:row>106</xdr:row>
      <xdr:rowOff>157685</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2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34512</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2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59336</xdr:rowOff>
    </xdr:from>
    <xdr:to>
      <xdr:col>50</xdr:col>
      <xdr:colOff>165100</xdr:colOff>
      <xdr:row>106</xdr:row>
      <xdr:rowOff>160936</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2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106885</xdr:rowOff>
    </xdr:from>
    <xdr:to>
      <xdr:col>55</xdr:col>
      <xdr:colOff>0</xdr:colOff>
      <xdr:row>106</xdr:row>
      <xdr:rowOff>110136</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280585"/>
          <a:ext cx="8382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62223</xdr:rowOff>
    </xdr:from>
    <xdr:to>
      <xdr:col>46</xdr:col>
      <xdr:colOff>38100</xdr:colOff>
      <xdr:row>106</xdr:row>
      <xdr:rowOff>163823</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2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110136</xdr:rowOff>
    </xdr:from>
    <xdr:to>
      <xdr:col>50</xdr:col>
      <xdr:colOff>114300</xdr:colOff>
      <xdr:row>106</xdr:row>
      <xdr:rowOff>113023</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283836"/>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65176</xdr:rowOff>
    </xdr:from>
    <xdr:to>
      <xdr:col>41</xdr:col>
      <xdr:colOff>101600</xdr:colOff>
      <xdr:row>106</xdr:row>
      <xdr:rowOff>166776</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2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113023</xdr:rowOff>
    </xdr:from>
    <xdr:to>
      <xdr:col>45</xdr:col>
      <xdr:colOff>177800</xdr:colOff>
      <xdr:row>106</xdr:row>
      <xdr:rowOff>115976</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286723"/>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68171</xdr:rowOff>
    </xdr:from>
    <xdr:to>
      <xdr:col>36</xdr:col>
      <xdr:colOff>165100</xdr:colOff>
      <xdr:row>106</xdr:row>
      <xdr:rowOff>169771</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2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115976</xdr:rowOff>
    </xdr:from>
    <xdr:to>
      <xdr:col>41</xdr:col>
      <xdr:colOff>50800</xdr:colOff>
      <xdr:row>106</xdr:row>
      <xdr:rowOff>118971</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28967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158204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3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152063</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832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8900</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80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157903</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833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160898</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83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32258</xdr:rowOff>
    </xdr:from>
    <xdr:to>
      <xdr:col>85</xdr:col>
      <xdr:colOff>177800</xdr:colOff>
      <xdr:row>39</xdr:row>
      <xdr:rowOff>133858</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10685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167132</xdr:rowOff>
    </xdr:from>
    <xdr:to>
      <xdr:col>81</xdr:col>
      <xdr:colOff>101600</xdr:colOff>
      <xdr:row>39</xdr:row>
      <xdr:rowOff>97282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46482</xdr:rowOff>
    </xdr:from>
    <xdr:to>
      <xdr:col>85</xdr:col>
      <xdr:colOff>127000</xdr:colOff>
      <xdr:row>39</xdr:row>
      <xdr:rowOff>83058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6733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125984</xdr:rowOff>
    </xdr:from>
    <xdr:to>
      <xdr:col>76</xdr:col>
      <xdr:colOff>165100</xdr:colOff>
      <xdr:row>39</xdr:row>
      <xdr:rowOff>56134</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xdr:rowOff>
    </xdr:from>
    <xdr:to>
      <xdr:col>81</xdr:col>
      <xdr:colOff>50800</xdr:colOff>
      <xdr:row>39</xdr:row>
      <xdr:rowOff>46482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6691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77978</xdr:rowOff>
    </xdr:from>
    <xdr:to>
      <xdr:col>72</xdr:col>
      <xdr:colOff>38100</xdr:colOff>
      <xdr:row>39</xdr:row>
      <xdr:rowOff>8128</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128778</xdr:rowOff>
    </xdr:from>
    <xdr:to>
      <xdr:col>76</xdr:col>
      <xdr:colOff>114300</xdr:colOff>
      <xdr:row>39</xdr:row>
      <xdr:rowOff>5334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66438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23114</xdr:rowOff>
    </xdr:from>
    <xdr:to>
      <xdr:col>67</xdr:col>
      <xdr:colOff>101600</xdr:colOff>
      <xdr:row>38</xdr:row>
      <xdr:rowOff>124714</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73914</xdr:rowOff>
    </xdr:from>
    <xdr:to>
      <xdr:col>71</xdr:col>
      <xdr:colOff>177800</xdr:colOff>
      <xdr:row>38</xdr:row>
      <xdr:rowOff>128778</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814300" y="65890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88409</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47261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170705</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115841</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15257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46627</xdr:rowOff>
    </xdr:from>
    <xdr:to>
      <xdr:col>112</xdr:col>
      <xdr:colOff>38100</xdr:colOff>
      <xdr:row>39</xdr:row>
      <xdr:rowOff>148227</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87630</xdr:rowOff>
    </xdr:from>
    <xdr:to>
      <xdr:col>116</xdr:col>
      <xdr:colOff>63500</xdr:colOff>
      <xdr:row>39</xdr:row>
      <xdr:rowOff>97427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67741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53159</xdr:rowOff>
    </xdr:from>
    <xdr:to>
      <xdr:col>107</xdr:col>
      <xdr:colOff>101600</xdr:colOff>
      <xdr:row>39</xdr:row>
      <xdr:rowOff>154759</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97427</xdr:rowOff>
    </xdr:from>
    <xdr:to>
      <xdr:col>111</xdr:col>
      <xdr:colOff>177800</xdr:colOff>
      <xdr:row>39</xdr:row>
      <xdr:rowOff>103959</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67839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103959</xdr:rowOff>
    </xdr:from>
    <xdr:to>
      <xdr:col>107</xdr:col>
      <xdr:colOff>50800</xdr:colOff>
      <xdr:row>39</xdr:row>
      <xdr:rowOff>110490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6790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33565</xdr:rowOff>
    </xdr:from>
    <xdr:to>
      <xdr:col>98</xdr:col>
      <xdr:colOff>38100</xdr:colOff>
      <xdr:row>39</xdr:row>
      <xdr:rowOff>135165</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84365</xdr:rowOff>
    </xdr:from>
    <xdr:to>
      <xdr:col>102</xdr:col>
      <xdr:colOff>114300</xdr:colOff>
      <xdr:row>39</xdr:row>
      <xdr:rowOff>110490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67709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139354</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171286</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51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151692</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22860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5481300" y="104546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80645</xdr:rowOff>
    </xdr:from>
    <xdr:to>
      <xdr:col>76</xdr:col>
      <xdr:colOff>165100</xdr:colOff>
      <xdr:row>61</xdr:row>
      <xdr:rowOff>10795</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131445</xdr:rowOff>
    </xdr:from>
    <xdr:to>
      <xdr:col>81</xdr:col>
      <xdr:colOff>50800</xdr:colOff>
      <xdr:row>60</xdr:row>
      <xdr:rowOff>167640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1041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131445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3703300" y="10397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110490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10386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1922</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xdr:rowOff>
    </xdr:from>
    <xdr:to>
      <xdr:col>116</xdr:col>
      <xdr:colOff>114300</xdr:colOff>
      <xdr:row>58</xdr:row>
      <xdr:rowOff>107950</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29227</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41402</xdr:rowOff>
    </xdr:from>
    <xdr:to>
      <xdr:col>112</xdr:col>
      <xdr:colOff>38100</xdr:colOff>
      <xdr:row>58</xdr:row>
      <xdr:rowOff>143002</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57150</xdr:rowOff>
    </xdr:from>
    <xdr:to>
      <xdr:col>116</xdr:col>
      <xdr:colOff>63500</xdr:colOff>
      <xdr:row>58</xdr:row>
      <xdr:rowOff>92202</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0001250"/>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62738</xdr:rowOff>
    </xdr:from>
    <xdr:to>
      <xdr:col>107</xdr:col>
      <xdr:colOff>101600</xdr:colOff>
      <xdr:row>58</xdr:row>
      <xdr:rowOff>164338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00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92202</xdr:rowOff>
    </xdr:from>
    <xdr:to>
      <xdr:col>111</xdr:col>
      <xdr:colOff>177800</xdr:colOff>
      <xdr:row>58</xdr:row>
      <xdr:rowOff>113538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003630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86360</xdr:rowOff>
    </xdr:from>
    <xdr:to>
      <xdr:col>102</xdr:col>
      <xdr:colOff>165100</xdr:colOff>
      <xdr:row>59</xdr:row>
      <xdr:rowOff>16510</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113538</xdr:rowOff>
    </xdr:from>
    <xdr:to>
      <xdr:col>107</xdr:col>
      <xdr:colOff>50800</xdr:colOff>
      <xdr:row>58</xdr:row>
      <xdr:rowOff>137160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05763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37592</xdr:rowOff>
    </xdr:from>
    <xdr:to>
      <xdr:col>98</xdr:col>
      <xdr:colOff>38100</xdr:colOff>
      <xdr:row>58</xdr:row>
      <xdr:rowOff>139192</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88392</xdr:rowOff>
    </xdr:from>
    <xdr:to>
      <xdr:col>102</xdr:col>
      <xdr:colOff>114300</xdr:colOff>
      <xdr:row>58</xdr:row>
      <xdr:rowOff>137160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656300" y="1003249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159529</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976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9415</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97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33037</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155719</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975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1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100-0000E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132278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100-0000EB020000}"/>
            </a:ext>
          </a:extLst>
        </xdr:cNvPr>
        <xdr:cNvSpPr txBox="1"/>
      </xdr:nvSpPr>
      <xdr:spPr>
        <a:xfrm>
          <a:off x="16357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6268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166932</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100-0000F7020000}"/>
            </a:ext>
          </a:extLst>
        </xdr:cNvPr>
        <xdr:cNvSpPr txBox="1"/>
      </xdr:nvSpPr>
      <xdr:spPr>
        <a:xfrm>
          <a:off x="16357600" y="1405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23405</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5481300" y="142113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59145</xdr:rowOff>
    </xdr:from>
    <xdr:to>
      <xdr:col>76</xdr:col>
      <xdr:colOff>165100</xdr:colOff>
      <xdr:row>82</xdr:row>
      <xdr:rowOff>160745</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4541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82</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4592300" y="1416884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xdr:rowOff>
    </xdr:from>
    <xdr:to>
      <xdr:col>72</xdr:col>
      <xdr:colOff>38100</xdr:colOff>
      <xdr:row>82</xdr:row>
      <xdr:rowOff>116658</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3652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65858</xdr:rowOff>
    </xdr:from>
    <xdr:to>
      <xdr:col>76</xdr:col>
      <xdr:colOff>114300</xdr:colOff>
      <xdr:row>82</xdr:row>
      <xdr:rowOff>109945</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3703300" y="141247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144055</xdr:rowOff>
    </xdr:from>
    <xdr:to>
      <xdr:col>67</xdr:col>
      <xdr:colOff>101600</xdr:colOff>
      <xdr:row>82</xdr:row>
      <xdr:rowOff>74205</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2763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23405</xdr:rowOff>
    </xdr:from>
    <xdr:to>
      <xdr:col>71</xdr:col>
      <xdr:colOff>177800</xdr:colOff>
      <xdr:row>82</xdr:row>
      <xdr:rowOff>65858</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814300" y="140823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133185</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90732</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111579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1323300" y="1432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111579</xdr:rowOff>
    </xdr:from>
    <xdr:to>
      <xdr:col>111</xdr:col>
      <xdr:colOff>177800</xdr:colOff>
      <xdr:row>83</xdr:row>
      <xdr:rowOff>111579</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0434300" y="1434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111579</xdr:rowOff>
    </xdr:from>
    <xdr:to>
      <xdr:col>107</xdr:col>
      <xdr:colOff>50800</xdr:colOff>
      <xdr:row>83</xdr:row>
      <xdr:rowOff>127907</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9545300" y="143419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77107</xdr:rowOff>
    </xdr:from>
    <xdr:to>
      <xdr:col>98</xdr:col>
      <xdr:colOff>38100</xdr:colOff>
      <xdr:row>84</xdr:row>
      <xdr:rowOff>7257</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127907</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656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7456</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6268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72770</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6357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76019</xdr:rowOff>
    </xdr:from>
    <xdr:to>
      <xdr:col>81</xdr:col>
      <xdr:colOff>101600</xdr:colOff>
      <xdr:row>106</xdr:row>
      <xdr:rowOff>6169</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5430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105</xdr:row>
      <xdr:rowOff>126819</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flipV="1">
          <a:off x="15481300" y="17931493"/>
          <a:ext cx="8382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126819</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4592300" y="1810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99061</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3703300" y="17990276"/>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76019</xdr:rowOff>
    </xdr:from>
    <xdr:to>
      <xdr:col>67</xdr:col>
      <xdr:colOff>101600</xdr:colOff>
      <xdr:row>105</xdr:row>
      <xdr:rowOff>6169</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276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104</xdr:row>
      <xdr:rowOff>159476</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2814300" y="1795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168746</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22696</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127779</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115063</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8437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117348</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0434300" y="1846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80263</xdr:rowOff>
    </xdr:from>
    <xdr:to>
      <xdr:col>102</xdr:col>
      <xdr:colOff>165100</xdr:colOff>
      <xdr:row>108</xdr:row>
      <xdr:rowOff>10413</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131063</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46249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131063</xdr:rowOff>
    </xdr:from>
    <xdr:to>
      <xdr:col>102</xdr:col>
      <xdr:colOff>114300</xdr:colOff>
      <xdr:row>107</xdr:row>
      <xdr:rowOff>133350</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多くの類型において有形固定資産減価償却率は上昇している。</a:t>
          </a:r>
          <a:endParaRPr lang="ja-JP" altLang="ja-JP" sz="1400">
            <a:effectLst/>
          </a:endParaRPr>
        </a:p>
        <a:p>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令和４年度</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稲成公民館の建替が完了した</a:t>
          </a:r>
          <a:r>
            <a:rPr kumimoji="1" lang="ja-JP" altLang="ja-JP" sz="1100">
              <a:solidFill>
                <a:schemeClr val="dk1"/>
              </a:solidFill>
              <a:effectLst/>
              <a:latin typeface="+mn-lt"/>
              <a:ea typeface="+mn-ea"/>
              <a:cs typeface="+mn-cs"/>
            </a:rPr>
            <a:t>ことから、他の類型に比べて低い数値となっている。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69,716
69,395
1,026.91
46,825,370
44,091,563
2,106,948
24,046,751
47,697,157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111942</xdr:rowOff>
    </xdr:from>
    <xdr:to>
      <xdr:col>24</xdr:col>
      <xdr:colOff>114300</xdr:colOff>
      <xdr:row>36</xdr:row>
      <xdr:rowOff>42092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134819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90714</xdr:rowOff>
    </xdr:from>
    <xdr:to>
      <xdr:col>20</xdr:col>
      <xdr:colOff>38100</xdr:colOff>
      <xdr:row>36</xdr:row>
      <xdr:rowOff>20864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141514</xdr:rowOff>
    </xdr:from>
    <xdr:to>
      <xdr:col>24</xdr:col>
      <xdr:colOff>63500</xdr:colOff>
      <xdr:row>35</xdr:row>
      <xdr:rowOff>162742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4226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141514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998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4173</xdr:rowOff>
    </xdr:from>
    <xdr:to>
      <xdr:col>10</xdr:col>
      <xdr:colOff>165100</xdr:colOff>
      <xdr:row>35</xdr:row>
      <xdr:rowOff>105773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54973</xdr:rowOff>
    </xdr:from>
    <xdr:to>
      <xdr:col>15</xdr:col>
      <xdr:colOff>50800</xdr:colOff>
      <xdr:row>35</xdr:row>
      <xdr:rowOff>99060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557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131536</xdr:rowOff>
    </xdr:from>
    <xdr:to>
      <xdr:col>6</xdr:col>
      <xdr:colOff>38100</xdr:colOff>
      <xdr:row>35</xdr:row>
      <xdr:rowOff>61686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10886</xdr:rowOff>
    </xdr:from>
    <xdr:to>
      <xdr:col>10</xdr:col>
      <xdr:colOff>114300</xdr:colOff>
      <xdr:row>35</xdr:row>
      <xdr:rowOff>54973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01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37391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6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122300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78213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85344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888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155702</xdr:rowOff>
    </xdr:from>
    <xdr:to>
      <xdr:col>46</xdr:col>
      <xdr:colOff>38100</xdr:colOff>
      <xdr:row>40</xdr:row>
      <xdr:rowOff>85852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35052</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35052</xdr:rowOff>
    </xdr:from>
    <xdr:to>
      <xdr:col>45</xdr:col>
      <xdr:colOff>177800</xdr:colOff>
      <xdr:row>40</xdr:row>
      <xdr:rowOff>39624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44196</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104411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97807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102379</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106951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20337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962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xdr:rowOff>
    </xdr:from>
    <xdr:to>
      <xdr:col>20</xdr:col>
      <xdr:colOff>38100</xdr:colOff>
      <xdr:row>56</xdr:row>
      <xdr:rowOff>115570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64770</xdr:rowOff>
    </xdr:from>
    <xdr:to>
      <xdr:col>24</xdr:col>
      <xdr:colOff>63500</xdr:colOff>
      <xdr:row>56</xdr:row>
      <xdr:rowOff>118110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96659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17780</xdr:rowOff>
    </xdr:from>
    <xdr:to>
      <xdr:col>15</xdr:col>
      <xdr:colOff>101600</xdr:colOff>
      <xdr:row>56</xdr:row>
      <xdr:rowOff>119380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64770</xdr:rowOff>
    </xdr:from>
    <xdr:to>
      <xdr:col>19</xdr:col>
      <xdr:colOff>177800</xdr:colOff>
      <xdr:row>56</xdr:row>
      <xdr:rowOff>68580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908300" y="9665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149225</xdr:rowOff>
    </xdr:from>
    <xdr:to>
      <xdr:col>10</xdr:col>
      <xdr:colOff>165100</xdr:colOff>
      <xdr:row>58</xdr:row>
      <xdr:rowOff>79375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68580</xdr:rowOff>
    </xdr:from>
    <xdr:to>
      <xdr:col>15</xdr:col>
      <xdr:colOff>50800</xdr:colOff>
      <xdr:row>58</xdr:row>
      <xdr:rowOff>28575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2019300" y="966978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118745</xdr:rowOff>
    </xdr:from>
    <xdr:to>
      <xdr:col>6</xdr:col>
      <xdr:colOff>38100</xdr:colOff>
      <xdr:row>58</xdr:row>
      <xdr:rowOff>48895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169545</xdr:rowOff>
    </xdr:from>
    <xdr:to>
      <xdr:col>10</xdr:col>
      <xdr:colOff>114300</xdr:colOff>
      <xdr:row>58</xdr:row>
      <xdr:rowOff>28575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9942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132097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135907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95902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65422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92710</xdr:rowOff>
    </xdr:from>
    <xdr:to>
      <xdr:col>55</xdr:col>
      <xdr:colOff>50800</xdr:colOff>
      <xdr:row>63</xdr:row>
      <xdr:rowOff>22860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71137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96520</xdr:rowOff>
    </xdr:from>
    <xdr:to>
      <xdr:col>50</xdr:col>
      <xdr:colOff>165100</xdr:colOff>
      <xdr:row>63</xdr:row>
      <xdr:rowOff>26670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143510</xdr:rowOff>
    </xdr:from>
    <xdr:to>
      <xdr:col>55</xdr:col>
      <xdr:colOff>0</xdr:colOff>
      <xdr:row>62</xdr:row>
      <xdr:rowOff>147320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73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81280</xdr:rowOff>
    </xdr:from>
    <xdr:to>
      <xdr:col>46</xdr:col>
      <xdr:colOff>38100</xdr:colOff>
      <xdr:row>63</xdr:row>
      <xdr:rowOff>11430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132080</xdr:rowOff>
    </xdr:from>
    <xdr:to>
      <xdr:col>50</xdr:col>
      <xdr:colOff>114300</xdr:colOff>
      <xdr:row>62</xdr:row>
      <xdr:rowOff>147320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76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144780</xdr:rowOff>
    </xdr:from>
    <xdr:to>
      <xdr:col>41</xdr:col>
      <xdr:colOff>101600</xdr:colOff>
      <xdr:row>63</xdr:row>
      <xdr:rowOff>74930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132080</xdr:rowOff>
    </xdr:from>
    <xdr:to>
      <xdr:col>45</xdr:col>
      <xdr:colOff>177800</xdr:colOff>
      <xdr:row>63</xdr:row>
      <xdr:rowOff>24130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6198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24130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8242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17797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2557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66057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74295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1046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45720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531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120014</xdr:rowOff>
    </xdr:from>
    <xdr:to>
      <xdr:col>15</xdr:col>
      <xdr:colOff>50800</xdr:colOff>
      <xdr:row>81</xdr:row>
      <xdr:rowOff>165736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0074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23495</xdr:rowOff>
    </xdr:from>
    <xdr:to>
      <xdr:col>6</xdr:col>
      <xdr:colOff>38100</xdr:colOff>
      <xdr:row>81</xdr:row>
      <xdr:rowOff>125095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74295</xdr:rowOff>
    </xdr:from>
    <xdr:to>
      <xdr:col>10</xdr:col>
      <xdr:colOff>114300</xdr:colOff>
      <xdr:row>81</xdr:row>
      <xdr:rowOff>120014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9617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87647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141622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38100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9639300" y="1425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2539</xdr:rowOff>
    </xdr:from>
    <xdr:to>
      <xdr:col>46</xdr:col>
      <xdr:colOff>38100</xdr:colOff>
      <xdr:row>83</xdr:row>
      <xdr:rowOff>104139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53339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268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xdr:rowOff>
    </xdr:from>
    <xdr:to>
      <xdr:col>41</xdr:col>
      <xdr:colOff>101600</xdr:colOff>
      <xdr:row>83</xdr:row>
      <xdr:rowOff>115570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53339</xdr:rowOff>
    </xdr:from>
    <xdr:to>
      <xdr:col>45</xdr:col>
      <xdr:colOff>177800</xdr:colOff>
      <xdr:row>83</xdr:row>
      <xdr:rowOff>64770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283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64770</xdr:rowOff>
    </xdr:from>
    <xdr:to>
      <xdr:col>41</xdr:col>
      <xdr:colOff>50800</xdr:colOff>
      <xdr:row>83</xdr:row>
      <xdr:rowOff>72389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29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120666</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13352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636</xdr:rowOff>
    </xdr:from>
    <xdr:to>
      <xdr:col>20</xdr:col>
      <xdr:colOff>38100</xdr:colOff>
      <xdr:row>107</xdr:row>
      <xdr:rowOff>102236</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51436</xdr:rowOff>
    </xdr:from>
    <xdr:to>
      <xdr:col>24</xdr:col>
      <xdr:colOff>63500</xdr:colOff>
      <xdr:row>107</xdr:row>
      <xdr:rowOff>85725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3965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132080</xdr:rowOff>
    </xdr:from>
    <xdr:to>
      <xdr:col>15</xdr:col>
      <xdr:colOff>101600</xdr:colOff>
      <xdr:row>107</xdr:row>
      <xdr:rowOff>62230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xdr:rowOff>
    </xdr:from>
    <xdr:to>
      <xdr:col>19</xdr:col>
      <xdr:colOff>177800</xdr:colOff>
      <xdr:row>107</xdr:row>
      <xdr:rowOff>51436</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356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92075</xdr:rowOff>
    </xdr:from>
    <xdr:to>
      <xdr:col>10</xdr:col>
      <xdr:colOff>165100</xdr:colOff>
      <xdr:row>107</xdr:row>
      <xdr:rowOff>22225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142875</xdr:rowOff>
    </xdr:from>
    <xdr:to>
      <xdr:col>15</xdr:col>
      <xdr:colOff>50800</xdr:colOff>
      <xdr:row>107</xdr:row>
      <xdr:rowOff>11430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8316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17780</xdr:rowOff>
    </xdr:from>
    <xdr:to>
      <xdr:col>6</xdr:col>
      <xdr:colOff>38100</xdr:colOff>
      <xdr:row>107</xdr:row>
      <xdr:rowOff>119380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142875</xdr:rowOff>
    </xdr:from>
    <xdr:to>
      <xdr:col>10</xdr:col>
      <xdr:colOff>114300</xdr:colOff>
      <xdr:row>107</xdr:row>
      <xdr:rowOff>68580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130300" y="183165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93363</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53357</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13352</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110507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129557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9639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158750</xdr:rowOff>
    </xdr:from>
    <xdr:to>
      <xdr:col>46</xdr:col>
      <xdr:colOff>38100</xdr:colOff>
      <xdr:row>107</xdr:row>
      <xdr:rowOff>88900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38100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8379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38100</xdr:rowOff>
    </xdr:from>
    <xdr:to>
      <xdr:col>45</xdr:col>
      <xdr:colOff>177800</xdr:colOff>
      <xdr:row>107</xdr:row>
      <xdr:rowOff>41911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49530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8387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80027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70485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65398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38</xdr:row>
      <xdr:rowOff>24765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49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55880</xdr:rowOff>
    </xdr:from>
    <xdr:to>
      <xdr:col>72</xdr:col>
      <xdr:colOff>38100</xdr:colOff>
      <xdr:row>37</xdr:row>
      <xdr:rowOff>157480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106680</xdr:rowOff>
    </xdr:from>
    <xdr:to>
      <xdr:col>76</xdr:col>
      <xdr:colOff>114300</xdr:colOff>
      <xdr:row>37</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45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xdr:rowOff>
    </xdr:from>
    <xdr:to>
      <xdr:col>67</xdr:col>
      <xdr:colOff>101600</xdr:colOff>
      <xdr:row>37</xdr:row>
      <xdr:rowOff>107950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106680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40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2557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43336</xdr:rowOff>
    </xdr:from>
    <xdr:to>
      <xdr:col>116</xdr:col>
      <xdr:colOff>114300</xdr:colOff>
      <xdr:row>37</xdr:row>
      <xdr:rowOff>144936</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6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66213</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2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51511</xdr:rowOff>
    </xdr:from>
    <xdr:to>
      <xdr:col>112</xdr:col>
      <xdr:colOff>38100</xdr:colOff>
      <xdr:row>37</xdr:row>
      <xdr:rowOff>153111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6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94136</xdr:rowOff>
    </xdr:from>
    <xdr:to>
      <xdr:col>116</xdr:col>
      <xdr:colOff>63500</xdr:colOff>
      <xdr:row>37</xdr:row>
      <xdr:rowOff>102311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6437786"/>
          <a:ext cx="8382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66653</xdr:rowOff>
    </xdr:from>
    <xdr:to>
      <xdr:col>107</xdr:col>
      <xdr:colOff>101600</xdr:colOff>
      <xdr:row>37</xdr:row>
      <xdr:rowOff>168253</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641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102311</xdr:rowOff>
    </xdr:from>
    <xdr:to>
      <xdr:col>111</xdr:col>
      <xdr:colOff>177800</xdr:colOff>
      <xdr:row>37</xdr:row>
      <xdr:rowOff>117453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6445961"/>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81992</xdr:rowOff>
    </xdr:from>
    <xdr:to>
      <xdr:col>102</xdr:col>
      <xdr:colOff>165100</xdr:colOff>
      <xdr:row>38</xdr:row>
      <xdr:rowOff>12142</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64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117453</xdr:rowOff>
    </xdr:from>
    <xdr:to>
      <xdr:col>107</xdr:col>
      <xdr:colOff>50800</xdr:colOff>
      <xdr:row>37</xdr:row>
      <xdr:rowOff>132792</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646110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95402</xdr:rowOff>
    </xdr:from>
    <xdr:to>
      <xdr:col>98</xdr:col>
      <xdr:colOff>38100</xdr:colOff>
      <xdr:row>38</xdr:row>
      <xdr:rowOff>25552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64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132792</xdr:rowOff>
    </xdr:from>
    <xdr:to>
      <xdr:col>102</xdr:col>
      <xdr:colOff>114300</xdr:colOff>
      <xdr:row>37</xdr:row>
      <xdr:rowOff>146202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6476442"/>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169638</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1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13330</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18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28669</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20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42079</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21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169562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11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70485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147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111125</xdr:rowOff>
    </xdr:from>
    <xdr:to>
      <xdr:col>76</xdr:col>
      <xdr:colOff>165100</xdr:colOff>
      <xdr:row>59</xdr:row>
      <xdr:rowOff>41275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32385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106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161925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066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121920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02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74312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32402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163847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2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200-0000AF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200-0000B102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200-0000B3020000}"/>
            </a:ext>
          </a:extLst>
        </xdr:cNvPr>
        <xdr:cNvSpPr txBox="1"/>
      </xdr:nvSpPr>
      <xdr:spPr>
        <a:xfrm>
          <a:off x="22199600" y="1051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40640</xdr:rowOff>
    </xdr:from>
    <xdr:to>
      <xdr:col>116</xdr:col>
      <xdr:colOff>114300</xdr:colOff>
      <xdr:row>56</xdr:row>
      <xdr:rowOff>142240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2110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127017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200-0000BF020000}"/>
            </a:ext>
          </a:extLst>
        </xdr:cNvPr>
        <xdr:cNvSpPr txBox="1"/>
      </xdr:nvSpPr>
      <xdr:spPr>
        <a:xfrm>
          <a:off x="22199600" y="95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63500</xdr:rowOff>
    </xdr:from>
    <xdr:to>
      <xdr:col>112</xdr:col>
      <xdr:colOff>38100</xdr:colOff>
      <xdr:row>56</xdr:row>
      <xdr:rowOff>165100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127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91440</xdr:rowOff>
    </xdr:from>
    <xdr:to>
      <xdr:col>116</xdr:col>
      <xdr:colOff>63500</xdr:colOff>
      <xdr:row>56</xdr:row>
      <xdr:rowOff>114300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1323300" y="9692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86360</xdr:rowOff>
    </xdr:from>
    <xdr:to>
      <xdr:col>107</xdr:col>
      <xdr:colOff>101600</xdr:colOff>
      <xdr:row>57</xdr:row>
      <xdr:rowOff>16510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038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114300</xdr:rowOff>
    </xdr:from>
    <xdr:to>
      <xdr:col>111</xdr:col>
      <xdr:colOff>177800</xdr:colOff>
      <xdr:row>56</xdr:row>
      <xdr:rowOff>137160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0434300" y="9715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109220</xdr:rowOff>
    </xdr:from>
    <xdr:to>
      <xdr:col>102</xdr:col>
      <xdr:colOff>165100</xdr:colOff>
      <xdr:row>57</xdr:row>
      <xdr:rowOff>39370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9494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137160</xdr:rowOff>
    </xdr:from>
    <xdr:to>
      <xdr:col>107</xdr:col>
      <xdr:colOff>50800</xdr:colOff>
      <xdr:row>56</xdr:row>
      <xdr:rowOff>160020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9545300" y="9738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124460</xdr:rowOff>
    </xdr:from>
    <xdr:to>
      <xdr:col>98</xdr:col>
      <xdr:colOff>38100</xdr:colOff>
      <xdr:row>57</xdr:row>
      <xdr:rowOff>54610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8605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160020</xdr:rowOff>
    </xdr:from>
    <xdr:to>
      <xdr:col>102</xdr:col>
      <xdr:colOff>114300</xdr:colOff>
      <xdr:row>57</xdr:row>
      <xdr:rowOff>3810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8656300" y="9761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10177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33037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55897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71137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9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156845</xdr:rowOff>
    </xdr:from>
    <xdr:to>
      <xdr:col>85</xdr:col>
      <xdr:colOff>177800</xdr:colOff>
      <xdr:row>81</xdr:row>
      <xdr:rowOff>86995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8272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126364</xdr:rowOff>
    </xdr:from>
    <xdr:to>
      <xdr:col>81</xdr:col>
      <xdr:colOff>101600</xdr:colOff>
      <xdr:row>81</xdr:row>
      <xdr:rowOff>56514</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5714</xdr:rowOff>
    </xdr:from>
    <xdr:to>
      <xdr:col>85</xdr:col>
      <xdr:colOff>127000</xdr:colOff>
      <xdr:row>81</xdr:row>
      <xdr:rowOff>36195</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38931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103505</xdr:rowOff>
    </xdr:from>
    <xdr:to>
      <xdr:col>76</xdr:col>
      <xdr:colOff>165100</xdr:colOff>
      <xdr:row>81</xdr:row>
      <xdr:rowOff>33655</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154305</xdr:rowOff>
    </xdr:from>
    <xdr:to>
      <xdr:col>81</xdr:col>
      <xdr:colOff>50800</xdr:colOff>
      <xdr:row>81</xdr:row>
      <xdr:rowOff>5714</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592300" y="138703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65405</xdr:rowOff>
    </xdr:from>
    <xdr:to>
      <xdr:col>72</xdr:col>
      <xdr:colOff>38100</xdr:colOff>
      <xdr:row>80</xdr:row>
      <xdr:rowOff>167005</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116205</xdr:rowOff>
    </xdr:from>
    <xdr:to>
      <xdr:col>76</xdr:col>
      <xdr:colOff>114300</xdr:colOff>
      <xdr:row>80</xdr:row>
      <xdr:rowOff>154305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383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38736</xdr:rowOff>
    </xdr:from>
    <xdr:to>
      <xdr:col>67</xdr:col>
      <xdr:colOff>101600</xdr:colOff>
      <xdr:row>80</xdr:row>
      <xdr:rowOff>140336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89536</xdr:rowOff>
    </xdr:from>
    <xdr:to>
      <xdr:col>71</xdr:col>
      <xdr:colOff>177800</xdr:colOff>
      <xdr:row>80</xdr:row>
      <xdr:rowOff>116205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814300" y="138055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73041</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50182</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12082</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134257</xdr:rowOff>
    </xdr:from>
    <xdr:to>
      <xdr:col>116</xdr:col>
      <xdr:colOff>114300</xdr:colOff>
      <xdr:row>81</xdr:row>
      <xdr:rowOff>64407</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157134</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370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140788</xdr:rowOff>
    </xdr:from>
    <xdr:to>
      <xdr:col>112</xdr:col>
      <xdr:colOff>38100</xdr:colOff>
      <xdr:row>81</xdr:row>
      <xdr:rowOff>70938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13607</xdr:rowOff>
    </xdr:from>
    <xdr:to>
      <xdr:col>116</xdr:col>
      <xdr:colOff>63500</xdr:colOff>
      <xdr:row>81</xdr:row>
      <xdr:rowOff>20138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39010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15058</xdr:rowOff>
    </xdr:from>
    <xdr:to>
      <xdr:col>107</xdr:col>
      <xdr:colOff>101600</xdr:colOff>
      <xdr:row>81</xdr:row>
      <xdr:rowOff>116658</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20138</xdr:rowOff>
    </xdr:from>
    <xdr:to>
      <xdr:col>111</xdr:col>
      <xdr:colOff>177800</xdr:colOff>
      <xdr:row>81</xdr:row>
      <xdr:rowOff>65858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0434300" y="13907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21589</xdr:rowOff>
    </xdr:from>
    <xdr:to>
      <xdr:col>102</xdr:col>
      <xdr:colOff>165100</xdr:colOff>
      <xdr:row>81</xdr:row>
      <xdr:rowOff>123189</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65858</xdr:rowOff>
    </xdr:from>
    <xdr:to>
      <xdr:col>107</xdr:col>
      <xdr:colOff>50800</xdr:colOff>
      <xdr:row>81</xdr:row>
      <xdr:rowOff>72389</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39533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41184</xdr:rowOff>
    </xdr:from>
    <xdr:to>
      <xdr:col>98</xdr:col>
      <xdr:colOff>38100</xdr:colOff>
      <xdr:row>81</xdr:row>
      <xdr:rowOff>142784</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81</xdr:row>
      <xdr:rowOff>91984</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8656300" y="139598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87465</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363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133185</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36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139716</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159311</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9252</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815682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105</xdr:row>
      <xdr:rowOff>154577</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4592300" y="1813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130084</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81029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100693</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2814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160655</xdr:rowOff>
    </xdr:from>
    <xdr:to>
      <xdr:col>116</xdr:col>
      <xdr:colOff>114300</xdr:colOff>
      <xdr:row>105</xdr:row>
      <xdr:rowOff>90805</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12082</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40005</xdr:rowOff>
    </xdr:from>
    <xdr:to>
      <xdr:col>116</xdr:col>
      <xdr:colOff>63500</xdr:colOff>
      <xdr:row>105</xdr:row>
      <xdr:rowOff>49530</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1323300" y="180422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59055</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805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59055</xdr:rowOff>
    </xdr:from>
    <xdr:to>
      <xdr:col>107</xdr:col>
      <xdr:colOff>50800</xdr:colOff>
      <xdr:row>105</xdr:row>
      <xdr:rowOff>87630</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19545300" y="180613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xdr:rowOff>
    </xdr:from>
    <xdr:to>
      <xdr:col>98</xdr:col>
      <xdr:colOff>38100</xdr:colOff>
      <xdr:row>105</xdr:row>
      <xdr:rowOff>106045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55245</xdr:rowOff>
    </xdr:from>
    <xdr:to>
      <xdr:col>102</xdr:col>
      <xdr:colOff>114300</xdr:colOff>
      <xdr:row>105</xdr:row>
      <xdr:rowOff>87630</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18656300" y="1805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126382</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154957</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122572</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図書館、消防施設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体育館・プール等については、類似団体と比較して有形固定資産減価償却率は低い数値となっている。</a:t>
          </a:r>
          <a:endParaRPr lang="ja-JP" altLang="ja-JP" sz="1400">
            <a:effectLst/>
          </a:endParaRPr>
        </a:p>
        <a:p>
          <a:r>
            <a:rPr kumimoji="1" lang="ja-JP" altLang="ja-JP" sz="1100">
              <a:solidFill>
                <a:schemeClr val="dk1"/>
              </a:solidFill>
              <a:effectLst/>
              <a:latin typeface="+mn-lt"/>
              <a:ea typeface="+mn-ea"/>
              <a:cs typeface="+mn-cs"/>
            </a:rPr>
            <a:t>これは、図書館については、平成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年に田辺市文化交流センター「たなべる」として新たに建設されたこと、消防施設については、平成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年に消防庁舎が建設されたこと、体育館・プール</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令和２年度に武道館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され</a:t>
          </a:r>
          <a:r>
            <a:rPr kumimoji="1" lang="ja-JP" altLang="ja-JP" sz="1100">
              <a:solidFill>
                <a:schemeClr val="dk1"/>
              </a:solidFill>
              <a:effectLst/>
              <a:latin typeface="+mn-lt"/>
              <a:ea typeface="+mn-ea"/>
              <a:cs typeface="+mn-cs"/>
            </a:rPr>
            <a:t>たことに</a:t>
          </a:r>
          <a:r>
            <a:rPr kumimoji="1" lang="ja-JP" altLang="en-US" sz="1100">
              <a:solidFill>
                <a:schemeClr val="dk1"/>
              </a:solidFill>
              <a:effectLst/>
              <a:latin typeface="+mn-lt"/>
              <a:ea typeface="+mn-ea"/>
              <a:cs typeface="+mn-cs"/>
            </a:rPr>
            <a:t>よるものである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46825370</v>
      </c>
      <c r="BO4" s="358"/>
      <c r="BP4" s="358"/>
      <c r="BQ4" s="358"/>
      <c r="BR4" s="358"/>
      <c r="BS4" s="358"/>
      <c r="BT4" s="358"/>
      <c r="BU4" s="359"/>
      <c r="BV4" s="357">
        <v>50423983</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8.8000000000000007</v>
      </c>
      <c r="CU4" s="364"/>
      <c r="CV4" s="364"/>
      <c r="CW4" s="364"/>
      <c r="CX4" s="364"/>
      <c r="CY4" s="364"/>
      <c r="CZ4" s="364"/>
      <c r="DA4" s="365"/>
      <c r="DB4" s="363">
        <v>9.5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44091563</v>
      </c>
      <c r="BO5" s="395"/>
      <c r="BP5" s="395"/>
      <c r="BQ5" s="395"/>
      <c r="BR5" s="395"/>
      <c r="BS5" s="395"/>
      <c r="BT5" s="395"/>
      <c r="BU5" s="396"/>
      <c r="BV5" s="394">
        <v>47680686</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99.3</v>
      </c>
      <c r="CU5" s="392"/>
      <c r="CV5" s="392"/>
      <c r="CW5" s="392"/>
      <c r="CX5" s="392"/>
      <c r="CY5" s="392"/>
      <c r="CZ5" s="392"/>
      <c r="DA5" s="393"/>
      <c r="DB5" s="391">
        <v>92.6</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2733807</v>
      </c>
      <c r="BO6" s="395"/>
      <c r="BP6" s="395"/>
      <c r="BQ6" s="395"/>
      <c r="BR6" s="395"/>
      <c r="BS6" s="395"/>
      <c r="BT6" s="395"/>
      <c r="BU6" s="396"/>
      <c r="BV6" s="394">
        <v>2743297</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100.1</v>
      </c>
      <c r="CU6" s="432"/>
      <c r="CV6" s="432"/>
      <c r="CW6" s="432"/>
      <c r="CX6" s="432"/>
      <c r="CY6" s="432"/>
      <c r="CZ6" s="432"/>
      <c r="DA6" s="433"/>
      <c r="DB6" s="431">
        <v>96.6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626859</v>
      </c>
      <c r="BO7" s="395"/>
      <c r="BP7" s="395"/>
      <c r="BQ7" s="395"/>
      <c r="BR7" s="395"/>
      <c r="BS7" s="395"/>
      <c r="BT7" s="395"/>
      <c r="BU7" s="396"/>
      <c r="BV7" s="394">
        <v>414163</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24046751</v>
      </c>
      <c r="CU7" s="395"/>
      <c r="CV7" s="395"/>
      <c r="CW7" s="395"/>
      <c r="CX7" s="395"/>
      <c r="CY7" s="395"/>
      <c r="CZ7" s="395"/>
      <c r="DA7" s="396"/>
      <c r="DB7" s="394">
        <v>24605300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2106948</v>
      </c>
      <c r="BO8" s="395"/>
      <c r="BP8" s="395"/>
      <c r="BQ8" s="395"/>
      <c r="BR8" s="395"/>
      <c r="BS8" s="395"/>
      <c r="BT8" s="395"/>
      <c r="BU8" s="396"/>
      <c r="BV8" s="394">
        <v>2329134</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0.38</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69870</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-222186</v>
      </c>
      <c r="BO9" s="395"/>
      <c r="BP9" s="395"/>
      <c r="BQ9" s="395"/>
      <c r="BR9" s="395"/>
      <c r="BS9" s="395"/>
      <c r="BT9" s="395"/>
      <c r="BU9" s="396"/>
      <c r="BV9" s="394">
        <v>654769</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17.2</v>
      </c>
      <c r="CU9" s="392"/>
      <c r="CV9" s="392"/>
      <c r="CW9" s="392"/>
      <c r="CX9" s="392"/>
      <c r="CY9" s="392"/>
      <c r="CZ9" s="392"/>
      <c r="DA9" s="393"/>
      <c r="DB9" s="391">
        <v>16.7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74770</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296</v>
      </c>
      <c r="BO10" s="395"/>
      <c r="BP10" s="395"/>
      <c r="BQ10" s="395"/>
      <c r="BR10" s="395"/>
      <c r="BS10" s="395"/>
      <c r="BT10" s="395"/>
      <c r="BU10" s="396"/>
      <c r="BV10" s="394">
        <v>500127</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8026</v>
      </c>
      <c r="BO11" s="395"/>
      <c r="BP11" s="395"/>
      <c r="BQ11" s="395"/>
      <c r="BR11" s="395"/>
      <c r="BS11" s="395"/>
      <c r="BT11" s="395"/>
      <c r="BU11" s="396"/>
      <c r="BV11" s="394">
        <v>1297</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69716</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138</v>
      </c>
      <c r="AV12" s="427"/>
      <c r="AW12" s="427"/>
      <c r="AX12" s="427"/>
      <c r="AY12" s="428" t="s">
        <v>139</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132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69395</v>
      </c>
      <c r="S13" s="479"/>
      <c r="T13" s="479"/>
      <c r="U13" s="479"/>
      <c r="V13" s="480"/>
      <c r="W13" s="410" t="s">
        <v>143</v>
      </c>
      <c r="X13" s="411"/>
      <c r="Y13" s="411"/>
      <c r="Z13" s="411"/>
      <c r="AA13" s="411"/>
      <c r="AB13" s="401"/>
      <c r="AC13" s="445">
        <v>3929</v>
      </c>
      <c r="AD13" s="446"/>
      <c r="AE13" s="446"/>
      <c r="AF13" s="446"/>
      <c r="AG13" s="488"/>
      <c r="AH13" s="445">
        <v>4349</v>
      </c>
      <c r="AI13" s="446"/>
      <c r="AJ13" s="446"/>
      <c r="AK13" s="446"/>
      <c r="AL13" s="447"/>
      <c r="AM13" s="423" t="s">
        <v>144</v>
      </c>
      <c r="AN13" s="424"/>
      <c r="AO13" s="424"/>
      <c r="AP13" s="424"/>
      <c r="AQ13" s="424"/>
      <c r="AR13" s="424"/>
      <c r="AS13" s="424"/>
      <c r="AT13" s="425"/>
      <c r="AU13" s="426" t="s">
        <v>129</v>
      </c>
      <c r="AV13" s="427"/>
      <c r="AW13" s="427"/>
      <c r="AX13" s="427"/>
      <c r="AY13" s="428" t="s">
        <v>145</v>
      </c>
      <c r="AZ13" s="429"/>
      <c r="BA13" s="429"/>
      <c r="BB13" s="429"/>
      <c r="BC13" s="429"/>
      <c r="BD13" s="429"/>
      <c r="BE13" s="429"/>
      <c r="BF13" s="429"/>
      <c r="BG13" s="429"/>
      <c r="BH13" s="429"/>
      <c r="BI13" s="429"/>
      <c r="BJ13" s="429"/>
      <c r="BK13" s="429"/>
      <c r="BL13" s="429"/>
      <c r="BM13" s="430"/>
      <c r="BN13" s="394">
        <v>-213864</v>
      </c>
      <c r="BO13" s="395"/>
      <c r="BP13" s="395"/>
      <c r="BQ13" s="395"/>
      <c r="BR13" s="395"/>
      <c r="BS13" s="395"/>
      <c r="BT13" s="395"/>
      <c r="BU13" s="396"/>
      <c r="BV13" s="394">
        <v>1156193</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8.1999999999999993</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70880</v>
      </c>
      <c r="S14" s="479"/>
      <c r="T14" s="479"/>
      <c r="U14" s="479"/>
      <c r="V14" s="480"/>
      <c r="W14" s="384"/>
      <c r="X14" s="385"/>
      <c r="Y14" s="385"/>
      <c r="Z14" s="385"/>
      <c r="AA14" s="385"/>
      <c r="AB14" s="374"/>
      <c r="AC14" s="481">
        <v>11.9</v>
      </c>
      <c r="AD14" s="482"/>
      <c r="AE14" s="482"/>
      <c r="AF14" s="482"/>
      <c r="AG14" s="483"/>
      <c r="AH14" s="481">
        <v>12.5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132</v>
      </c>
      <c r="CU14" s="493"/>
      <c r="CV14" s="493"/>
      <c r="CW14" s="493"/>
      <c r="CX14" s="493"/>
      <c r="CY14" s="493"/>
      <c r="CZ14" s="493"/>
      <c r="DA14" s="494"/>
      <c r="DB14" s="492" t="s">
        <v>132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142</v>
      </c>
      <c r="N15" s="486"/>
      <c r="O15" s="486"/>
      <c r="P15" s="486"/>
      <c r="Q15" s="487"/>
      <c r="R15" s="478">
        <v>70591</v>
      </c>
      <c r="S15" s="479"/>
      <c r="T15" s="479"/>
      <c r="U15" s="479"/>
      <c r="V15" s="480"/>
      <c r="W15" s="410" t="s">
        <v>149</v>
      </c>
      <c r="X15" s="411"/>
      <c r="Y15" s="411"/>
      <c r="Z15" s="411"/>
      <c r="AA15" s="411"/>
      <c r="AB15" s="401"/>
      <c r="AC15" s="445">
        <v>6206</v>
      </c>
      <c r="AD15" s="446"/>
      <c r="AE15" s="446"/>
      <c r="AF15" s="446"/>
      <c r="AG15" s="488"/>
      <c r="AH15" s="445">
        <v>6631</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8490474</v>
      </c>
      <c r="BO15" s="358"/>
      <c r="BP15" s="358"/>
      <c r="BQ15" s="358"/>
      <c r="BR15" s="358"/>
      <c r="BS15" s="358"/>
      <c r="BT15" s="358"/>
      <c r="BU15" s="359"/>
      <c r="BV15" s="357">
        <v>8051805</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18.8</v>
      </c>
      <c r="AD16" s="482"/>
      <c r="AE16" s="482"/>
      <c r="AF16" s="482"/>
      <c r="AG16" s="483"/>
      <c r="AH16" s="481">
        <v>19</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21635985</v>
      </c>
      <c r="BO16" s="395"/>
      <c r="BP16" s="395"/>
      <c r="BQ16" s="395"/>
      <c r="BR16" s="395"/>
      <c r="BS16" s="395"/>
      <c r="BT16" s="395"/>
      <c r="BU16" s="396"/>
      <c r="BV16" s="394">
        <v>21534280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155</v>
      </c>
      <c r="N17" s="506"/>
      <c r="O17" s="506"/>
      <c r="P17" s="506"/>
      <c r="Q17" s="507"/>
      <c r="R17" s="500" t="s">
        <v>156</v>
      </c>
      <c r="S17" s="501"/>
      <c r="T17" s="501"/>
      <c r="U17" s="501"/>
      <c r="V17" s="502"/>
      <c r="W17" s="410" t="s">
        <v>157</v>
      </c>
      <c r="X17" s="411"/>
      <c r="Y17" s="411"/>
      <c r="Z17" s="411"/>
      <c r="AA17" s="411"/>
      <c r="AB17" s="401"/>
      <c r="AC17" s="445">
        <v>22928</v>
      </c>
      <c r="AD17" s="446"/>
      <c r="AE17" s="446"/>
      <c r="AF17" s="446"/>
      <c r="AG17" s="488"/>
      <c r="AH17" s="445">
        <v>23867</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10619586</v>
      </c>
      <c r="BO17" s="395"/>
      <c r="BP17" s="395"/>
      <c r="BQ17" s="395"/>
      <c r="BR17" s="395"/>
      <c r="BS17" s="395"/>
      <c r="BT17" s="395"/>
      <c r="BU17" s="396"/>
      <c r="BV17" s="394">
        <v>10082122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159</v>
      </c>
      <c r="C18" s="437"/>
      <c r="D18" s="437"/>
      <c r="E18" s="517"/>
      <c r="F18" s="517"/>
      <c r="G18" s="517"/>
      <c r="H18" s="517"/>
      <c r="I18" s="517"/>
      <c r="J18" s="517"/>
      <c r="K18" s="517"/>
      <c r="L18" s="518">
        <v>1026.9100000000001</v>
      </c>
      <c r="M18" s="518"/>
      <c r="N18" s="518"/>
      <c r="O18" s="518"/>
      <c r="P18" s="518"/>
      <c r="Q18" s="518"/>
      <c r="R18" s="519"/>
      <c r="S18" s="519"/>
      <c r="T18" s="519"/>
      <c r="U18" s="519"/>
      <c r="V18" s="520"/>
      <c r="W18" s="412"/>
      <c r="X18" s="413"/>
      <c r="Y18" s="413"/>
      <c r="Z18" s="413"/>
      <c r="AA18" s="413"/>
      <c r="AB18" s="404"/>
      <c r="AC18" s="521">
        <v>69.3</v>
      </c>
      <c r="AD18" s="522"/>
      <c r="AE18" s="522"/>
      <c r="AF18" s="522"/>
      <c r="AG18" s="523"/>
      <c r="AH18" s="521">
        <v>68.5</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23965129</v>
      </c>
      <c r="BO18" s="395"/>
      <c r="BP18" s="395"/>
      <c r="BQ18" s="395"/>
      <c r="BR18" s="395"/>
      <c r="BS18" s="395"/>
      <c r="BT18" s="395"/>
      <c r="BU18" s="396"/>
      <c r="BV18" s="394">
        <v>23313730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161</v>
      </c>
      <c r="C19" s="437"/>
      <c r="D19" s="437"/>
      <c r="E19" s="517"/>
      <c r="F19" s="517"/>
      <c r="G19" s="517"/>
      <c r="H19" s="517"/>
      <c r="I19" s="517"/>
      <c r="J19" s="517"/>
      <c r="K19" s="517"/>
      <c r="L19" s="525">
        <v>68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30739132</v>
      </c>
      <c r="BO19" s="395"/>
      <c r="BP19" s="395"/>
      <c r="BQ19" s="395"/>
      <c r="BR19" s="395"/>
      <c r="BS19" s="395"/>
      <c r="BT19" s="395"/>
      <c r="BU19" s="396"/>
      <c r="BV19" s="394">
        <v>31138848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163</v>
      </c>
      <c r="C20" s="437"/>
      <c r="D20" s="437"/>
      <c r="E20" s="517"/>
      <c r="F20" s="517"/>
      <c r="G20" s="517"/>
      <c r="H20" s="517"/>
      <c r="I20" s="517"/>
      <c r="J20" s="517"/>
      <c r="K20" s="517"/>
      <c r="L20" s="525">
        <v>31215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47697157</v>
      </c>
      <c r="BO22" s="358"/>
      <c r="BP22" s="358"/>
      <c r="BQ22" s="358"/>
      <c r="BR22" s="358"/>
      <c r="BS22" s="358"/>
      <c r="BT22" s="358"/>
      <c r="BU22" s="359"/>
      <c r="BV22" s="357">
        <v>49901814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36271095</v>
      </c>
      <c r="BO23" s="395"/>
      <c r="BP23" s="395"/>
      <c r="BQ23" s="395"/>
      <c r="BR23" s="395"/>
      <c r="BS23" s="395"/>
      <c r="BT23" s="395"/>
      <c r="BU23" s="396"/>
      <c r="BV23" s="394">
        <v>37024743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173</v>
      </c>
      <c r="F24" s="424"/>
      <c r="G24" s="424"/>
      <c r="H24" s="424"/>
      <c r="I24" s="424"/>
      <c r="J24" s="424"/>
      <c r="K24" s="425"/>
      <c r="L24" s="445">
        <v>1</v>
      </c>
      <c r="M24" s="446"/>
      <c r="N24" s="446"/>
      <c r="O24" s="446"/>
      <c r="P24" s="488"/>
      <c r="Q24" s="445">
        <v>8800</v>
      </c>
      <c r="R24" s="446"/>
      <c r="S24" s="446"/>
      <c r="T24" s="446"/>
      <c r="U24" s="446"/>
      <c r="V24" s="488"/>
      <c r="W24" s="540"/>
      <c r="X24" s="541"/>
      <c r="Y24" s="542"/>
      <c r="Z24" s="444" t="s">
        <v>174</v>
      </c>
      <c r="AA24" s="424"/>
      <c r="AB24" s="424"/>
      <c r="AC24" s="424"/>
      <c r="AD24" s="424"/>
      <c r="AE24" s="424"/>
      <c r="AF24" s="424"/>
      <c r="AG24" s="425"/>
      <c r="AH24" s="445">
        <v>807</v>
      </c>
      <c r="AI24" s="446"/>
      <c r="AJ24" s="446"/>
      <c r="AK24" s="446"/>
      <c r="AL24" s="488"/>
      <c r="AM24" s="445">
        <v>2522682</v>
      </c>
      <c r="AN24" s="446"/>
      <c r="AO24" s="446"/>
      <c r="AP24" s="446"/>
      <c r="AQ24" s="446"/>
      <c r="AR24" s="488"/>
      <c r="AS24" s="445">
        <v>3126</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33358612</v>
      </c>
      <c r="BO24" s="395"/>
      <c r="BP24" s="395"/>
      <c r="BQ24" s="395"/>
      <c r="BR24" s="395"/>
      <c r="BS24" s="395"/>
      <c r="BT24" s="395"/>
      <c r="BU24" s="396"/>
      <c r="BV24" s="394">
        <v>34298829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176</v>
      </c>
      <c r="F25" s="424"/>
      <c r="G25" s="424"/>
      <c r="H25" s="424"/>
      <c r="I25" s="424"/>
      <c r="J25" s="424"/>
      <c r="K25" s="425"/>
      <c r="L25" s="445">
        <v>2</v>
      </c>
      <c r="M25" s="446"/>
      <c r="N25" s="446"/>
      <c r="O25" s="446"/>
      <c r="P25" s="488"/>
      <c r="Q25" s="445">
        <v>7320</v>
      </c>
      <c r="R25" s="446"/>
      <c r="S25" s="446"/>
      <c r="T25" s="446"/>
      <c r="U25" s="446"/>
      <c r="V25" s="488"/>
      <c r="W25" s="540"/>
      <c r="X25" s="541"/>
      <c r="Y25" s="542"/>
      <c r="Z25" s="444" t="s">
        <v>177</v>
      </c>
      <c r="AA25" s="424"/>
      <c r="AB25" s="424"/>
      <c r="AC25" s="424"/>
      <c r="AD25" s="424"/>
      <c r="AE25" s="424"/>
      <c r="AF25" s="424"/>
      <c r="AG25" s="425"/>
      <c r="AH25" s="445">
        <v>157</v>
      </c>
      <c r="AI25" s="446"/>
      <c r="AJ25" s="446"/>
      <c r="AK25" s="446"/>
      <c r="AL25" s="488"/>
      <c r="AM25" s="445">
        <v>490154</v>
      </c>
      <c r="AN25" s="446"/>
      <c r="AO25" s="446"/>
      <c r="AP25" s="446"/>
      <c r="AQ25" s="446"/>
      <c r="AR25" s="488"/>
      <c r="AS25" s="445">
        <v>3122</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9832733</v>
      </c>
      <c r="BO25" s="358"/>
      <c r="BP25" s="358"/>
      <c r="BQ25" s="358"/>
      <c r="BR25" s="358"/>
      <c r="BS25" s="358"/>
      <c r="BT25" s="358"/>
      <c r="BU25" s="359"/>
      <c r="BV25" s="357">
        <v>11210211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179</v>
      </c>
      <c r="F26" s="424"/>
      <c r="G26" s="424"/>
      <c r="H26" s="424"/>
      <c r="I26" s="424"/>
      <c r="J26" s="424"/>
      <c r="K26" s="425"/>
      <c r="L26" s="445">
        <v>1</v>
      </c>
      <c r="M26" s="446"/>
      <c r="N26" s="446"/>
      <c r="O26" s="446"/>
      <c r="P26" s="488"/>
      <c r="Q26" s="445">
        <v>6600</v>
      </c>
      <c r="R26" s="446"/>
      <c r="S26" s="446"/>
      <c r="T26" s="446"/>
      <c r="U26" s="446"/>
      <c r="V26" s="488"/>
      <c r="W26" s="540"/>
      <c r="X26" s="541"/>
      <c r="Y26" s="542"/>
      <c r="Z26" s="444" t="s">
        <v>180</v>
      </c>
      <c r="AA26" s="546"/>
      <c r="AB26" s="546"/>
      <c r="AC26" s="546"/>
      <c r="AD26" s="546"/>
      <c r="AE26" s="546"/>
      <c r="AF26" s="546"/>
      <c r="AG26" s="547"/>
      <c r="AH26" s="445">
        <v>11</v>
      </c>
      <c r="AI26" s="446"/>
      <c r="AJ26" s="446"/>
      <c r="AK26" s="446"/>
      <c r="AL26" s="488"/>
      <c r="AM26" s="445">
        <v>41030</v>
      </c>
      <c r="AN26" s="446"/>
      <c r="AO26" s="446"/>
      <c r="AP26" s="446"/>
      <c r="AQ26" s="446"/>
      <c r="AR26" s="488"/>
      <c r="AS26" s="445">
        <v>3730</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141</v>
      </c>
      <c r="BO26" s="395"/>
      <c r="BP26" s="395"/>
      <c r="BQ26" s="395"/>
      <c r="BR26" s="395"/>
      <c r="BS26" s="395"/>
      <c r="BT26" s="395"/>
      <c r="BU26" s="396"/>
      <c r="BV26" s="394" t="s">
        <v>132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182</v>
      </c>
      <c r="F27" s="424"/>
      <c r="G27" s="424"/>
      <c r="H27" s="424"/>
      <c r="I27" s="424"/>
      <c r="J27" s="424"/>
      <c r="K27" s="425"/>
      <c r="L27" s="445">
        <v>1</v>
      </c>
      <c r="M27" s="446"/>
      <c r="N27" s="446"/>
      <c r="O27" s="446"/>
      <c r="P27" s="488"/>
      <c r="Q27" s="445">
        <v>5350</v>
      </c>
      <c r="R27" s="446"/>
      <c r="S27" s="446"/>
      <c r="T27" s="446"/>
      <c r="U27" s="446"/>
      <c r="V27" s="488"/>
      <c r="W27" s="540"/>
      <c r="X27" s="541"/>
      <c r="Y27" s="542"/>
      <c r="Z27" s="444" t="s">
        <v>183</v>
      </c>
      <c r="AA27" s="424"/>
      <c r="AB27" s="424"/>
      <c r="AC27" s="424"/>
      <c r="AD27" s="424"/>
      <c r="AE27" s="424"/>
      <c r="AF27" s="424"/>
      <c r="AG27" s="425"/>
      <c r="AH27" s="445">
        <v>25</v>
      </c>
      <c r="AI27" s="446"/>
      <c r="AJ27" s="446"/>
      <c r="AK27" s="446"/>
      <c r="AL27" s="488"/>
      <c r="AM27" s="445">
        <v>83441</v>
      </c>
      <c r="AN27" s="446"/>
      <c r="AO27" s="446"/>
      <c r="AP27" s="446"/>
      <c r="AQ27" s="446"/>
      <c r="AR27" s="488"/>
      <c r="AS27" s="445">
        <v>3338</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v>310426</v>
      </c>
      <c r="BO27" s="514"/>
      <c r="BP27" s="514"/>
      <c r="BQ27" s="514"/>
      <c r="BR27" s="514"/>
      <c r="BS27" s="514"/>
      <c r="BT27" s="514"/>
      <c r="BU27" s="515"/>
      <c r="BV27" s="513">
        <v>310116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185</v>
      </c>
      <c r="F28" s="424"/>
      <c r="G28" s="424"/>
      <c r="H28" s="424"/>
      <c r="I28" s="424"/>
      <c r="J28" s="424"/>
      <c r="K28" s="425"/>
      <c r="L28" s="445">
        <v>1</v>
      </c>
      <c r="M28" s="446"/>
      <c r="N28" s="446"/>
      <c r="O28" s="446"/>
      <c r="P28" s="488"/>
      <c r="Q28" s="445">
        <v>4750</v>
      </c>
      <c r="R28" s="446"/>
      <c r="S28" s="446"/>
      <c r="T28" s="446"/>
      <c r="U28" s="446"/>
      <c r="V28" s="488"/>
      <c r="W28" s="540"/>
      <c r="X28" s="541"/>
      <c r="Y28" s="542"/>
      <c r="Z28" s="444" t="s">
        <v>186</v>
      </c>
      <c r="AA28" s="424"/>
      <c r="AB28" s="424"/>
      <c r="AC28" s="424"/>
      <c r="AD28" s="424"/>
      <c r="AE28" s="424"/>
      <c r="AF28" s="424"/>
      <c r="AG28" s="425"/>
      <c r="AH28" s="445" t="s">
        <v>187</v>
      </c>
      <c r="AI28" s="446"/>
      <c r="AJ28" s="446"/>
      <c r="AK28" s="446"/>
      <c r="AL28" s="488"/>
      <c r="AM28" s="445" t="s">
        <v>188</v>
      </c>
      <c r="AN28" s="446"/>
      <c r="AO28" s="446"/>
      <c r="AP28" s="446"/>
      <c r="AQ28" s="446"/>
      <c r="AR28" s="488"/>
      <c r="AS28" s="445" t="s">
        <v>188</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4065004</v>
      </c>
      <c r="BO28" s="358"/>
      <c r="BP28" s="358"/>
      <c r="BQ28" s="358"/>
      <c r="BR28" s="358"/>
      <c r="BS28" s="358"/>
      <c r="BT28" s="358"/>
      <c r="BU28" s="359"/>
      <c r="BV28" s="357">
        <v>4064708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190</v>
      </c>
      <c r="F29" s="424"/>
      <c r="G29" s="424"/>
      <c r="H29" s="424"/>
      <c r="I29" s="424"/>
      <c r="J29" s="424"/>
      <c r="K29" s="425"/>
      <c r="L29" s="445">
        <v>18</v>
      </c>
      <c r="M29" s="446"/>
      <c r="N29" s="446"/>
      <c r="O29" s="446"/>
      <c r="P29" s="488"/>
      <c r="Q29" s="445">
        <v>4300</v>
      </c>
      <c r="R29" s="446"/>
      <c r="S29" s="446"/>
      <c r="T29" s="446"/>
      <c r="U29" s="446"/>
      <c r="V29" s="488"/>
      <c r="W29" s="543"/>
      <c r="X29" s="544"/>
      <c r="Y29" s="545"/>
      <c r="Z29" s="444" t="s">
        <v>191</v>
      </c>
      <c r="AA29" s="424"/>
      <c r="AB29" s="424"/>
      <c r="AC29" s="424"/>
      <c r="AD29" s="424"/>
      <c r="AE29" s="424"/>
      <c r="AF29" s="424"/>
      <c r="AG29" s="425"/>
      <c r="AH29" s="445">
        <v>832</v>
      </c>
      <c r="AI29" s="446"/>
      <c r="AJ29" s="446"/>
      <c r="AK29" s="446"/>
      <c r="AL29" s="488"/>
      <c r="AM29" s="445">
        <v>2606123</v>
      </c>
      <c r="AN29" s="446"/>
      <c r="AO29" s="446"/>
      <c r="AP29" s="446"/>
      <c r="AQ29" s="446"/>
      <c r="AR29" s="488"/>
      <c r="AS29" s="445">
        <v>3132</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10448586</v>
      </c>
      <c r="BO29" s="395"/>
      <c r="BP29" s="395"/>
      <c r="BQ29" s="395"/>
      <c r="BR29" s="395"/>
      <c r="BS29" s="395"/>
      <c r="BT29" s="395"/>
      <c r="BU29" s="396"/>
      <c r="BV29" s="394">
        <v>10439509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99.5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10547353</v>
      </c>
      <c r="BO30" s="514"/>
      <c r="BP30" s="514"/>
      <c r="BQ30" s="514"/>
      <c r="BR30" s="514"/>
      <c r="BS30" s="514"/>
      <c r="BT30" s="514"/>
      <c r="BU30" s="515"/>
      <c r="BV30" s="513">
        <v>10331099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200</v>
      </c>
      <c r="V33" s="418"/>
      <c r="W33" s="383" t="s">
        <v>202</v>
      </c>
      <c r="X33" s="383"/>
      <c r="Y33" s="383"/>
      <c r="Z33" s="383"/>
      <c r="AA33" s="383"/>
      <c r="AB33" s="383"/>
      <c r="AC33" s="383"/>
      <c r="AD33" s="383"/>
      <c r="AE33" s="383"/>
      <c r="AF33" s="383"/>
      <c r="AG33" s="383"/>
      <c r="AH33" s="383"/>
      <c r="AI33" s="383"/>
      <c r="AJ33" s="383"/>
      <c r="AK33" s="383"/>
      <c r="AL33" s="179"/>
      <c r="AM33" s="418" t="s">
        <v>203</v>
      </c>
      <c r="AN33" s="418"/>
      <c r="AO33" s="383" t="s">
        <v>201</v>
      </c>
      <c r="AP33" s="383"/>
      <c r="AQ33" s="383"/>
      <c r="AR33" s="383"/>
      <c r="AS33" s="383"/>
      <c r="AT33" s="383"/>
      <c r="AU33" s="383"/>
      <c r="AV33" s="383"/>
      <c r="AW33" s="383"/>
      <c r="AX33" s="383"/>
      <c r="AY33" s="383"/>
      <c r="AZ33" s="383"/>
      <c r="BA33" s="383"/>
      <c r="BB33" s="383"/>
      <c r="BC33" s="383"/>
      <c r="BD33" s="185"/>
      <c r="BE33" s="383" t="s">
        <v>204</v>
      </c>
      <c r="BF33" s="383"/>
      <c r="BG33" s="383" t="s">
        <v>205</v>
      </c>
      <c r="BH33" s="383"/>
      <c r="BI33" s="383"/>
      <c r="BJ33" s="383"/>
      <c r="BK33" s="383"/>
      <c r="BL33" s="383"/>
      <c r="BM33" s="383"/>
      <c r="BN33" s="383"/>
      <c r="BO33" s="383"/>
      <c r="BP33" s="383"/>
      <c r="BQ33" s="383"/>
      <c r="BR33" s="383"/>
      <c r="BS33" s="383"/>
      <c r="BT33" s="383"/>
      <c r="BU33" s="383"/>
      <c r="BV33" s="185"/>
      <c r="BW33" s="418" t="s">
        <v>204</v>
      </c>
      <c r="BX33" s="418"/>
      <c r="BY33" s="383" t="s">
        <v>206</v>
      </c>
      <c r="BZ33" s="383"/>
      <c r="CA33" s="383"/>
      <c r="CB33" s="383"/>
      <c r="CC33" s="383"/>
      <c r="CD33" s="383"/>
      <c r="CE33" s="383"/>
      <c r="CF33" s="383"/>
      <c r="CG33" s="383"/>
      <c r="CH33" s="383"/>
      <c r="CI33" s="383"/>
      <c r="CJ33" s="383"/>
      <c r="CK33" s="383"/>
      <c r="CL33" s="383"/>
      <c r="CM33" s="383"/>
      <c r="CN33" s="179"/>
      <c r="CO33" s="418" t="s">
        <v>207</v>
      </c>
      <c r="CP33" s="418"/>
      <c r="CQ33" s="383" t="s">
        <v>208</v>
      </c>
      <c r="CR33" s="383"/>
      <c r="CS33" s="383"/>
      <c r="CT33" s="383"/>
      <c r="CU33" s="383"/>
      <c r="CV33" s="383"/>
      <c r="CW33" s="383"/>
      <c r="CX33" s="383"/>
      <c r="CY33" s="383"/>
      <c r="CZ33" s="383"/>
      <c r="DA33" s="383"/>
      <c r="DB33" s="383"/>
      <c r="DC33" s="383"/>
      <c r="DD33" s="383"/>
      <c r="DE33" s="383"/>
      <c r="DF33" s="179"/>
      <c r="DG33" s="583" t="s">
        <v>209</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10</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17</v>
      </c>
      <c r="BX34" s="584"/>
      <c r="BY34" s="585" t="str">
        <f>IF('各会計、関係団体の財政状況及び健全化判断比率'!B68="","",'各会計、関係団体の財政状況及び健全化判断比率'!B68)</f>
        <v>公立紀南病院組合</v>
      </c>
      <c r="BZ34" s="585"/>
      <c r="CA34" s="585"/>
      <c r="CB34" s="585"/>
      <c r="CC34" s="585"/>
      <c r="CD34" s="585"/>
      <c r="CE34" s="585"/>
      <c r="CF34" s="585"/>
      <c r="CG34" s="585"/>
      <c r="CH34" s="585"/>
      <c r="CI34" s="585"/>
      <c r="CJ34" s="585"/>
      <c r="CK34" s="585"/>
      <c r="CL34" s="585"/>
      <c r="CM34" s="585"/>
      <c r="CN34" s="175"/>
      <c r="CO34" s="584">
        <f>IF(CQ34="","",MAX(C34:D43,U34:V43,AM34:AN43,BE34:BF43,BW34:BX43)+1)</f>
        <v>27</v>
      </c>
      <c r="CP34" s="584"/>
      <c r="CQ34" s="585" t="str">
        <f>IF('各会計、関係団体の財政状況及び健全化判断比率'!BS7="","",'各会計、関係団体の財政状況及び健全化判断比率'!BS7)</f>
        <v>南紀みらい（株）</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診療所事業特別会計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国民健康保険事業特別会計（直営診療施設勘定）</v>
      </c>
      <c r="X35" s="585"/>
      <c r="Y35" s="585"/>
      <c r="Z35" s="585"/>
      <c r="AA35" s="585"/>
      <c r="AB35" s="585"/>
      <c r="AC35" s="585"/>
      <c r="AD35" s="585"/>
      <c r="AE35" s="585"/>
      <c r="AF35" s="585"/>
      <c r="AG35" s="585"/>
      <c r="AH35" s="585"/>
      <c r="AI35" s="585"/>
      <c r="AJ35" s="585"/>
      <c r="AK35" s="585"/>
      <c r="AL35" s="175"/>
      <c r="AM35" s="584">
        <f t="shared" ref="AM35:AM43" si="0">IF(AO35="","",AM34+1)</f>
        <v>11</v>
      </c>
      <c r="AN35" s="584"/>
      <c r="AO35" s="585" t="str">
        <f>IF('各会計、関係団体の財政状況及び健全化判断比率'!B34="","",'各会計、関係団体の財政状況及び健全化判断比率'!B34)</f>
        <v>特定環境保全公共下水道事業会計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IF('各会計、関係団体の財政状況及び健全化判断比率'!B36="","",'各会計、関係団体の財政状況及び健全化判断比率'!B36)</f>
        <v>林業集落排水事業特別会計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18</v>
      </c>
      <c r="BX35" s="584"/>
      <c r="BY35" s="585" t="str">
        <f>IF('各会計、関係団体の財政状況及び健全化判断比率'!B69="","",'各会計、関係団体の財政状況及び健全化判断比率'!B69)</f>
        <v>紀南地方老人福祉施設組合（普通会計）</v>
      </c>
      <c r="BZ35" s="585"/>
      <c r="CA35" s="585"/>
      <c r="CB35" s="585"/>
      <c r="CC35" s="585"/>
      <c r="CD35" s="585"/>
      <c r="CE35" s="585"/>
      <c r="CF35" s="585"/>
      <c r="CG35" s="585"/>
      <c r="CH35" s="585"/>
      <c r="CI35" s="585"/>
      <c r="CJ35" s="585"/>
      <c r="CK35" s="585"/>
      <c r="CL35" s="585"/>
      <c r="CM35" s="585"/>
      <c r="CN35" s="175"/>
      <c r="CO35" s="584">
        <f t="shared" ref="CO35:CO43" si="3">IF(CQ35="","",CO34+1)</f>
        <v>28</v>
      </c>
      <c r="CP35" s="584"/>
      <c r="CQ35" s="585" t="str">
        <f>IF('各会計、関係団体の財政状況及び健全化判断比率'!BS8="","",'各会計、関係団体の財政状況及び健全化判断比率'!BS8)</f>
        <v>田辺市土地開発公社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木材加工事業特別会計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介護保険特別会計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IF('各会計、関係団体の財政状況及び健全化判断比率'!B37="","",'各会計、関係団体の財政状況及び健全化判断比率'!B37)</f>
        <v>漁業集落排水事業特別会計</v>
      </c>
      <c r="BH36" s="585"/>
      <c r="BI36" s="585"/>
      <c r="BJ36" s="585"/>
      <c r="BK36" s="585"/>
      <c r="BL36" s="585"/>
      <c r="BM36" s="585"/>
      <c r="BN36" s="585"/>
      <c r="BO36" s="585"/>
      <c r="BP36" s="585"/>
      <c r="BQ36" s="585"/>
      <c r="BR36" s="585"/>
      <c r="BS36" s="585"/>
      <c r="BT36" s="585"/>
      <c r="BU36" s="585"/>
      <c r="BV36" s="175"/>
      <c r="BW36" s="584">
        <f t="shared" si="2"/>
        <v>19</v>
      </c>
      <c r="BX36" s="584"/>
      <c r="BY36" s="585" t="str">
        <f>IF('各会計、関係団体の財政状況及び健全化判断比率'!B70="","",'各会計、関係団体の財政状況及び健全化判断比率'!B70)</f>
        <v>紀南地方老人福祉施設組合（公営企業会計）</v>
      </c>
      <c r="BZ36" s="585"/>
      <c r="CA36" s="585"/>
      <c r="CB36" s="585"/>
      <c r="CC36" s="585"/>
      <c r="CD36" s="585"/>
      <c r="CE36" s="585"/>
      <c r="CF36" s="585"/>
      <c r="CG36" s="585"/>
      <c r="CH36" s="585"/>
      <c r="CI36" s="585"/>
      <c r="CJ36" s="585"/>
      <c r="CK36" s="585"/>
      <c r="CL36" s="585"/>
      <c r="CM36" s="585"/>
      <c r="CN36" s="175"/>
      <c r="CO36" s="584">
        <f t="shared" si="3"/>
        <v>29</v>
      </c>
      <c r="CP36" s="584"/>
      <c r="CQ36" s="585" t="str">
        <f>IF('各会計、関係団体の財政状況及び健全化判断比率'!BS9="","",'各会計、関係団体の財政状況及び健全化判断比率'!BS9)</f>
        <v>（一財）龍神村開発公社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f>IF(E37="","",C36+1)</f>
        <v>4</v>
      </c>
      <c r="D37" s="584"/>
      <c r="E37" s="585" t="str">
        <f>IF('各会計、関係団体の財政状況及び健全化判断比率'!B10="","",'各会計、関係団体の財政状況及び健全化判断比率'!B10)</f>
        <v>公共用地先行取得事業特別会計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15</v>
      </c>
      <c r="BF37" s="584"/>
      <c r="BG37" s="585" t="str">
        <f>IF('各会計、関係団体の財政状況及び健全化判断比率'!B38="","",'各会計、関係団体の財政状況及び健全化判断比率'!B38)</f>
        <v>戸別排水処理事業特別会計</v>
      </c>
      <c r="BH37" s="585"/>
      <c r="BI37" s="585"/>
      <c r="BJ37" s="585"/>
      <c r="BK37" s="585"/>
      <c r="BL37" s="585"/>
      <c r="BM37" s="585"/>
      <c r="BN37" s="585"/>
      <c r="BO37" s="585"/>
      <c r="BP37" s="585"/>
      <c r="BQ37" s="585"/>
      <c r="BR37" s="585"/>
      <c r="BS37" s="585"/>
      <c r="BT37" s="585"/>
      <c r="BU37" s="585"/>
      <c r="BV37" s="175"/>
      <c r="BW37" s="584">
        <f t="shared" si="2"/>
        <v>20</v>
      </c>
      <c r="BX37" s="584"/>
      <c r="BY37" s="585" t="str">
        <f>IF('各会計、関係団体の財政状況及び健全化判断比率'!B71="","",'各会計、関係団体の財政状況及び健全化判断比率'!B71)</f>
        <v>和歌山県市町村総合事務組合</v>
      </c>
      <c r="BZ37" s="585"/>
      <c r="CA37" s="585"/>
      <c r="CB37" s="585"/>
      <c r="CC37" s="585"/>
      <c r="CD37" s="585"/>
      <c r="CE37" s="585"/>
      <c r="CF37" s="585"/>
      <c r="CG37" s="585"/>
      <c r="CH37" s="585"/>
      <c r="CI37" s="585"/>
      <c r="CJ37" s="585"/>
      <c r="CK37" s="585"/>
      <c r="CL37" s="585"/>
      <c r="CM37" s="585"/>
      <c r="CN37" s="175"/>
      <c r="CO37" s="584">
        <f t="shared" si="3"/>
        <v>30</v>
      </c>
      <c r="CP37" s="584"/>
      <c r="CQ37" s="585" t="str">
        <f>IF('各会計、関係団体の財政状況及び健全化判断比率'!BS10="","",'各会計、関係団体の財政状況及び健全化判断比率'!BS10)</f>
        <v>（有）龍神温泉元湯</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9</v>
      </c>
      <c r="V38" s="584"/>
      <c r="W38" s="585" t="str">
        <f>IF('各会計、関係団体の財政状況及び健全化判断比率'!B32="","",'各会計、関係団体の財政状況及び健全化判断比率'!B32)</f>
        <v>駐車場事業特別会計</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16</v>
      </c>
      <c r="BF38" s="584"/>
      <c r="BG38" s="585" t="str">
        <f>IF('各会計、関係団体の財政状況及び健全化判断比率'!B39="","",'各会計、関係団体の財政状況及び健全化判断比率'!B39)</f>
        <v>分譲宅地造成事業特別会計</v>
      </c>
      <c r="BH38" s="585"/>
      <c r="BI38" s="585"/>
      <c r="BJ38" s="585"/>
      <c r="BK38" s="585"/>
      <c r="BL38" s="585"/>
      <c r="BM38" s="585"/>
      <c r="BN38" s="585"/>
      <c r="BO38" s="585"/>
      <c r="BP38" s="585"/>
      <c r="BQ38" s="585"/>
      <c r="BR38" s="585"/>
      <c r="BS38" s="585"/>
      <c r="BT38" s="585"/>
      <c r="BU38" s="585"/>
      <c r="BV38" s="175"/>
      <c r="BW38" s="584">
        <f t="shared" si="2"/>
        <v>21</v>
      </c>
      <c r="BX38" s="584"/>
      <c r="BY38" s="585" t="str">
        <f>IF('各会計、関係団体の財政状況及び健全化判断比率'!B72="","",'各会計、関係団体の財政状況及び健全化判断比率'!B72)</f>
        <v>和歌山地方税回収機構</v>
      </c>
      <c r="BZ38" s="585"/>
      <c r="CA38" s="585"/>
      <c r="CB38" s="585"/>
      <c r="CC38" s="585"/>
      <c r="CD38" s="585"/>
      <c r="CE38" s="585"/>
      <c r="CF38" s="585"/>
      <c r="CG38" s="585"/>
      <c r="CH38" s="585"/>
      <c r="CI38" s="585"/>
      <c r="CJ38" s="585"/>
      <c r="CK38" s="585"/>
      <c r="CL38" s="585"/>
      <c r="CM38" s="585"/>
      <c r="CN38" s="175"/>
      <c r="CO38" s="584">
        <f t="shared" si="3"/>
        <v>31</v>
      </c>
      <c r="CP38" s="584"/>
      <c r="CQ38" s="585" t="str">
        <f>IF('各会計、関係団体の財政状況及び健全化判断比率'!BS11="","",'各会計、関係団体の財政状況及び健全化判断比率'!BS11)</f>
        <v>（一社）田辺市熊野ツーリズムビューロー</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22</v>
      </c>
      <c r="BX39" s="584"/>
      <c r="BY39" s="585" t="str">
        <f>IF('各会計、関係団体の財政状況及び健全化判断比率'!B73="","",'各会計、関係団体の財政状況及び健全化判断比率'!B73)</f>
        <v>田辺周辺広域市町村圏組合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23</v>
      </c>
      <c r="BX40" s="584"/>
      <c r="BY40" s="585" t="str">
        <f>IF('各会計、関係団体の財政状況及び健全化判断比率'!B74="","",'各会計、関係団体の財政状況及び健全化判断比率'!B74)</f>
        <v>紀南地方児童福祉施設組合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24</v>
      </c>
      <c r="BX41" s="584"/>
      <c r="BY41" s="585" t="str">
        <f>IF('各会計、関係団体の財政状況及び健全化判断比率'!B75="","",'各会計、関係団体の財政状況及び健全化判断比率'!B75)</f>
        <v>紀南学園事務組合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25</v>
      </c>
      <c r="BX42" s="584"/>
      <c r="BY42" s="585" t="str">
        <f>IF('各会計、関係団体の財政状況及び健全化判断比率'!B76="","",'各会計、関係団体の財政状況及び健全化判断比率'!B76)</f>
        <v>和歌山県後期高齢者医療広域連合（普通会計）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26</v>
      </c>
      <c r="BX43" s="584"/>
      <c r="BY43" s="585" t="str">
        <f>IF('各会計、関係団体の財政状況及び健全化判断比率'!B77="","",'各会計、関係団体の財政状況及び健全化判断比率'!B77)</f>
        <v>和歌山県後期高齢者医療広域連合（特別会計）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ymzvSa9doRGzymOTYvItYt+nVZUb1FzUintG6ImPBWMna/KkMbrYvPJt9iMr7tmzmQOr32p2ev8sPdEZ8S1bRw==" saltValue="bT1G9fQnOjJzMzBiChuA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232</v>
      </c>
      <c r="C5" s="597"/>
      <c r="D5" s="597"/>
      <c r="E5" s="597"/>
      <c r="F5" s="597"/>
      <c r="G5" s="597"/>
      <c r="H5" s="597"/>
      <c r="I5" s="597"/>
      <c r="J5" s="597"/>
      <c r="K5" s="597"/>
      <c r="L5" s="597"/>
      <c r="M5" s="597"/>
      <c r="N5" s="597"/>
      <c r="O5" s="597"/>
      <c r="P5" s="597"/>
      <c r="Q5" s="598"/>
      <c r="R5" s="599">
        <v>8396876</v>
      </c>
      <c r="S5" s="600"/>
      <c r="T5" s="600"/>
      <c r="U5" s="600"/>
      <c r="V5" s="600"/>
      <c r="W5" s="600"/>
      <c r="X5" s="600"/>
      <c r="Y5" s="601"/>
      <c r="Z5" s="602">
        <v>17.899999999999999</v>
      </c>
      <c r="AA5" s="602"/>
      <c r="AB5" s="602"/>
      <c r="AC5" s="602"/>
      <c r="AD5" s="603">
        <v>7980207</v>
      </c>
      <c r="AE5" s="603"/>
      <c r="AF5" s="603"/>
      <c r="AG5" s="603"/>
      <c r="AH5" s="603"/>
      <c r="AI5" s="603"/>
      <c r="AJ5" s="603"/>
      <c r="AK5" s="603"/>
      <c r="AL5" s="604">
        <v>33.299999999999997</v>
      </c>
      <c r="AM5" s="605"/>
      <c r="AN5" s="605"/>
      <c r="AO5" s="606"/>
      <c r="AP5" s="596" t="s">
        <v>233</v>
      </c>
      <c r="AQ5" s="597"/>
      <c r="AR5" s="597"/>
      <c r="AS5" s="597"/>
      <c r="AT5" s="597"/>
      <c r="AU5" s="597"/>
      <c r="AV5" s="597"/>
      <c r="AW5" s="597"/>
      <c r="AX5" s="597"/>
      <c r="AY5" s="597"/>
      <c r="AZ5" s="597"/>
      <c r="BA5" s="597"/>
      <c r="BB5" s="597"/>
      <c r="BC5" s="597"/>
      <c r="BD5" s="597"/>
      <c r="BE5" s="597"/>
      <c r="BF5" s="598"/>
      <c r="BG5" s="610">
        <v>8015505</v>
      </c>
      <c r="BH5" s="611"/>
      <c r="BI5" s="611"/>
      <c r="BJ5" s="611"/>
      <c r="BK5" s="611"/>
      <c r="BL5" s="611"/>
      <c r="BM5" s="611"/>
      <c r="BN5" s="612"/>
      <c r="BO5" s="613">
        <v>95.5</v>
      </c>
      <c r="BP5" s="613"/>
      <c r="BQ5" s="613"/>
      <c r="BR5" s="613"/>
      <c r="BS5" s="614">
        <v>77846</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15">
      <c r="B6" s="607" t="s">
        <v>237</v>
      </c>
      <c r="C6" s="608"/>
      <c r="D6" s="608"/>
      <c r="E6" s="608"/>
      <c r="F6" s="608"/>
      <c r="G6" s="608"/>
      <c r="H6" s="608"/>
      <c r="I6" s="608"/>
      <c r="J6" s="608"/>
      <c r="K6" s="608"/>
      <c r="L6" s="608"/>
      <c r="M6" s="608"/>
      <c r="N6" s="608"/>
      <c r="O6" s="608"/>
      <c r="P6" s="608"/>
      <c r="Q6" s="609"/>
      <c r="R6" s="610">
        <v>640655</v>
      </c>
      <c r="S6" s="611"/>
      <c r="T6" s="611"/>
      <c r="U6" s="611"/>
      <c r="V6" s="611"/>
      <c r="W6" s="611"/>
      <c r="X6" s="611"/>
      <c r="Y6" s="612"/>
      <c r="Z6" s="613">
        <v>1.4</v>
      </c>
      <c r="AA6" s="613"/>
      <c r="AB6" s="613"/>
      <c r="AC6" s="613"/>
      <c r="AD6" s="614">
        <v>640655</v>
      </c>
      <c r="AE6" s="614"/>
      <c r="AF6" s="614"/>
      <c r="AG6" s="614"/>
      <c r="AH6" s="614"/>
      <c r="AI6" s="614"/>
      <c r="AJ6" s="614"/>
      <c r="AK6" s="614"/>
      <c r="AL6" s="615">
        <v>2.7</v>
      </c>
      <c r="AM6" s="616"/>
      <c r="AN6" s="616"/>
      <c r="AO6" s="617"/>
      <c r="AP6" s="607" t="s">
        <v>238</v>
      </c>
      <c r="AQ6" s="608"/>
      <c r="AR6" s="608"/>
      <c r="AS6" s="608"/>
      <c r="AT6" s="608"/>
      <c r="AU6" s="608"/>
      <c r="AV6" s="608"/>
      <c r="AW6" s="608"/>
      <c r="AX6" s="608"/>
      <c r="AY6" s="608"/>
      <c r="AZ6" s="608"/>
      <c r="BA6" s="608"/>
      <c r="BB6" s="608"/>
      <c r="BC6" s="608"/>
      <c r="BD6" s="608"/>
      <c r="BE6" s="608"/>
      <c r="BF6" s="609"/>
      <c r="BG6" s="610">
        <v>8015505</v>
      </c>
      <c r="BH6" s="611"/>
      <c r="BI6" s="611"/>
      <c r="BJ6" s="611"/>
      <c r="BK6" s="611"/>
      <c r="BL6" s="611"/>
      <c r="BM6" s="611"/>
      <c r="BN6" s="612"/>
      <c r="BO6" s="613">
        <v>95.5</v>
      </c>
      <c r="BP6" s="613"/>
      <c r="BQ6" s="613"/>
      <c r="BR6" s="613"/>
      <c r="BS6" s="614">
        <v>77846</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227717</v>
      </c>
      <c r="CS6" s="611"/>
      <c r="CT6" s="611"/>
      <c r="CU6" s="611"/>
      <c r="CV6" s="611"/>
      <c r="CW6" s="611"/>
      <c r="CX6" s="611"/>
      <c r="CY6" s="612"/>
      <c r="CZ6" s="604">
        <v>0.5</v>
      </c>
      <c r="DA6" s="605"/>
      <c r="DB6" s="605"/>
      <c r="DC6" s="621"/>
      <c r="DD6" s="619" t="s">
        <v>132</v>
      </c>
      <c r="DE6" s="611"/>
      <c r="DF6" s="611"/>
      <c r="DG6" s="611"/>
      <c r="DH6" s="611"/>
      <c r="DI6" s="611"/>
      <c r="DJ6" s="611"/>
      <c r="DK6" s="611"/>
      <c r="DL6" s="611"/>
      <c r="DM6" s="611"/>
      <c r="DN6" s="611"/>
      <c r="DO6" s="611"/>
      <c r="DP6" s="612"/>
      <c r="DQ6" s="619">
        <v>227715</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4299</v>
      </c>
      <c r="S7" s="611"/>
      <c r="T7" s="611"/>
      <c r="U7" s="611"/>
      <c r="V7" s="611"/>
      <c r="W7" s="611"/>
      <c r="X7" s="611"/>
      <c r="Y7" s="612"/>
      <c r="Z7" s="613">
        <v>0</v>
      </c>
      <c r="AA7" s="613"/>
      <c r="AB7" s="613"/>
      <c r="AC7" s="613"/>
      <c r="AD7" s="614">
        <v>4299</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3651366</v>
      </c>
      <c r="BH7" s="611"/>
      <c r="BI7" s="611"/>
      <c r="BJ7" s="611"/>
      <c r="BK7" s="611"/>
      <c r="BL7" s="611"/>
      <c r="BM7" s="611"/>
      <c r="BN7" s="612"/>
      <c r="BO7" s="613">
        <v>43.5</v>
      </c>
      <c r="BP7" s="613"/>
      <c r="BQ7" s="613"/>
      <c r="BR7" s="613"/>
      <c r="BS7" s="614">
        <v>77846</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5983414</v>
      </c>
      <c r="CS7" s="611"/>
      <c r="CT7" s="611"/>
      <c r="CU7" s="611"/>
      <c r="CV7" s="611"/>
      <c r="CW7" s="611"/>
      <c r="CX7" s="611"/>
      <c r="CY7" s="612"/>
      <c r="CZ7" s="613">
        <v>13.6</v>
      </c>
      <c r="DA7" s="613"/>
      <c r="DB7" s="613"/>
      <c r="DC7" s="613"/>
      <c r="DD7" s="619">
        <v>1406457</v>
      </c>
      <c r="DE7" s="611"/>
      <c r="DF7" s="611"/>
      <c r="DG7" s="611"/>
      <c r="DH7" s="611"/>
      <c r="DI7" s="611"/>
      <c r="DJ7" s="611"/>
      <c r="DK7" s="611"/>
      <c r="DL7" s="611"/>
      <c r="DM7" s="611"/>
      <c r="DN7" s="611"/>
      <c r="DO7" s="611"/>
      <c r="DP7" s="612"/>
      <c r="DQ7" s="619">
        <v>3807487</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61481</v>
      </c>
      <c r="S8" s="611"/>
      <c r="T8" s="611"/>
      <c r="U8" s="611"/>
      <c r="V8" s="611"/>
      <c r="W8" s="611"/>
      <c r="X8" s="611"/>
      <c r="Y8" s="612"/>
      <c r="Z8" s="613">
        <v>0.1</v>
      </c>
      <c r="AA8" s="613"/>
      <c r="AB8" s="613"/>
      <c r="AC8" s="613"/>
      <c r="AD8" s="614">
        <v>61481</v>
      </c>
      <c r="AE8" s="614"/>
      <c r="AF8" s="614"/>
      <c r="AG8" s="614"/>
      <c r="AH8" s="614"/>
      <c r="AI8" s="614"/>
      <c r="AJ8" s="614"/>
      <c r="AK8" s="614"/>
      <c r="AL8" s="615">
        <v>0.3</v>
      </c>
      <c r="AM8" s="616"/>
      <c r="AN8" s="616"/>
      <c r="AO8" s="617"/>
      <c r="AP8" s="607" t="s">
        <v>244</v>
      </c>
      <c r="AQ8" s="608"/>
      <c r="AR8" s="608"/>
      <c r="AS8" s="608"/>
      <c r="AT8" s="608"/>
      <c r="AU8" s="608"/>
      <c r="AV8" s="608"/>
      <c r="AW8" s="608"/>
      <c r="AX8" s="608"/>
      <c r="AY8" s="608"/>
      <c r="AZ8" s="608"/>
      <c r="BA8" s="608"/>
      <c r="BB8" s="608"/>
      <c r="BC8" s="608"/>
      <c r="BD8" s="608"/>
      <c r="BE8" s="608"/>
      <c r="BF8" s="609"/>
      <c r="BG8" s="610">
        <v>122124</v>
      </c>
      <c r="BH8" s="611"/>
      <c r="BI8" s="611"/>
      <c r="BJ8" s="611"/>
      <c r="BK8" s="611"/>
      <c r="BL8" s="611"/>
      <c r="BM8" s="611"/>
      <c r="BN8" s="612"/>
      <c r="BO8" s="613">
        <v>1.5</v>
      </c>
      <c r="BP8" s="613"/>
      <c r="BQ8" s="613"/>
      <c r="BR8" s="613"/>
      <c r="BS8" s="614" t="s">
        <v>132</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14692552</v>
      </c>
      <c r="CS8" s="611"/>
      <c r="CT8" s="611"/>
      <c r="CU8" s="611"/>
      <c r="CV8" s="611"/>
      <c r="CW8" s="611"/>
      <c r="CX8" s="611"/>
      <c r="CY8" s="612"/>
      <c r="CZ8" s="613">
        <v>33.299999999999997</v>
      </c>
      <c r="DA8" s="613"/>
      <c r="DB8" s="613"/>
      <c r="DC8" s="613"/>
      <c r="DD8" s="619">
        <v>69425</v>
      </c>
      <c r="DE8" s="611"/>
      <c r="DF8" s="611"/>
      <c r="DG8" s="611"/>
      <c r="DH8" s="611"/>
      <c r="DI8" s="611"/>
      <c r="DJ8" s="611"/>
      <c r="DK8" s="611"/>
      <c r="DL8" s="611"/>
      <c r="DM8" s="611"/>
      <c r="DN8" s="611"/>
      <c r="DO8" s="611"/>
      <c r="DP8" s="612"/>
      <c r="DQ8" s="619">
        <v>7232677</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43910</v>
      </c>
      <c r="S9" s="611"/>
      <c r="T9" s="611"/>
      <c r="U9" s="611"/>
      <c r="V9" s="611"/>
      <c r="W9" s="611"/>
      <c r="X9" s="611"/>
      <c r="Y9" s="612"/>
      <c r="Z9" s="613">
        <v>0.1</v>
      </c>
      <c r="AA9" s="613"/>
      <c r="AB9" s="613"/>
      <c r="AC9" s="613"/>
      <c r="AD9" s="614">
        <v>43910</v>
      </c>
      <c r="AE9" s="614"/>
      <c r="AF9" s="614"/>
      <c r="AG9" s="614"/>
      <c r="AH9" s="614"/>
      <c r="AI9" s="614"/>
      <c r="AJ9" s="614"/>
      <c r="AK9" s="614"/>
      <c r="AL9" s="615">
        <v>0.2</v>
      </c>
      <c r="AM9" s="616"/>
      <c r="AN9" s="616"/>
      <c r="AO9" s="617"/>
      <c r="AP9" s="607" t="s">
        <v>247</v>
      </c>
      <c r="AQ9" s="608"/>
      <c r="AR9" s="608"/>
      <c r="AS9" s="608"/>
      <c r="AT9" s="608"/>
      <c r="AU9" s="608"/>
      <c r="AV9" s="608"/>
      <c r="AW9" s="608"/>
      <c r="AX9" s="608"/>
      <c r="AY9" s="608"/>
      <c r="AZ9" s="608"/>
      <c r="BA9" s="608"/>
      <c r="BB9" s="608"/>
      <c r="BC9" s="608"/>
      <c r="BD9" s="608"/>
      <c r="BE9" s="608"/>
      <c r="BF9" s="609"/>
      <c r="BG9" s="610">
        <v>3017254</v>
      </c>
      <c r="BH9" s="611"/>
      <c r="BI9" s="611"/>
      <c r="BJ9" s="611"/>
      <c r="BK9" s="611"/>
      <c r="BL9" s="611"/>
      <c r="BM9" s="611"/>
      <c r="BN9" s="612"/>
      <c r="BO9" s="613">
        <v>35.9</v>
      </c>
      <c r="BP9" s="613"/>
      <c r="BQ9" s="613"/>
      <c r="BR9" s="613"/>
      <c r="BS9" s="614" t="s">
        <v>248</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4499398</v>
      </c>
      <c r="CS9" s="611"/>
      <c r="CT9" s="611"/>
      <c r="CU9" s="611"/>
      <c r="CV9" s="611"/>
      <c r="CW9" s="611"/>
      <c r="CX9" s="611"/>
      <c r="CY9" s="612"/>
      <c r="CZ9" s="613">
        <v>10.199999999999999</v>
      </c>
      <c r="DA9" s="613"/>
      <c r="DB9" s="613"/>
      <c r="DC9" s="613"/>
      <c r="DD9" s="619">
        <v>295985</v>
      </c>
      <c r="DE9" s="611"/>
      <c r="DF9" s="611"/>
      <c r="DG9" s="611"/>
      <c r="DH9" s="611"/>
      <c r="DI9" s="611"/>
      <c r="DJ9" s="611"/>
      <c r="DK9" s="611"/>
      <c r="DL9" s="611"/>
      <c r="DM9" s="611"/>
      <c r="DN9" s="611"/>
      <c r="DO9" s="611"/>
      <c r="DP9" s="612"/>
      <c r="DQ9" s="619">
        <v>3457876</v>
      </c>
      <c r="DR9" s="611"/>
      <c r="DS9" s="611"/>
      <c r="DT9" s="611"/>
      <c r="DU9" s="611"/>
      <c r="DV9" s="611"/>
      <c r="DW9" s="611"/>
      <c r="DX9" s="611"/>
      <c r="DY9" s="611"/>
      <c r="DZ9" s="611"/>
      <c r="EA9" s="611"/>
      <c r="EB9" s="611"/>
      <c r="EC9" s="620"/>
    </row>
    <row r="10" spans="2:143" ht="11.25" customHeight="1" x14ac:dyDescent="0.15">
      <c r="B10" s="607" t="s">
        <v>250</v>
      </c>
      <c r="C10" s="608"/>
      <c r="D10" s="608"/>
      <c r="E10" s="608"/>
      <c r="F10" s="608"/>
      <c r="G10" s="608"/>
      <c r="H10" s="608"/>
      <c r="I10" s="608"/>
      <c r="J10" s="608"/>
      <c r="K10" s="608"/>
      <c r="L10" s="608"/>
      <c r="M10" s="608"/>
      <c r="N10" s="608"/>
      <c r="O10" s="608"/>
      <c r="P10" s="608"/>
      <c r="Q10" s="609"/>
      <c r="R10" s="610" t="s">
        <v>132</v>
      </c>
      <c r="S10" s="611"/>
      <c r="T10" s="611"/>
      <c r="U10" s="611"/>
      <c r="V10" s="611"/>
      <c r="W10" s="611"/>
      <c r="X10" s="611"/>
      <c r="Y10" s="612"/>
      <c r="Z10" s="613" t="s">
        <v>248</v>
      </c>
      <c r="AA10" s="613"/>
      <c r="AB10" s="613"/>
      <c r="AC10" s="613"/>
      <c r="AD10" s="614" t="s">
        <v>248</v>
      </c>
      <c r="AE10" s="614"/>
      <c r="AF10" s="614"/>
      <c r="AG10" s="614"/>
      <c r="AH10" s="614"/>
      <c r="AI10" s="614"/>
      <c r="AJ10" s="614"/>
      <c r="AK10" s="614"/>
      <c r="AL10" s="615" t="s">
        <v>248</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213146</v>
      </c>
      <c r="BH10" s="611"/>
      <c r="BI10" s="611"/>
      <c r="BJ10" s="611"/>
      <c r="BK10" s="611"/>
      <c r="BL10" s="611"/>
      <c r="BM10" s="611"/>
      <c r="BN10" s="612"/>
      <c r="BO10" s="613">
        <v>2.5</v>
      </c>
      <c r="BP10" s="613"/>
      <c r="BQ10" s="613"/>
      <c r="BR10" s="613"/>
      <c r="BS10" s="614" t="s">
        <v>248</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v>11753</v>
      </c>
      <c r="CS10" s="611"/>
      <c r="CT10" s="611"/>
      <c r="CU10" s="611"/>
      <c r="CV10" s="611"/>
      <c r="CW10" s="611"/>
      <c r="CX10" s="611"/>
      <c r="CY10" s="612"/>
      <c r="CZ10" s="613">
        <v>0</v>
      </c>
      <c r="DA10" s="613"/>
      <c r="DB10" s="613"/>
      <c r="DC10" s="613"/>
      <c r="DD10" s="619" t="s">
        <v>132</v>
      </c>
      <c r="DE10" s="611"/>
      <c r="DF10" s="611"/>
      <c r="DG10" s="611"/>
      <c r="DH10" s="611"/>
      <c r="DI10" s="611"/>
      <c r="DJ10" s="611"/>
      <c r="DK10" s="611"/>
      <c r="DL10" s="611"/>
      <c r="DM10" s="611"/>
      <c r="DN10" s="611"/>
      <c r="DO10" s="611"/>
      <c r="DP10" s="612"/>
      <c r="DQ10" s="619">
        <v>8753</v>
      </c>
      <c r="DR10" s="611"/>
      <c r="DS10" s="611"/>
      <c r="DT10" s="611"/>
      <c r="DU10" s="611"/>
      <c r="DV10" s="611"/>
      <c r="DW10" s="611"/>
      <c r="DX10" s="611"/>
      <c r="DY10" s="611"/>
      <c r="DZ10" s="611"/>
      <c r="EA10" s="611"/>
      <c r="EB10" s="611"/>
      <c r="EC10" s="620"/>
    </row>
    <row r="11" spans="2:143" ht="11.25" customHeight="1" x14ac:dyDescent="0.15">
      <c r="B11" s="607" t="s">
        <v>253</v>
      </c>
      <c r="C11" s="608"/>
      <c r="D11" s="608"/>
      <c r="E11" s="608"/>
      <c r="F11" s="608"/>
      <c r="G11" s="608"/>
      <c r="H11" s="608"/>
      <c r="I11" s="608"/>
      <c r="J11" s="608"/>
      <c r="K11" s="608"/>
      <c r="L11" s="608"/>
      <c r="M11" s="608"/>
      <c r="N11" s="608"/>
      <c r="O11" s="608"/>
      <c r="P11" s="608"/>
      <c r="Q11" s="609"/>
      <c r="R11" s="610">
        <v>1763271</v>
      </c>
      <c r="S11" s="611"/>
      <c r="T11" s="611"/>
      <c r="U11" s="611"/>
      <c r="V11" s="611"/>
      <c r="W11" s="611"/>
      <c r="X11" s="611"/>
      <c r="Y11" s="612"/>
      <c r="Z11" s="615">
        <v>3.8</v>
      </c>
      <c r="AA11" s="616"/>
      <c r="AB11" s="616"/>
      <c r="AC11" s="622"/>
      <c r="AD11" s="619">
        <v>1763271</v>
      </c>
      <c r="AE11" s="611"/>
      <c r="AF11" s="611"/>
      <c r="AG11" s="611"/>
      <c r="AH11" s="611"/>
      <c r="AI11" s="611"/>
      <c r="AJ11" s="611"/>
      <c r="AK11" s="612"/>
      <c r="AL11" s="615">
        <v>7.4</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298842</v>
      </c>
      <c r="BH11" s="611"/>
      <c r="BI11" s="611"/>
      <c r="BJ11" s="611"/>
      <c r="BK11" s="611"/>
      <c r="BL11" s="611"/>
      <c r="BM11" s="611"/>
      <c r="BN11" s="612"/>
      <c r="BO11" s="613">
        <v>3.6</v>
      </c>
      <c r="BP11" s="613"/>
      <c r="BQ11" s="613"/>
      <c r="BR11" s="613"/>
      <c r="BS11" s="614">
        <v>77846</v>
      </c>
      <c r="BT11" s="614"/>
      <c r="BU11" s="614"/>
      <c r="BV11" s="614"/>
      <c r="BW11" s="614"/>
      <c r="BX11" s="614"/>
      <c r="BY11" s="614"/>
      <c r="BZ11" s="614"/>
      <c r="CA11" s="614"/>
      <c r="CB11" s="618"/>
      <c r="CD11" s="607" t="s">
        <v>255</v>
      </c>
      <c r="CE11" s="608"/>
      <c r="CF11" s="608"/>
      <c r="CG11" s="608"/>
      <c r="CH11" s="608"/>
      <c r="CI11" s="608"/>
      <c r="CJ11" s="608"/>
      <c r="CK11" s="608"/>
      <c r="CL11" s="608"/>
      <c r="CM11" s="608"/>
      <c r="CN11" s="608"/>
      <c r="CO11" s="608"/>
      <c r="CP11" s="608"/>
      <c r="CQ11" s="609"/>
      <c r="CR11" s="610">
        <v>2310559</v>
      </c>
      <c r="CS11" s="611"/>
      <c r="CT11" s="611"/>
      <c r="CU11" s="611"/>
      <c r="CV11" s="611"/>
      <c r="CW11" s="611"/>
      <c r="CX11" s="611"/>
      <c r="CY11" s="612"/>
      <c r="CZ11" s="613">
        <v>5.2</v>
      </c>
      <c r="DA11" s="613"/>
      <c r="DB11" s="613"/>
      <c r="DC11" s="613"/>
      <c r="DD11" s="619">
        <v>574645</v>
      </c>
      <c r="DE11" s="611"/>
      <c r="DF11" s="611"/>
      <c r="DG11" s="611"/>
      <c r="DH11" s="611"/>
      <c r="DI11" s="611"/>
      <c r="DJ11" s="611"/>
      <c r="DK11" s="611"/>
      <c r="DL11" s="611"/>
      <c r="DM11" s="611"/>
      <c r="DN11" s="611"/>
      <c r="DO11" s="611"/>
      <c r="DP11" s="612"/>
      <c r="DQ11" s="619">
        <v>1136513</v>
      </c>
      <c r="DR11" s="611"/>
      <c r="DS11" s="611"/>
      <c r="DT11" s="611"/>
      <c r="DU11" s="611"/>
      <c r="DV11" s="611"/>
      <c r="DW11" s="611"/>
      <c r="DX11" s="611"/>
      <c r="DY11" s="611"/>
      <c r="DZ11" s="611"/>
      <c r="EA11" s="611"/>
      <c r="EB11" s="611"/>
      <c r="EC11" s="620"/>
    </row>
    <row r="12" spans="2:143" ht="11.25" customHeight="1" x14ac:dyDescent="0.15">
      <c r="B12" s="607" t="s">
        <v>256</v>
      </c>
      <c r="C12" s="608"/>
      <c r="D12" s="608"/>
      <c r="E12" s="608"/>
      <c r="F12" s="608"/>
      <c r="G12" s="608"/>
      <c r="H12" s="608"/>
      <c r="I12" s="608"/>
      <c r="J12" s="608"/>
      <c r="K12" s="608"/>
      <c r="L12" s="608"/>
      <c r="M12" s="608"/>
      <c r="N12" s="608"/>
      <c r="O12" s="608"/>
      <c r="P12" s="608"/>
      <c r="Q12" s="609"/>
      <c r="R12" s="610" t="s">
        <v>132</v>
      </c>
      <c r="S12" s="611"/>
      <c r="T12" s="611"/>
      <c r="U12" s="611"/>
      <c r="V12" s="611"/>
      <c r="W12" s="611"/>
      <c r="X12" s="611"/>
      <c r="Y12" s="612"/>
      <c r="Z12" s="613" t="s">
        <v>132</v>
      </c>
      <c r="AA12" s="613"/>
      <c r="AB12" s="613"/>
      <c r="AC12" s="613"/>
      <c r="AD12" s="614" t="s">
        <v>248</v>
      </c>
      <c r="AE12" s="614"/>
      <c r="AF12" s="614"/>
      <c r="AG12" s="614"/>
      <c r="AH12" s="614"/>
      <c r="AI12" s="614"/>
      <c r="AJ12" s="614"/>
      <c r="AK12" s="614"/>
      <c r="AL12" s="615" t="s">
        <v>248</v>
      </c>
      <c r="AM12" s="616"/>
      <c r="AN12" s="616"/>
      <c r="AO12" s="617"/>
      <c r="AP12" s="607" t="s">
        <v>257</v>
      </c>
      <c r="AQ12" s="608"/>
      <c r="AR12" s="608"/>
      <c r="AS12" s="608"/>
      <c r="AT12" s="608"/>
      <c r="AU12" s="608"/>
      <c r="AV12" s="608"/>
      <c r="AW12" s="608"/>
      <c r="AX12" s="608"/>
      <c r="AY12" s="608"/>
      <c r="AZ12" s="608"/>
      <c r="BA12" s="608"/>
      <c r="BB12" s="608"/>
      <c r="BC12" s="608"/>
      <c r="BD12" s="608"/>
      <c r="BE12" s="608"/>
      <c r="BF12" s="609"/>
      <c r="BG12" s="610">
        <v>3428736</v>
      </c>
      <c r="BH12" s="611"/>
      <c r="BI12" s="611"/>
      <c r="BJ12" s="611"/>
      <c r="BK12" s="611"/>
      <c r="BL12" s="611"/>
      <c r="BM12" s="611"/>
      <c r="BN12" s="612"/>
      <c r="BO12" s="613">
        <v>40.799999999999997</v>
      </c>
      <c r="BP12" s="613"/>
      <c r="BQ12" s="613"/>
      <c r="BR12" s="613"/>
      <c r="BS12" s="614" t="s">
        <v>132</v>
      </c>
      <c r="BT12" s="614"/>
      <c r="BU12" s="614"/>
      <c r="BV12" s="614"/>
      <c r="BW12" s="614"/>
      <c r="BX12" s="614"/>
      <c r="BY12" s="614"/>
      <c r="BZ12" s="614"/>
      <c r="CA12" s="614"/>
      <c r="CB12" s="618"/>
      <c r="CD12" s="607" t="s">
        <v>258</v>
      </c>
      <c r="CE12" s="608"/>
      <c r="CF12" s="608"/>
      <c r="CG12" s="608"/>
      <c r="CH12" s="608"/>
      <c r="CI12" s="608"/>
      <c r="CJ12" s="608"/>
      <c r="CK12" s="608"/>
      <c r="CL12" s="608"/>
      <c r="CM12" s="608"/>
      <c r="CN12" s="608"/>
      <c r="CO12" s="608"/>
      <c r="CP12" s="608"/>
      <c r="CQ12" s="609"/>
      <c r="CR12" s="610">
        <v>1660149</v>
      </c>
      <c r="CS12" s="611"/>
      <c r="CT12" s="611"/>
      <c r="CU12" s="611"/>
      <c r="CV12" s="611"/>
      <c r="CW12" s="611"/>
      <c r="CX12" s="611"/>
      <c r="CY12" s="612"/>
      <c r="CZ12" s="613">
        <v>3.8</v>
      </c>
      <c r="DA12" s="613"/>
      <c r="DB12" s="613"/>
      <c r="DC12" s="613"/>
      <c r="DD12" s="619">
        <v>68803</v>
      </c>
      <c r="DE12" s="611"/>
      <c r="DF12" s="611"/>
      <c r="DG12" s="611"/>
      <c r="DH12" s="611"/>
      <c r="DI12" s="611"/>
      <c r="DJ12" s="611"/>
      <c r="DK12" s="611"/>
      <c r="DL12" s="611"/>
      <c r="DM12" s="611"/>
      <c r="DN12" s="611"/>
      <c r="DO12" s="611"/>
      <c r="DP12" s="612"/>
      <c r="DQ12" s="619">
        <v>1348897</v>
      </c>
      <c r="DR12" s="611"/>
      <c r="DS12" s="611"/>
      <c r="DT12" s="611"/>
      <c r="DU12" s="611"/>
      <c r="DV12" s="611"/>
      <c r="DW12" s="611"/>
      <c r="DX12" s="611"/>
      <c r="DY12" s="611"/>
      <c r="DZ12" s="611"/>
      <c r="EA12" s="611"/>
      <c r="EB12" s="611"/>
      <c r="EC12" s="620"/>
    </row>
    <row r="13" spans="2:143" ht="11.25" customHeight="1" x14ac:dyDescent="0.15">
      <c r="B13" s="607" t="s">
        <v>259</v>
      </c>
      <c r="C13" s="608"/>
      <c r="D13" s="608"/>
      <c r="E13" s="608"/>
      <c r="F13" s="608"/>
      <c r="G13" s="608"/>
      <c r="H13" s="608"/>
      <c r="I13" s="608"/>
      <c r="J13" s="608"/>
      <c r="K13" s="608"/>
      <c r="L13" s="608"/>
      <c r="M13" s="608"/>
      <c r="N13" s="608"/>
      <c r="O13" s="608"/>
      <c r="P13" s="608"/>
      <c r="Q13" s="609"/>
      <c r="R13" s="610" t="s">
        <v>248</v>
      </c>
      <c r="S13" s="611"/>
      <c r="T13" s="611"/>
      <c r="U13" s="611"/>
      <c r="V13" s="611"/>
      <c r="W13" s="611"/>
      <c r="X13" s="611"/>
      <c r="Y13" s="612"/>
      <c r="Z13" s="613" t="s">
        <v>248</v>
      </c>
      <c r="AA13" s="613"/>
      <c r="AB13" s="613"/>
      <c r="AC13" s="613"/>
      <c r="AD13" s="614" t="s">
        <v>248</v>
      </c>
      <c r="AE13" s="614"/>
      <c r="AF13" s="614"/>
      <c r="AG13" s="614"/>
      <c r="AH13" s="614"/>
      <c r="AI13" s="614"/>
      <c r="AJ13" s="614"/>
      <c r="AK13" s="614"/>
      <c r="AL13" s="615" t="s">
        <v>248</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3407087</v>
      </c>
      <c r="BH13" s="611"/>
      <c r="BI13" s="611"/>
      <c r="BJ13" s="611"/>
      <c r="BK13" s="611"/>
      <c r="BL13" s="611"/>
      <c r="BM13" s="611"/>
      <c r="BN13" s="612"/>
      <c r="BO13" s="613">
        <v>40.6</v>
      </c>
      <c r="BP13" s="613"/>
      <c r="BQ13" s="613"/>
      <c r="BR13" s="613"/>
      <c r="BS13" s="614" t="s">
        <v>132</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3307542</v>
      </c>
      <c r="CS13" s="611"/>
      <c r="CT13" s="611"/>
      <c r="CU13" s="611"/>
      <c r="CV13" s="611"/>
      <c r="CW13" s="611"/>
      <c r="CX13" s="611"/>
      <c r="CY13" s="612"/>
      <c r="CZ13" s="613">
        <v>7.5</v>
      </c>
      <c r="DA13" s="613"/>
      <c r="DB13" s="613"/>
      <c r="DC13" s="613"/>
      <c r="DD13" s="619">
        <v>943700</v>
      </c>
      <c r="DE13" s="611"/>
      <c r="DF13" s="611"/>
      <c r="DG13" s="611"/>
      <c r="DH13" s="611"/>
      <c r="DI13" s="611"/>
      <c r="DJ13" s="611"/>
      <c r="DK13" s="611"/>
      <c r="DL13" s="611"/>
      <c r="DM13" s="611"/>
      <c r="DN13" s="611"/>
      <c r="DO13" s="611"/>
      <c r="DP13" s="612"/>
      <c r="DQ13" s="619">
        <v>1416500</v>
      </c>
      <c r="DR13" s="611"/>
      <c r="DS13" s="611"/>
      <c r="DT13" s="611"/>
      <c r="DU13" s="611"/>
      <c r="DV13" s="611"/>
      <c r="DW13" s="611"/>
      <c r="DX13" s="611"/>
      <c r="DY13" s="611"/>
      <c r="DZ13" s="611"/>
      <c r="EA13" s="611"/>
      <c r="EB13" s="611"/>
      <c r="EC13" s="620"/>
    </row>
    <row r="14" spans="2:143" ht="11.25" customHeight="1" x14ac:dyDescent="0.15">
      <c r="B14" s="607" t="s">
        <v>262</v>
      </c>
      <c r="C14" s="608"/>
      <c r="D14" s="608"/>
      <c r="E14" s="608"/>
      <c r="F14" s="608"/>
      <c r="G14" s="608"/>
      <c r="H14" s="608"/>
      <c r="I14" s="608"/>
      <c r="J14" s="608"/>
      <c r="K14" s="608"/>
      <c r="L14" s="608"/>
      <c r="M14" s="608"/>
      <c r="N14" s="608"/>
      <c r="O14" s="608"/>
      <c r="P14" s="608"/>
      <c r="Q14" s="609"/>
      <c r="R14" s="610">
        <v>1336</v>
      </c>
      <c r="S14" s="611"/>
      <c r="T14" s="611"/>
      <c r="U14" s="611"/>
      <c r="V14" s="611"/>
      <c r="W14" s="611"/>
      <c r="X14" s="611"/>
      <c r="Y14" s="612"/>
      <c r="Z14" s="613">
        <v>0</v>
      </c>
      <c r="AA14" s="613"/>
      <c r="AB14" s="613"/>
      <c r="AC14" s="613"/>
      <c r="AD14" s="614">
        <v>1336</v>
      </c>
      <c r="AE14" s="614"/>
      <c r="AF14" s="614"/>
      <c r="AG14" s="614"/>
      <c r="AH14" s="614"/>
      <c r="AI14" s="614"/>
      <c r="AJ14" s="614"/>
      <c r="AK14" s="614"/>
      <c r="AL14" s="615">
        <v>0</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346451</v>
      </c>
      <c r="BH14" s="611"/>
      <c r="BI14" s="611"/>
      <c r="BJ14" s="611"/>
      <c r="BK14" s="611"/>
      <c r="BL14" s="611"/>
      <c r="BM14" s="611"/>
      <c r="BN14" s="612"/>
      <c r="BO14" s="613">
        <v>4.0999999999999996</v>
      </c>
      <c r="BP14" s="613"/>
      <c r="BQ14" s="613"/>
      <c r="BR14" s="613"/>
      <c r="BS14" s="614" t="s">
        <v>132</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2031238</v>
      </c>
      <c r="CS14" s="611"/>
      <c r="CT14" s="611"/>
      <c r="CU14" s="611"/>
      <c r="CV14" s="611"/>
      <c r="CW14" s="611"/>
      <c r="CX14" s="611"/>
      <c r="CY14" s="612"/>
      <c r="CZ14" s="613">
        <v>4.5999999999999996</v>
      </c>
      <c r="DA14" s="613"/>
      <c r="DB14" s="613"/>
      <c r="DC14" s="613"/>
      <c r="DD14" s="619">
        <v>320422</v>
      </c>
      <c r="DE14" s="611"/>
      <c r="DF14" s="611"/>
      <c r="DG14" s="611"/>
      <c r="DH14" s="611"/>
      <c r="DI14" s="611"/>
      <c r="DJ14" s="611"/>
      <c r="DK14" s="611"/>
      <c r="DL14" s="611"/>
      <c r="DM14" s="611"/>
      <c r="DN14" s="611"/>
      <c r="DO14" s="611"/>
      <c r="DP14" s="612"/>
      <c r="DQ14" s="619">
        <v>1454452</v>
      </c>
      <c r="DR14" s="611"/>
      <c r="DS14" s="611"/>
      <c r="DT14" s="611"/>
      <c r="DU14" s="611"/>
      <c r="DV14" s="611"/>
      <c r="DW14" s="611"/>
      <c r="DX14" s="611"/>
      <c r="DY14" s="611"/>
      <c r="DZ14" s="611"/>
      <c r="EA14" s="611"/>
      <c r="EB14" s="611"/>
      <c r="EC14" s="620"/>
    </row>
    <row r="15" spans="2:143" ht="11.25" customHeight="1" x14ac:dyDescent="0.15">
      <c r="B15" s="607" t="s">
        <v>265</v>
      </c>
      <c r="C15" s="608"/>
      <c r="D15" s="608"/>
      <c r="E15" s="608"/>
      <c r="F15" s="608"/>
      <c r="G15" s="608"/>
      <c r="H15" s="608"/>
      <c r="I15" s="608"/>
      <c r="J15" s="608"/>
      <c r="K15" s="608"/>
      <c r="L15" s="608"/>
      <c r="M15" s="608"/>
      <c r="N15" s="608"/>
      <c r="O15" s="608"/>
      <c r="P15" s="608"/>
      <c r="Q15" s="609"/>
      <c r="R15" s="610" t="s">
        <v>132</v>
      </c>
      <c r="S15" s="611"/>
      <c r="T15" s="611"/>
      <c r="U15" s="611"/>
      <c r="V15" s="611"/>
      <c r="W15" s="611"/>
      <c r="X15" s="611"/>
      <c r="Y15" s="612"/>
      <c r="Z15" s="613" t="s">
        <v>248</v>
      </c>
      <c r="AA15" s="613"/>
      <c r="AB15" s="613"/>
      <c r="AC15" s="613"/>
      <c r="AD15" s="614" t="s">
        <v>132</v>
      </c>
      <c r="AE15" s="614"/>
      <c r="AF15" s="614"/>
      <c r="AG15" s="614"/>
      <c r="AH15" s="614"/>
      <c r="AI15" s="614"/>
      <c r="AJ15" s="614"/>
      <c r="AK15" s="614"/>
      <c r="AL15" s="615" t="s">
        <v>132</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588952</v>
      </c>
      <c r="BH15" s="611"/>
      <c r="BI15" s="611"/>
      <c r="BJ15" s="611"/>
      <c r="BK15" s="611"/>
      <c r="BL15" s="611"/>
      <c r="BM15" s="611"/>
      <c r="BN15" s="612"/>
      <c r="BO15" s="613">
        <v>7</v>
      </c>
      <c r="BP15" s="613"/>
      <c r="BQ15" s="613"/>
      <c r="BR15" s="613"/>
      <c r="BS15" s="614" t="s">
        <v>248</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3794497</v>
      </c>
      <c r="CS15" s="611"/>
      <c r="CT15" s="611"/>
      <c r="CU15" s="611"/>
      <c r="CV15" s="611"/>
      <c r="CW15" s="611"/>
      <c r="CX15" s="611"/>
      <c r="CY15" s="612"/>
      <c r="CZ15" s="613">
        <v>8.6</v>
      </c>
      <c r="DA15" s="613"/>
      <c r="DB15" s="613"/>
      <c r="DC15" s="613"/>
      <c r="DD15" s="619">
        <v>670300</v>
      </c>
      <c r="DE15" s="611"/>
      <c r="DF15" s="611"/>
      <c r="DG15" s="611"/>
      <c r="DH15" s="611"/>
      <c r="DI15" s="611"/>
      <c r="DJ15" s="611"/>
      <c r="DK15" s="611"/>
      <c r="DL15" s="611"/>
      <c r="DM15" s="611"/>
      <c r="DN15" s="611"/>
      <c r="DO15" s="611"/>
      <c r="DP15" s="612"/>
      <c r="DQ15" s="619">
        <v>2603995</v>
      </c>
      <c r="DR15" s="611"/>
      <c r="DS15" s="611"/>
      <c r="DT15" s="611"/>
      <c r="DU15" s="611"/>
      <c r="DV15" s="611"/>
      <c r="DW15" s="611"/>
      <c r="DX15" s="611"/>
      <c r="DY15" s="611"/>
      <c r="DZ15" s="611"/>
      <c r="EA15" s="611"/>
      <c r="EB15" s="611"/>
      <c r="EC15" s="620"/>
    </row>
    <row r="16" spans="2:143" ht="11.25" customHeight="1" x14ac:dyDescent="0.15">
      <c r="B16" s="607" t="s">
        <v>268</v>
      </c>
      <c r="C16" s="608"/>
      <c r="D16" s="608"/>
      <c r="E16" s="608"/>
      <c r="F16" s="608"/>
      <c r="G16" s="608"/>
      <c r="H16" s="608"/>
      <c r="I16" s="608"/>
      <c r="J16" s="608"/>
      <c r="K16" s="608"/>
      <c r="L16" s="608"/>
      <c r="M16" s="608"/>
      <c r="N16" s="608"/>
      <c r="O16" s="608"/>
      <c r="P16" s="608"/>
      <c r="Q16" s="609"/>
      <c r="R16" s="610">
        <v>38498</v>
      </c>
      <c r="S16" s="611"/>
      <c r="T16" s="611"/>
      <c r="U16" s="611"/>
      <c r="V16" s="611"/>
      <c r="W16" s="611"/>
      <c r="X16" s="611"/>
      <c r="Y16" s="612"/>
      <c r="Z16" s="613">
        <v>0.1</v>
      </c>
      <c r="AA16" s="613"/>
      <c r="AB16" s="613"/>
      <c r="AC16" s="613"/>
      <c r="AD16" s="614">
        <v>38498</v>
      </c>
      <c r="AE16" s="614"/>
      <c r="AF16" s="614"/>
      <c r="AG16" s="614"/>
      <c r="AH16" s="614"/>
      <c r="AI16" s="614"/>
      <c r="AJ16" s="614"/>
      <c r="AK16" s="614"/>
      <c r="AL16" s="615">
        <v>0.2</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132</v>
      </c>
      <c r="BH16" s="611"/>
      <c r="BI16" s="611"/>
      <c r="BJ16" s="611"/>
      <c r="BK16" s="611"/>
      <c r="BL16" s="611"/>
      <c r="BM16" s="611"/>
      <c r="BN16" s="612"/>
      <c r="BO16" s="613" t="s">
        <v>132</v>
      </c>
      <c r="BP16" s="613"/>
      <c r="BQ16" s="613"/>
      <c r="BR16" s="613"/>
      <c r="BS16" s="614" t="s">
        <v>248</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v>191942</v>
      </c>
      <c r="CS16" s="611"/>
      <c r="CT16" s="611"/>
      <c r="CU16" s="611"/>
      <c r="CV16" s="611"/>
      <c r="CW16" s="611"/>
      <c r="CX16" s="611"/>
      <c r="CY16" s="612"/>
      <c r="CZ16" s="613">
        <v>0.4</v>
      </c>
      <c r="DA16" s="613"/>
      <c r="DB16" s="613"/>
      <c r="DC16" s="613"/>
      <c r="DD16" s="619" t="s">
        <v>132</v>
      </c>
      <c r="DE16" s="611"/>
      <c r="DF16" s="611"/>
      <c r="DG16" s="611"/>
      <c r="DH16" s="611"/>
      <c r="DI16" s="611"/>
      <c r="DJ16" s="611"/>
      <c r="DK16" s="611"/>
      <c r="DL16" s="611"/>
      <c r="DM16" s="611"/>
      <c r="DN16" s="611"/>
      <c r="DO16" s="611"/>
      <c r="DP16" s="612"/>
      <c r="DQ16" s="619">
        <v>19570</v>
      </c>
      <c r="DR16" s="611"/>
      <c r="DS16" s="611"/>
      <c r="DT16" s="611"/>
      <c r="DU16" s="611"/>
      <c r="DV16" s="611"/>
      <c r="DW16" s="611"/>
      <c r="DX16" s="611"/>
      <c r="DY16" s="611"/>
      <c r="DZ16" s="611"/>
      <c r="EA16" s="611"/>
      <c r="EB16" s="611"/>
      <c r="EC16" s="620"/>
    </row>
    <row r="17" spans="2:133" ht="11.25" customHeight="1" x14ac:dyDescent="0.15">
      <c r="B17" s="607" t="s">
        <v>271</v>
      </c>
      <c r="C17" s="608"/>
      <c r="D17" s="608"/>
      <c r="E17" s="608"/>
      <c r="F17" s="608"/>
      <c r="G17" s="608"/>
      <c r="H17" s="608"/>
      <c r="I17" s="608"/>
      <c r="J17" s="608"/>
      <c r="K17" s="608"/>
      <c r="L17" s="608"/>
      <c r="M17" s="608"/>
      <c r="N17" s="608"/>
      <c r="O17" s="608"/>
      <c r="P17" s="608"/>
      <c r="Q17" s="609"/>
      <c r="R17" s="610">
        <v>125896</v>
      </c>
      <c r="S17" s="611"/>
      <c r="T17" s="611"/>
      <c r="U17" s="611"/>
      <c r="V17" s="611"/>
      <c r="W17" s="611"/>
      <c r="X17" s="611"/>
      <c r="Y17" s="612"/>
      <c r="Z17" s="613">
        <v>0.3</v>
      </c>
      <c r="AA17" s="613"/>
      <c r="AB17" s="613"/>
      <c r="AC17" s="613"/>
      <c r="AD17" s="614">
        <v>125896</v>
      </c>
      <c r="AE17" s="614"/>
      <c r="AF17" s="614"/>
      <c r="AG17" s="614"/>
      <c r="AH17" s="614"/>
      <c r="AI17" s="614"/>
      <c r="AJ17" s="614"/>
      <c r="AK17" s="614"/>
      <c r="AL17" s="615">
        <v>0.5</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248</v>
      </c>
      <c r="BH17" s="611"/>
      <c r="BI17" s="611"/>
      <c r="BJ17" s="611"/>
      <c r="BK17" s="611"/>
      <c r="BL17" s="611"/>
      <c r="BM17" s="611"/>
      <c r="BN17" s="612"/>
      <c r="BO17" s="613" t="s">
        <v>132</v>
      </c>
      <c r="BP17" s="613"/>
      <c r="BQ17" s="613"/>
      <c r="BR17" s="613"/>
      <c r="BS17" s="614" t="s">
        <v>132</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5380802</v>
      </c>
      <c r="CS17" s="611"/>
      <c r="CT17" s="611"/>
      <c r="CU17" s="611"/>
      <c r="CV17" s="611"/>
      <c r="CW17" s="611"/>
      <c r="CX17" s="611"/>
      <c r="CY17" s="612"/>
      <c r="CZ17" s="613">
        <v>12.2</v>
      </c>
      <c r="DA17" s="613"/>
      <c r="DB17" s="613"/>
      <c r="DC17" s="613"/>
      <c r="DD17" s="619" t="s">
        <v>248</v>
      </c>
      <c r="DE17" s="611"/>
      <c r="DF17" s="611"/>
      <c r="DG17" s="611"/>
      <c r="DH17" s="611"/>
      <c r="DI17" s="611"/>
      <c r="DJ17" s="611"/>
      <c r="DK17" s="611"/>
      <c r="DL17" s="611"/>
      <c r="DM17" s="611"/>
      <c r="DN17" s="611"/>
      <c r="DO17" s="611"/>
      <c r="DP17" s="612"/>
      <c r="DQ17" s="619">
        <v>5291376</v>
      </c>
      <c r="DR17" s="611"/>
      <c r="DS17" s="611"/>
      <c r="DT17" s="611"/>
      <c r="DU17" s="611"/>
      <c r="DV17" s="611"/>
      <c r="DW17" s="611"/>
      <c r="DX17" s="611"/>
      <c r="DY17" s="611"/>
      <c r="DZ17" s="611"/>
      <c r="EA17" s="611"/>
      <c r="EB17" s="611"/>
      <c r="EC17" s="620"/>
    </row>
    <row r="18" spans="2:133" ht="11.25" customHeight="1" x14ac:dyDescent="0.15">
      <c r="B18" s="607" t="s">
        <v>274</v>
      </c>
      <c r="C18" s="608"/>
      <c r="D18" s="608"/>
      <c r="E18" s="608"/>
      <c r="F18" s="608"/>
      <c r="G18" s="608"/>
      <c r="H18" s="608"/>
      <c r="I18" s="608"/>
      <c r="J18" s="608"/>
      <c r="K18" s="608"/>
      <c r="L18" s="608"/>
      <c r="M18" s="608"/>
      <c r="N18" s="608"/>
      <c r="O18" s="608"/>
      <c r="P18" s="608"/>
      <c r="Q18" s="609"/>
      <c r="R18" s="610">
        <v>62446</v>
      </c>
      <c r="S18" s="611"/>
      <c r="T18" s="611"/>
      <c r="U18" s="611"/>
      <c r="V18" s="611"/>
      <c r="W18" s="611"/>
      <c r="X18" s="611"/>
      <c r="Y18" s="612"/>
      <c r="Z18" s="613">
        <v>0.1</v>
      </c>
      <c r="AA18" s="613"/>
      <c r="AB18" s="613"/>
      <c r="AC18" s="613"/>
      <c r="AD18" s="614">
        <v>62446</v>
      </c>
      <c r="AE18" s="614"/>
      <c r="AF18" s="614"/>
      <c r="AG18" s="614"/>
      <c r="AH18" s="614"/>
      <c r="AI18" s="614"/>
      <c r="AJ18" s="614"/>
      <c r="AK18" s="614"/>
      <c r="AL18" s="615">
        <v>0.3</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248</v>
      </c>
      <c r="BH18" s="611"/>
      <c r="BI18" s="611"/>
      <c r="BJ18" s="611"/>
      <c r="BK18" s="611"/>
      <c r="BL18" s="611"/>
      <c r="BM18" s="611"/>
      <c r="BN18" s="612"/>
      <c r="BO18" s="613" t="s">
        <v>132</v>
      </c>
      <c r="BP18" s="613"/>
      <c r="BQ18" s="613"/>
      <c r="BR18" s="613"/>
      <c r="BS18" s="614" t="s">
        <v>132</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132</v>
      </c>
      <c r="CS18" s="611"/>
      <c r="CT18" s="611"/>
      <c r="CU18" s="611"/>
      <c r="CV18" s="611"/>
      <c r="CW18" s="611"/>
      <c r="CX18" s="611"/>
      <c r="CY18" s="612"/>
      <c r="CZ18" s="613" t="s">
        <v>132</v>
      </c>
      <c r="DA18" s="613"/>
      <c r="DB18" s="613"/>
      <c r="DC18" s="613"/>
      <c r="DD18" s="619" t="s">
        <v>248</v>
      </c>
      <c r="DE18" s="611"/>
      <c r="DF18" s="611"/>
      <c r="DG18" s="611"/>
      <c r="DH18" s="611"/>
      <c r="DI18" s="611"/>
      <c r="DJ18" s="611"/>
      <c r="DK18" s="611"/>
      <c r="DL18" s="611"/>
      <c r="DM18" s="611"/>
      <c r="DN18" s="611"/>
      <c r="DO18" s="611"/>
      <c r="DP18" s="612"/>
      <c r="DQ18" s="619" t="s">
        <v>132</v>
      </c>
      <c r="DR18" s="611"/>
      <c r="DS18" s="611"/>
      <c r="DT18" s="611"/>
      <c r="DU18" s="611"/>
      <c r="DV18" s="611"/>
      <c r="DW18" s="611"/>
      <c r="DX18" s="611"/>
      <c r="DY18" s="611"/>
      <c r="DZ18" s="611"/>
      <c r="EA18" s="611"/>
      <c r="EB18" s="611"/>
      <c r="EC18" s="620"/>
    </row>
    <row r="19" spans="2:133" ht="11.25" customHeight="1" x14ac:dyDescent="0.15">
      <c r="B19" s="607" t="s">
        <v>277</v>
      </c>
      <c r="C19" s="608"/>
      <c r="D19" s="608"/>
      <c r="E19" s="608"/>
      <c r="F19" s="608"/>
      <c r="G19" s="608"/>
      <c r="H19" s="608"/>
      <c r="I19" s="608"/>
      <c r="J19" s="608"/>
      <c r="K19" s="608"/>
      <c r="L19" s="608"/>
      <c r="M19" s="608"/>
      <c r="N19" s="608"/>
      <c r="O19" s="608"/>
      <c r="P19" s="608"/>
      <c r="Q19" s="609"/>
      <c r="R19" s="610">
        <v>51377</v>
      </c>
      <c r="S19" s="611"/>
      <c r="T19" s="611"/>
      <c r="U19" s="611"/>
      <c r="V19" s="611"/>
      <c r="W19" s="611"/>
      <c r="X19" s="611"/>
      <c r="Y19" s="612"/>
      <c r="Z19" s="613">
        <v>0.1</v>
      </c>
      <c r="AA19" s="613"/>
      <c r="AB19" s="613"/>
      <c r="AC19" s="613"/>
      <c r="AD19" s="614">
        <v>51377</v>
      </c>
      <c r="AE19" s="614"/>
      <c r="AF19" s="614"/>
      <c r="AG19" s="614"/>
      <c r="AH19" s="614"/>
      <c r="AI19" s="614"/>
      <c r="AJ19" s="614"/>
      <c r="AK19" s="614"/>
      <c r="AL19" s="615">
        <v>0.2</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v>381371</v>
      </c>
      <c r="BH19" s="611"/>
      <c r="BI19" s="611"/>
      <c r="BJ19" s="611"/>
      <c r="BK19" s="611"/>
      <c r="BL19" s="611"/>
      <c r="BM19" s="611"/>
      <c r="BN19" s="612"/>
      <c r="BO19" s="613">
        <v>4.5</v>
      </c>
      <c r="BP19" s="613"/>
      <c r="BQ19" s="613"/>
      <c r="BR19" s="613"/>
      <c r="BS19" s="614" t="s">
        <v>132</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132</v>
      </c>
      <c r="CS19" s="611"/>
      <c r="CT19" s="611"/>
      <c r="CU19" s="611"/>
      <c r="CV19" s="611"/>
      <c r="CW19" s="611"/>
      <c r="CX19" s="611"/>
      <c r="CY19" s="612"/>
      <c r="CZ19" s="613" t="s">
        <v>248</v>
      </c>
      <c r="DA19" s="613"/>
      <c r="DB19" s="613"/>
      <c r="DC19" s="613"/>
      <c r="DD19" s="619" t="s">
        <v>248</v>
      </c>
      <c r="DE19" s="611"/>
      <c r="DF19" s="611"/>
      <c r="DG19" s="611"/>
      <c r="DH19" s="611"/>
      <c r="DI19" s="611"/>
      <c r="DJ19" s="611"/>
      <c r="DK19" s="611"/>
      <c r="DL19" s="611"/>
      <c r="DM19" s="611"/>
      <c r="DN19" s="611"/>
      <c r="DO19" s="611"/>
      <c r="DP19" s="612"/>
      <c r="DQ19" s="619" t="s">
        <v>132</v>
      </c>
      <c r="DR19" s="611"/>
      <c r="DS19" s="611"/>
      <c r="DT19" s="611"/>
      <c r="DU19" s="611"/>
      <c r="DV19" s="611"/>
      <c r="DW19" s="611"/>
      <c r="DX19" s="611"/>
      <c r="DY19" s="611"/>
      <c r="DZ19" s="611"/>
      <c r="EA19" s="611"/>
      <c r="EB19" s="611"/>
      <c r="EC19" s="620"/>
    </row>
    <row r="20" spans="2:133" ht="11.25" customHeight="1" x14ac:dyDescent="0.15">
      <c r="B20" s="623" t="s">
        <v>280</v>
      </c>
      <c r="C20" s="624"/>
      <c r="D20" s="624"/>
      <c r="E20" s="624"/>
      <c r="F20" s="624"/>
      <c r="G20" s="624"/>
      <c r="H20" s="624"/>
      <c r="I20" s="624"/>
      <c r="J20" s="624"/>
      <c r="K20" s="624"/>
      <c r="L20" s="624"/>
      <c r="M20" s="624"/>
      <c r="N20" s="624"/>
      <c r="O20" s="624"/>
      <c r="P20" s="624"/>
      <c r="Q20" s="625"/>
      <c r="R20" s="610">
        <v>11069</v>
      </c>
      <c r="S20" s="611"/>
      <c r="T20" s="611"/>
      <c r="U20" s="611"/>
      <c r="V20" s="611"/>
      <c r="W20" s="611"/>
      <c r="X20" s="611"/>
      <c r="Y20" s="612"/>
      <c r="Z20" s="613">
        <v>0</v>
      </c>
      <c r="AA20" s="613"/>
      <c r="AB20" s="613"/>
      <c r="AC20" s="613"/>
      <c r="AD20" s="614">
        <v>11069</v>
      </c>
      <c r="AE20" s="614"/>
      <c r="AF20" s="614"/>
      <c r="AG20" s="614"/>
      <c r="AH20" s="614"/>
      <c r="AI20" s="614"/>
      <c r="AJ20" s="614"/>
      <c r="AK20" s="614"/>
      <c r="AL20" s="615">
        <v>0</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v>381371</v>
      </c>
      <c r="BH20" s="611"/>
      <c r="BI20" s="611"/>
      <c r="BJ20" s="611"/>
      <c r="BK20" s="611"/>
      <c r="BL20" s="611"/>
      <c r="BM20" s="611"/>
      <c r="BN20" s="612"/>
      <c r="BO20" s="613">
        <v>4.5</v>
      </c>
      <c r="BP20" s="613"/>
      <c r="BQ20" s="613"/>
      <c r="BR20" s="613"/>
      <c r="BS20" s="614" t="s">
        <v>132</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44091563</v>
      </c>
      <c r="CS20" s="611"/>
      <c r="CT20" s="611"/>
      <c r="CU20" s="611"/>
      <c r="CV20" s="611"/>
      <c r="CW20" s="611"/>
      <c r="CX20" s="611"/>
      <c r="CY20" s="612"/>
      <c r="CZ20" s="613">
        <v>100</v>
      </c>
      <c r="DA20" s="613"/>
      <c r="DB20" s="613"/>
      <c r="DC20" s="613"/>
      <c r="DD20" s="619">
        <v>4349737</v>
      </c>
      <c r="DE20" s="611"/>
      <c r="DF20" s="611"/>
      <c r="DG20" s="611"/>
      <c r="DH20" s="611"/>
      <c r="DI20" s="611"/>
      <c r="DJ20" s="611"/>
      <c r="DK20" s="611"/>
      <c r="DL20" s="611"/>
      <c r="DM20" s="611"/>
      <c r="DN20" s="611"/>
      <c r="DO20" s="611"/>
      <c r="DP20" s="612"/>
      <c r="DQ20" s="619">
        <v>28005811</v>
      </c>
      <c r="DR20" s="611"/>
      <c r="DS20" s="611"/>
      <c r="DT20" s="611"/>
      <c r="DU20" s="611"/>
      <c r="DV20" s="611"/>
      <c r="DW20" s="611"/>
      <c r="DX20" s="611"/>
      <c r="DY20" s="611"/>
      <c r="DZ20" s="611"/>
      <c r="EA20" s="611"/>
      <c r="EB20" s="611"/>
      <c r="EC20" s="620"/>
    </row>
    <row r="21" spans="2:133" ht="11.25" customHeight="1" x14ac:dyDescent="0.15">
      <c r="B21" s="607" t="s">
        <v>283</v>
      </c>
      <c r="C21" s="608"/>
      <c r="D21" s="608"/>
      <c r="E21" s="608"/>
      <c r="F21" s="608"/>
      <c r="G21" s="608"/>
      <c r="H21" s="608"/>
      <c r="I21" s="608"/>
      <c r="J21" s="608"/>
      <c r="K21" s="608"/>
      <c r="L21" s="608"/>
      <c r="M21" s="608"/>
      <c r="N21" s="608"/>
      <c r="O21" s="608"/>
      <c r="P21" s="608"/>
      <c r="Q21" s="609"/>
      <c r="R21" s="610">
        <v>15649889</v>
      </c>
      <c r="S21" s="611"/>
      <c r="T21" s="611"/>
      <c r="U21" s="611"/>
      <c r="V21" s="611"/>
      <c r="W21" s="611"/>
      <c r="X21" s="611"/>
      <c r="Y21" s="612"/>
      <c r="Z21" s="613">
        <v>33.4</v>
      </c>
      <c r="AA21" s="613"/>
      <c r="AB21" s="613"/>
      <c r="AC21" s="613"/>
      <c r="AD21" s="614">
        <v>13142107</v>
      </c>
      <c r="AE21" s="614"/>
      <c r="AF21" s="614"/>
      <c r="AG21" s="614"/>
      <c r="AH21" s="614"/>
      <c r="AI21" s="614"/>
      <c r="AJ21" s="614"/>
      <c r="AK21" s="614"/>
      <c r="AL21" s="615">
        <v>54.9</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v>42207</v>
      </c>
      <c r="BH21" s="611"/>
      <c r="BI21" s="611"/>
      <c r="BJ21" s="611"/>
      <c r="BK21" s="611"/>
      <c r="BL21" s="611"/>
      <c r="BM21" s="611"/>
      <c r="BN21" s="612"/>
      <c r="BO21" s="613">
        <v>0.5</v>
      </c>
      <c r="BP21" s="613"/>
      <c r="BQ21" s="613"/>
      <c r="BR21" s="613"/>
      <c r="BS21" s="614" t="s">
        <v>248</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285</v>
      </c>
      <c r="C22" s="608"/>
      <c r="D22" s="608"/>
      <c r="E22" s="608"/>
      <c r="F22" s="608"/>
      <c r="G22" s="608"/>
      <c r="H22" s="608"/>
      <c r="I22" s="608"/>
      <c r="J22" s="608"/>
      <c r="K22" s="608"/>
      <c r="L22" s="608"/>
      <c r="M22" s="608"/>
      <c r="N22" s="608"/>
      <c r="O22" s="608"/>
      <c r="P22" s="608"/>
      <c r="Q22" s="609"/>
      <c r="R22" s="610">
        <v>13142107</v>
      </c>
      <c r="S22" s="611"/>
      <c r="T22" s="611"/>
      <c r="U22" s="611"/>
      <c r="V22" s="611"/>
      <c r="W22" s="611"/>
      <c r="X22" s="611"/>
      <c r="Y22" s="612"/>
      <c r="Z22" s="613">
        <v>28.1</v>
      </c>
      <c r="AA22" s="613"/>
      <c r="AB22" s="613"/>
      <c r="AC22" s="613"/>
      <c r="AD22" s="614">
        <v>13142107</v>
      </c>
      <c r="AE22" s="614"/>
      <c r="AF22" s="614"/>
      <c r="AG22" s="614"/>
      <c r="AH22" s="614"/>
      <c r="AI22" s="614"/>
      <c r="AJ22" s="614"/>
      <c r="AK22" s="614"/>
      <c r="AL22" s="615">
        <v>54.9</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132</v>
      </c>
      <c r="BH22" s="611"/>
      <c r="BI22" s="611"/>
      <c r="BJ22" s="611"/>
      <c r="BK22" s="611"/>
      <c r="BL22" s="611"/>
      <c r="BM22" s="611"/>
      <c r="BN22" s="612"/>
      <c r="BO22" s="613" t="s">
        <v>132</v>
      </c>
      <c r="BP22" s="613"/>
      <c r="BQ22" s="613"/>
      <c r="BR22" s="613"/>
      <c r="BS22" s="614" t="s">
        <v>248</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288</v>
      </c>
      <c r="C23" s="608"/>
      <c r="D23" s="608"/>
      <c r="E23" s="608"/>
      <c r="F23" s="608"/>
      <c r="G23" s="608"/>
      <c r="H23" s="608"/>
      <c r="I23" s="608"/>
      <c r="J23" s="608"/>
      <c r="K23" s="608"/>
      <c r="L23" s="608"/>
      <c r="M23" s="608"/>
      <c r="N23" s="608"/>
      <c r="O23" s="608"/>
      <c r="P23" s="608"/>
      <c r="Q23" s="609"/>
      <c r="R23" s="610">
        <v>2507782</v>
      </c>
      <c r="S23" s="611"/>
      <c r="T23" s="611"/>
      <c r="U23" s="611"/>
      <c r="V23" s="611"/>
      <c r="W23" s="611"/>
      <c r="X23" s="611"/>
      <c r="Y23" s="612"/>
      <c r="Z23" s="613">
        <v>5.4</v>
      </c>
      <c r="AA23" s="613"/>
      <c r="AB23" s="613"/>
      <c r="AC23" s="613"/>
      <c r="AD23" s="614" t="s">
        <v>132</v>
      </c>
      <c r="AE23" s="614"/>
      <c r="AF23" s="614"/>
      <c r="AG23" s="614"/>
      <c r="AH23" s="614"/>
      <c r="AI23" s="614"/>
      <c r="AJ23" s="614"/>
      <c r="AK23" s="614"/>
      <c r="AL23" s="615" t="s">
        <v>132</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v>339164</v>
      </c>
      <c r="BH23" s="611"/>
      <c r="BI23" s="611"/>
      <c r="BJ23" s="611"/>
      <c r="BK23" s="611"/>
      <c r="BL23" s="611"/>
      <c r="BM23" s="611"/>
      <c r="BN23" s="612"/>
      <c r="BO23" s="613">
        <v>4</v>
      </c>
      <c r="BP23" s="613"/>
      <c r="BQ23" s="613"/>
      <c r="BR23" s="613"/>
      <c r="BS23" s="614" t="s">
        <v>248</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9" t="s">
        <v>293</v>
      </c>
      <c r="DM23" s="640"/>
      <c r="DN23" s="640"/>
      <c r="DO23" s="640"/>
      <c r="DP23" s="640"/>
      <c r="DQ23" s="640"/>
      <c r="DR23" s="640"/>
      <c r="DS23" s="640"/>
      <c r="DT23" s="640"/>
      <c r="DU23" s="640"/>
      <c r="DV23" s="641"/>
      <c r="DW23" s="592" t="s">
        <v>294</v>
      </c>
      <c r="DX23" s="593"/>
      <c r="DY23" s="593"/>
      <c r="DZ23" s="593"/>
      <c r="EA23" s="593"/>
      <c r="EB23" s="593"/>
      <c r="EC23" s="594"/>
    </row>
    <row r="24" spans="2:133" ht="11.25" customHeight="1" x14ac:dyDescent="0.15">
      <c r="B24" s="607" t="s">
        <v>295</v>
      </c>
      <c r="C24" s="608"/>
      <c r="D24" s="608"/>
      <c r="E24" s="608"/>
      <c r="F24" s="608"/>
      <c r="G24" s="608"/>
      <c r="H24" s="608"/>
      <c r="I24" s="608"/>
      <c r="J24" s="608"/>
      <c r="K24" s="608"/>
      <c r="L24" s="608"/>
      <c r="M24" s="608"/>
      <c r="N24" s="608"/>
      <c r="O24" s="608"/>
      <c r="P24" s="608"/>
      <c r="Q24" s="609"/>
      <c r="R24" s="610" t="s">
        <v>248</v>
      </c>
      <c r="S24" s="611"/>
      <c r="T24" s="611"/>
      <c r="U24" s="611"/>
      <c r="V24" s="611"/>
      <c r="W24" s="611"/>
      <c r="X24" s="611"/>
      <c r="Y24" s="612"/>
      <c r="Z24" s="613" t="s">
        <v>248</v>
      </c>
      <c r="AA24" s="613"/>
      <c r="AB24" s="613"/>
      <c r="AC24" s="613"/>
      <c r="AD24" s="614" t="s">
        <v>132</v>
      </c>
      <c r="AE24" s="614"/>
      <c r="AF24" s="614"/>
      <c r="AG24" s="614"/>
      <c r="AH24" s="614"/>
      <c r="AI24" s="614"/>
      <c r="AJ24" s="614"/>
      <c r="AK24" s="614"/>
      <c r="AL24" s="615" t="s">
        <v>132</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248</v>
      </c>
      <c r="BH24" s="611"/>
      <c r="BI24" s="611"/>
      <c r="BJ24" s="611"/>
      <c r="BK24" s="611"/>
      <c r="BL24" s="611"/>
      <c r="BM24" s="611"/>
      <c r="BN24" s="612"/>
      <c r="BO24" s="613" t="s">
        <v>132</v>
      </c>
      <c r="BP24" s="613"/>
      <c r="BQ24" s="613"/>
      <c r="BR24" s="613"/>
      <c r="BS24" s="614" t="s">
        <v>248</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22397218</v>
      </c>
      <c r="CS24" s="600"/>
      <c r="CT24" s="600"/>
      <c r="CU24" s="600"/>
      <c r="CV24" s="600"/>
      <c r="CW24" s="600"/>
      <c r="CX24" s="600"/>
      <c r="CY24" s="601"/>
      <c r="CZ24" s="604">
        <v>50.8</v>
      </c>
      <c r="DA24" s="605"/>
      <c r="DB24" s="605"/>
      <c r="DC24" s="621"/>
      <c r="DD24" s="642">
        <v>15070015</v>
      </c>
      <c r="DE24" s="600"/>
      <c r="DF24" s="600"/>
      <c r="DG24" s="600"/>
      <c r="DH24" s="600"/>
      <c r="DI24" s="600"/>
      <c r="DJ24" s="600"/>
      <c r="DK24" s="601"/>
      <c r="DL24" s="642">
        <v>14903326</v>
      </c>
      <c r="DM24" s="600"/>
      <c r="DN24" s="600"/>
      <c r="DO24" s="600"/>
      <c r="DP24" s="600"/>
      <c r="DQ24" s="600"/>
      <c r="DR24" s="600"/>
      <c r="DS24" s="600"/>
      <c r="DT24" s="600"/>
      <c r="DU24" s="600"/>
      <c r="DV24" s="601"/>
      <c r="DW24" s="604">
        <v>61.8</v>
      </c>
      <c r="DX24" s="605"/>
      <c r="DY24" s="605"/>
      <c r="DZ24" s="605"/>
      <c r="EA24" s="605"/>
      <c r="EB24" s="605"/>
      <c r="EC24" s="606"/>
    </row>
    <row r="25" spans="2:133" ht="11.25" customHeight="1" x14ac:dyDescent="0.15">
      <c r="B25" s="607" t="s">
        <v>298</v>
      </c>
      <c r="C25" s="608"/>
      <c r="D25" s="608"/>
      <c r="E25" s="608"/>
      <c r="F25" s="608"/>
      <c r="G25" s="608"/>
      <c r="H25" s="608"/>
      <c r="I25" s="608"/>
      <c r="J25" s="608"/>
      <c r="K25" s="608"/>
      <c r="L25" s="608"/>
      <c r="M25" s="608"/>
      <c r="N25" s="608"/>
      <c r="O25" s="608"/>
      <c r="P25" s="608"/>
      <c r="Q25" s="609"/>
      <c r="R25" s="610">
        <v>26788557</v>
      </c>
      <c r="S25" s="611"/>
      <c r="T25" s="611"/>
      <c r="U25" s="611"/>
      <c r="V25" s="611"/>
      <c r="W25" s="611"/>
      <c r="X25" s="611"/>
      <c r="Y25" s="612"/>
      <c r="Z25" s="613">
        <v>57.2</v>
      </c>
      <c r="AA25" s="613"/>
      <c r="AB25" s="613"/>
      <c r="AC25" s="613"/>
      <c r="AD25" s="614">
        <v>23864106</v>
      </c>
      <c r="AE25" s="614"/>
      <c r="AF25" s="614"/>
      <c r="AG25" s="614"/>
      <c r="AH25" s="614"/>
      <c r="AI25" s="614"/>
      <c r="AJ25" s="614"/>
      <c r="AK25" s="614"/>
      <c r="AL25" s="615">
        <v>99.7</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132</v>
      </c>
      <c r="BH25" s="611"/>
      <c r="BI25" s="611"/>
      <c r="BJ25" s="611"/>
      <c r="BK25" s="611"/>
      <c r="BL25" s="611"/>
      <c r="BM25" s="611"/>
      <c r="BN25" s="612"/>
      <c r="BO25" s="613" t="s">
        <v>248</v>
      </c>
      <c r="BP25" s="613"/>
      <c r="BQ25" s="613"/>
      <c r="BR25" s="613"/>
      <c r="BS25" s="614" t="s">
        <v>132</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8276334</v>
      </c>
      <c r="CS25" s="631"/>
      <c r="CT25" s="631"/>
      <c r="CU25" s="631"/>
      <c r="CV25" s="631"/>
      <c r="CW25" s="631"/>
      <c r="CX25" s="631"/>
      <c r="CY25" s="632"/>
      <c r="CZ25" s="615">
        <v>18.8</v>
      </c>
      <c r="DA25" s="643"/>
      <c r="DB25" s="643"/>
      <c r="DC25" s="645"/>
      <c r="DD25" s="619">
        <v>7306386</v>
      </c>
      <c r="DE25" s="631"/>
      <c r="DF25" s="631"/>
      <c r="DG25" s="631"/>
      <c r="DH25" s="631"/>
      <c r="DI25" s="631"/>
      <c r="DJ25" s="631"/>
      <c r="DK25" s="632"/>
      <c r="DL25" s="619">
        <v>7148997</v>
      </c>
      <c r="DM25" s="631"/>
      <c r="DN25" s="631"/>
      <c r="DO25" s="631"/>
      <c r="DP25" s="631"/>
      <c r="DQ25" s="631"/>
      <c r="DR25" s="631"/>
      <c r="DS25" s="631"/>
      <c r="DT25" s="631"/>
      <c r="DU25" s="631"/>
      <c r="DV25" s="632"/>
      <c r="DW25" s="615">
        <v>29.6</v>
      </c>
      <c r="DX25" s="643"/>
      <c r="DY25" s="643"/>
      <c r="DZ25" s="643"/>
      <c r="EA25" s="643"/>
      <c r="EB25" s="643"/>
      <c r="EC25" s="644"/>
    </row>
    <row r="26" spans="2:133" ht="11.25" customHeight="1" x14ac:dyDescent="0.15">
      <c r="B26" s="607" t="s">
        <v>301</v>
      </c>
      <c r="C26" s="608"/>
      <c r="D26" s="608"/>
      <c r="E26" s="608"/>
      <c r="F26" s="608"/>
      <c r="G26" s="608"/>
      <c r="H26" s="608"/>
      <c r="I26" s="608"/>
      <c r="J26" s="608"/>
      <c r="K26" s="608"/>
      <c r="L26" s="608"/>
      <c r="M26" s="608"/>
      <c r="N26" s="608"/>
      <c r="O26" s="608"/>
      <c r="P26" s="608"/>
      <c r="Q26" s="609"/>
      <c r="R26" s="610">
        <v>7727</v>
      </c>
      <c r="S26" s="611"/>
      <c r="T26" s="611"/>
      <c r="U26" s="611"/>
      <c r="V26" s="611"/>
      <c r="W26" s="611"/>
      <c r="X26" s="611"/>
      <c r="Y26" s="612"/>
      <c r="Z26" s="613">
        <v>0</v>
      </c>
      <c r="AA26" s="613"/>
      <c r="AB26" s="613"/>
      <c r="AC26" s="613"/>
      <c r="AD26" s="614">
        <v>7727</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248</v>
      </c>
      <c r="BH26" s="611"/>
      <c r="BI26" s="611"/>
      <c r="BJ26" s="611"/>
      <c r="BK26" s="611"/>
      <c r="BL26" s="611"/>
      <c r="BM26" s="611"/>
      <c r="BN26" s="612"/>
      <c r="BO26" s="613" t="s">
        <v>132</v>
      </c>
      <c r="BP26" s="613"/>
      <c r="BQ26" s="613"/>
      <c r="BR26" s="613"/>
      <c r="BS26" s="614" t="s">
        <v>132</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5001222</v>
      </c>
      <c r="CS26" s="611"/>
      <c r="CT26" s="611"/>
      <c r="CU26" s="611"/>
      <c r="CV26" s="611"/>
      <c r="CW26" s="611"/>
      <c r="CX26" s="611"/>
      <c r="CY26" s="612"/>
      <c r="CZ26" s="615">
        <v>11.3</v>
      </c>
      <c r="DA26" s="643"/>
      <c r="DB26" s="643"/>
      <c r="DC26" s="645"/>
      <c r="DD26" s="619">
        <v>4455088</v>
      </c>
      <c r="DE26" s="611"/>
      <c r="DF26" s="611"/>
      <c r="DG26" s="611"/>
      <c r="DH26" s="611"/>
      <c r="DI26" s="611"/>
      <c r="DJ26" s="611"/>
      <c r="DK26" s="612"/>
      <c r="DL26" s="619" t="s">
        <v>132</v>
      </c>
      <c r="DM26" s="611"/>
      <c r="DN26" s="611"/>
      <c r="DO26" s="611"/>
      <c r="DP26" s="611"/>
      <c r="DQ26" s="611"/>
      <c r="DR26" s="611"/>
      <c r="DS26" s="611"/>
      <c r="DT26" s="611"/>
      <c r="DU26" s="611"/>
      <c r="DV26" s="612"/>
      <c r="DW26" s="615" t="s">
        <v>248</v>
      </c>
      <c r="DX26" s="643"/>
      <c r="DY26" s="643"/>
      <c r="DZ26" s="643"/>
      <c r="EA26" s="643"/>
      <c r="EB26" s="643"/>
      <c r="EC26" s="644"/>
    </row>
    <row r="27" spans="2:133" ht="11.25" customHeight="1" x14ac:dyDescent="0.15">
      <c r="B27" s="607" t="s">
        <v>304</v>
      </c>
      <c r="C27" s="608"/>
      <c r="D27" s="608"/>
      <c r="E27" s="608"/>
      <c r="F27" s="608"/>
      <c r="G27" s="608"/>
      <c r="H27" s="608"/>
      <c r="I27" s="608"/>
      <c r="J27" s="608"/>
      <c r="K27" s="608"/>
      <c r="L27" s="608"/>
      <c r="M27" s="608"/>
      <c r="N27" s="608"/>
      <c r="O27" s="608"/>
      <c r="P27" s="608"/>
      <c r="Q27" s="609"/>
      <c r="R27" s="610">
        <v>486137</v>
      </c>
      <c r="S27" s="611"/>
      <c r="T27" s="611"/>
      <c r="U27" s="611"/>
      <c r="V27" s="611"/>
      <c r="W27" s="611"/>
      <c r="X27" s="611"/>
      <c r="Y27" s="612"/>
      <c r="Z27" s="613">
        <v>1</v>
      </c>
      <c r="AA27" s="613"/>
      <c r="AB27" s="613"/>
      <c r="AC27" s="613"/>
      <c r="AD27" s="614" t="s">
        <v>248</v>
      </c>
      <c r="AE27" s="614"/>
      <c r="AF27" s="614"/>
      <c r="AG27" s="614"/>
      <c r="AH27" s="614"/>
      <c r="AI27" s="614"/>
      <c r="AJ27" s="614"/>
      <c r="AK27" s="614"/>
      <c r="AL27" s="615" t="s">
        <v>132</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8396876</v>
      </c>
      <c r="BH27" s="611"/>
      <c r="BI27" s="611"/>
      <c r="BJ27" s="611"/>
      <c r="BK27" s="611"/>
      <c r="BL27" s="611"/>
      <c r="BM27" s="611"/>
      <c r="BN27" s="612"/>
      <c r="BO27" s="613">
        <v>100</v>
      </c>
      <c r="BP27" s="613"/>
      <c r="BQ27" s="613"/>
      <c r="BR27" s="613"/>
      <c r="BS27" s="614">
        <v>77846</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8740313</v>
      </c>
      <c r="CS27" s="631"/>
      <c r="CT27" s="631"/>
      <c r="CU27" s="631"/>
      <c r="CV27" s="631"/>
      <c r="CW27" s="631"/>
      <c r="CX27" s="631"/>
      <c r="CY27" s="632"/>
      <c r="CZ27" s="615">
        <v>19.8</v>
      </c>
      <c r="DA27" s="643"/>
      <c r="DB27" s="643"/>
      <c r="DC27" s="645"/>
      <c r="DD27" s="619">
        <v>2472484</v>
      </c>
      <c r="DE27" s="631"/>
      <c r="DF27" s="631"/>
      <c r="DG27" s="631"/>
      <c r="DH27" s="631"/>
      <c r="DI27" s="631"/>
      <c r="DJ27" s="631"/>
      <c r="DK27" s="632"/>
      <c r="DL27" s="619">
        <v>2471222</v>
      </c>
      <c r="DM27" s="631"/>
      <c r="DN27" s="631"/>
      <c r="DO27" s="631"/>
      <c r="DP27" s="631"/>
      <c r="DQ27" s="631"/>
      <c r="DR27" s="631"/>
      <c r="DS27" s="631"/>
      <c r="DT27" s="631"/>
      <c r="DU27" s="631"/>
      <c r="DV27" s="632"/>
      <c r="DW27" s="615">
        <v>10.199999999999999</v>
      </c>
      <c r="DX27" s="643"/>
      <c r="DY27" s="643"/>
      <c r="DZ27" s="643"/>
      <c r="EA27" s="643"/>
      <c r="EB27" s="643"/>
      <c r="EC27" s="644"/>
    </row>
    <row r="28" spans="2:133" ht="11.25" customHeight="1" x14ac:dyDescent="0.15">
      <c r="B28" s="607" t="s">
        <v>307</v>
      </c>
      <c r="C28" s="608"/>
      <c r="D28" s="608"/>
      <c r="E28" s="608"/>
      <c r="F28" s="608"/>
      <c r="G28" s="608"/>
      <c r="H28" s="608"/>
      <c r="I28" s="608"/>
      <c r="J28" s="608"/>
      <c r="K28" s="608"/>
      <c r="L28" s="608"/>
      <c r="M28" s="608"/>
      <c r="N28" s="608"/>
      <c r="O28" s="608"/>
      <c r="P28" s="608"/>
      <c r="Q28" s="609"/>
      <c r="R28" s="610">
        <v>643898</v>
      </c>
      <c r="S28" s="611"/>
      <c r="T28" s="611"/>
      <c r="U28" s="611"/>
      <c r="V28" s="611"/>
      <c r="W28" s="611"/>
      <c r="X28" s="611"/>
      <c r="Y28" s="612"/>
      <c r="Z28" s="613">
        <v>1.4</v>
      </c>
      <c r="AA28" s="613"/>
      <c r="AB28" s="613"/>
      <c r="AC28" s="613"/>
      <c r="AD28" s="614">
        <v>48278</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5380571</v>
      </c>
      <c r="CS28" s="611"/>
      <c r="CT28" s="611"/>
      <c r="CU28" s="611"/>
      <c r="CV28" s="611"/>
      <c r="CW28" s="611"/>
      <c r="CX28" s="611"/>
      <c r="CY28" s="612"/>
      <c r="CZ28" s="615">
        <v>12.2</v>
      </c>
      <c r="DA28" s="643"/>
      <c r="DB28" s="643"/>
      <c r="DC28" s="645"/>
      <c r="DD28" s="619">
        <v>5291145</v>
      </c>
      <c r="DE28" s="611"/>
      <c r="DF28" s="611"/>
      <c r="DG28" s="611"/>
      <c r="DH28" s="611"/>
      <c r="DI28" s="611"/>
      <c r="DJ28" s="611"/>
      <c r="DK28" s="612"/>
      <c r="DL28" s="619">
        <v>5283107</v>
      </c>
      <c r="DM28" s="611"/>
      <c r="DN28" s="611"/>
      <c r="DO28" s="611"/>
      <c r="DP28" s="611"/>
      <c r="DQ28" s="611"/>
      <c r="DR28" s="611"/>
      <c r="DS28" s="611"/>
      <c r="DT28" s="611"/>
      <c r="DU28" s="611"/>
      <c r="DV28" s="612"/>
      <c r="DW28" s="615">
        <v>21.9</v>
      </c>
      <c r="DX28" s="643"/>
      <c r="DY28" s="643"/>
      <c r="DZ28" s="643"/>
      <c r="EA28" s="643"/>
      <c r="EB28" s="643"/>
      <c r="EC28" s="644"/>
    </row>
    <row r="29" spans="2:133" ht="11.25" customHeight="1" x14ac:dyDescent="0.15">
      <c r="B29" s="607" t="s">
        <v>309</v>
      </c>
      <c r="C29" s="608"/>
      <c r="D29" s="608"/>
      <c r="E29" s="608"/>
      <c r="F29" s="608"/>
      <c r="G29" s="608"/>
      <c r="H29" s="608"/>
      <c r="I29" s="608"/>
      <c r="J29" s="608"/>
      <c r="K29" s="608"/>
      <c r="L29" s="608"/>
      <c r="M29" s="608"/>
      <c r="N29" s="608"/>
      <c r="O29" s="608"/>
      <c r="P29" s="608"/>
      <c r="Q29" s="609"/>
      <c r="R29" s="610">
        <v>215562</v>
      </c>
      <c r="S29" s="611"/>
      <c r="T29" s="611"/>
      <c r="U29" s="611"/>
      <c r="V29" s="611"/>
      <c r="W29" s="611"/>
      <c r="X29" s="611"/>
      <c r="Y29" s="612"/>
      <c r="Z29" s="613">
        <v>0.5</v>
      </c>
      <c r="AA29" s="613"/>
      <c r="AB29" s="613"/>
      <c r="AC29" s="613"/>
      <c r="AD29" s="614" t="s">
        <v>248</v>
      </c>
      <c r="AE29" s="614"/>
      <c r="AF29" s="614"/>
      <c r="AG29" s="614"/>
      <c r="AH29" s="614"/>
      <c r="AI29" s="614"/>
      <c r="AJ29" s="614"/>
      <c r="AK29" s="614"/>
      <c r="AL29" s="615" t="s">
        <v>248</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310</v>
      </c>
      <c r="CE29" s="649"/>
      <c r="CF29" s="607" t="s">
        <v>72</v>
      </c>
      <c r="CG29" s="608"/>
      <c r="CH29" s="608"/>
      <c r="CI29" s="608"/>
      <c r="CJ29" s="608"/>
      <c r="CK29" s="608"/>
      <c r="CL29" s="608"/>
      <c r="CM29" s="608"/>
      <c r="CN29" s="608"/>
      <c r="CO29" s="608"/>
      <c r="CP29" s="608"/>
      <c r="CQ29" s="609"/>
      <c r="CR29" s="610">
        <v>5380550</v>
      </c>
      <c r="CS29" s="631"/>
      <c r="CT29" s="631"/>
      <c r="CU29" s="631"/>
      <c r="CV29" s="631"/>
      <c r="CW29" s="631"/>
      <c r="CX29" s="631"/>
      <c r="CY29" s="632"/>
      <c r="CZ29" s="615">
        <v>12.2</v>
      </c>
      <c r="DA29" s="643"/>
      <c r="DB29" s="643"/>
      <c r="DC29" s="645"/>
      <c r="DD29" s="619">
        <v>5291124</v>
      </c>
      <c r="DE29" s="631"/>
      <c r="DF29" s="631"/>
      <c r="DG29" s="631"/>
      <c r="DH29" s="631"/>
      <c r="DI29" s="631"/>
      <c r="DJ29" s="631"/>
      <c r="DK29" s="632"/>
      <c r="DL29" s="619">
        <v>5283086</v>
      </c>
      <c r="DM29" s="631"/>
      <c r="DN29" s="631"/>
      <c r="DO29" s="631"/>
      <c r="DP29" s="631"/>
      <c r="DQ29" s="631"/>
      <c r="DR29" s="631"/>
      <c r="DS29" s="631"/>
      <c r="DT29" s="631"/>
      <c r="DU29" s="631"/>
      <c r="DV29" s="632"/>
      <c r="DW29" s="615">
        <v>21.9</v>
      </c>
      <c r="DX29" s="643"/>
      <c r="DY29" s="643"/>
      <c r="DZ29" s="643"/>
      <c r="EA29" s="643"/>
      <c r="EB29" s="643"/>
      <c r="EC29" s="644"/>
    </row>
    <row r="30" spans="2:133" ht="11.25" customHeight="1" x14ac:dyDescent="0.15">
      <c r="B30" s="607" t="s">
        <v>311</v>
      </c>
      <c r="C30" s="608"/>
      <c r="D30" s="608"/>
      <c r="E30" s="608"/>
      <c r="F30" s="608"/>
      <c r="G30" s="608"/>
      <c r="H30" s="608"/>
      <c r="I30" s="608"/>
      <c r="J30" s="608"/>
      <c r="K30" s="608"/>
      <c r="L30" s="608"/>
      <c r="M30" s="608"/>
      <c r="N30" s="608"/>
      <c r="O30" s="608"/>
      <c r="P30" s="608"/>
      <c r="Q30" s="609"/>
      <c r="R30" s="610">
        <v>6982248</v>
      </c>
      <c r="S30" s="611"/>
      <c r="T30" s="611"/>
      <c r="U30" s="611"/>
      <c r="V30" s="611"/>
      <c r="W30" s="611"/>
      <c r="X30" s="611"/>
      <c r="Y30" s="612"/>
      <c r="Z30" s="613">
        <v>14.9</v>
      </c>
      <c r="AA30" s="613"/>
      <c r="AB30" s="613"/>
      <c r="AC30" s="613"/>
      <c r="AD30" s="614" t="s">
        <v>248</v>
      </c>
      <c r="AE30" s="614"/>
      <c r="AF30" s="614"/>
      <c r="AG30" s="614"/>
      <c r="AH30" s="614"/>
      <c r="AI30" s="614"/>
      <c r="AJ30" s="614"/>
      <c r="AK30" s="614"/>
      <c r="AL30" s="615" t="s">
        <v>248</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312</v>
      </c>
      <c r="BH30" s="646"/>
      <c r="BI30" s="646"/>
      <c r="BJ30" s="646"/>
      <c r="BK30" s="646"/>
      <c r="BL30" s="646"/>
      <c r="BM30" s="646"/>
      <c r="BN30" s="646"/>
      <c r="BO30" s="646"/>
      <c r="BP30" s="646"/>
      <c r="BQ30" s="647"/>
      <c r="BR30" s="592" t="s">
        <v>313</v>
      </c>
      <c r="BS30" s="646"/>
      <c r="BT30" s="646"/>
      <c r="BU30" s="646"/>
      <c r="BV30" s="646"/>
      <c r="BW30" s="646"/>
      <c r="BX30" s="646"/>
      <c r="BY30" s="646"/>
      <c r="BZ30" s="646"/>
      <c r="CA30" s="646"/>
      <c r="CB30" s="647"/>
      <c r="CD30" s="650"/>
      <c r="CE30" s="651"/>
      <c r="CF30" s="607" t="s">
        <v>314</v>
      </c>
      <c r="CG30" s="608"/>
      <c r="CH30" s="608"/>
      <c r="CI30" s="608"/>
      <c r="CJ30" s="608"/>
      <c r="CK30" s="608"/>
      <c r="CL30" s="608"/>
      <c r="CM30" s="608"/>
      <c r="CN30" s="608"/>
      <c r="CO30" s="608"/>
      <c r="CP30" s="608"/>
      <c r="CQ30" s="609"/>
      <c r="CR30" s="610">
        <v>5197457</v>
      </c>
      <c r="CS30" s="611"/>
      <c r="CT30" s="611"/>
      <c r="CU30" s="611"/>
      <c r="CV30" s="611"/>
      <c r="CW30" s="611"/>
      <c r="CX30" s="611"/>
      <c r="CY30" s="612"/>
      <c r="CZ30" s="615">
        <v>11.8</v>
      </c>
      <c r="DA30" s="643"/>
      <c r="DB30" s="643"/>
      <c r="DC30" s="645"/>
      <c r="DD30" s="619">
        <v>5111682</v>
      </c>
      <c r="DE30" s="611"/>
      <c r="DF30" s="611"/>
      <c r="DG30" s="611"/>
      <c r="DH30" s="611"/>
      <c r="DI30" s="611"/>
      <c r="DJ30" s="611"/>
      <c r="DK30" s="612"/>
      <c r="DL30" s="619">
        <v>5103656</v>
      </c>
      <c r="DM30" s="611"/>
      <c r="DN30" s="611"/>
      <c r="DO30" s="611"/>
      <c r="DP30" s="611"/>
      <c r="DQ30" s="611"/>
      <c r="DR30" s="611"/>
      <c r="DS30" s="611"/>
      <c r="DT30" s="611"/>
      <c r="DU30" s="611"/>
      <c r="DV30" s="612"/>
      <c r="DW30" s="615">
        <v>21.2</v>
      </c>
      <c r="DX30" s="643"/>
      <c r="DY30" s="643"/>
      <c r="DZ30" s="643"/>
      <c r="EA30" s="643"/>
      <c r="EB30" s="643"/>
      <c r="EC30" s="644"/>
    </row>
    <row r="31" spans="2:133" ht="11.25" customHeight="1" x14ac:dyDescent="0.15">
      <c r="B31" s="623" t="s">
        <v>315</v>
      </c>
      <c r="C31" s="624"/>
      <c r="D31" s="624"/>
      <c r="E31" s="624"/>
      <c r="F31" s="624"/>
      <c r="G31" s="624"/>
      <c r="H31" s="624"/>
      <c r="I31" s="624"/>
      <c r="J31" s="624"/>
      <c r="K31" s="624"/>
      <c r="L31" s="624"/>
      <c r="M31" s="624"/>
      <c r="N31" s="624"/>
      <c r="O31" s="624"/>
      <c r="P31" s="624"/>
      <c r="Q31" s="625"/>
      <c r="R31" s="610" t="s">
        <v>248</v>
      </c>
      <c r="S31" s="611"/>
      <c r="T31" s="611"/>
      <c r="U31" s="611"/>
      <c r="V31" s="611"/>
      <c r="W31" s="611"/>
      <c r="X31" s="611"/>
      <c r="Y31" s="612"/>
      <c r="Z31" s="613" t="s">
        <v>132</v>
      </c>
      <c r="AA31" s="613"/>
      <c r="AB31" s="613"/>
      <c r="AC31" s="613"/>
      <c r="AD31" s="614" t="s">
        <v>248</v>
      </c>
      <c r="AE31" s="614"/>
      <c r="AF31" s="614"/>
      <c r="AG31" s="614"/>
      <c r="AH31" s="614"/>
      <c r="AI31" s="614"/>
      <c r="AJ31" s="614"/>
      <c r="AK31" s="614"/>
      <c r="AL31" s="615" t="s">
        <v>132</v>
      </c>
      <c r="AM31" s="616"/>
      <c r="AN31" s="616"/>
      <c r="AO31" s="617"/>
      <c r="AP31" s="658" t="s">
        <v>316</v>
      </c>
      <c r="AQ31" s="659"/>
      <c r="AR31" s="659"/>
      <c r="AS31" s="659"/>
      <c r="AT31" s="664" t="s">
        <v>317</v>
      </c>
      <c r="AU31" s="212"/>
      <c r="AV31" s="212"/>
      <c r="AW31" s="212"/>
      <c r="AX31" s="596" t="s">
        <v>191</v>
      </c>
      <c r="AY31" s="597"/>
      <c r="AZ31" s="597"/>
      <c r="BA31" s="597"/>
      <c r="BB31" s="597"/>
      <c r="BC31" s="597"/>
      <c r="BD31" s="597"/>
      <c r="BE31" s="597"/>
      <c r="BF31" s="598"/>
      <c r="BG31" s="657">
        <v>99.5</v>
      </c>
      <c r="BH31" s="654"/>
      <c r="BI31" s="654"/>
      <c r="BJ31" s="654"/>
      <c r="BK31" s="654"/>
      <c r="BL31" s="654"/>
      <c r="BM31" s="605">
        <v>98.8</v>
      </c>
      <c r="BN31" s="654"/>
      <c r="BO31" s="654"/>
      <c r="BP31" s="654"/>
      <c r="BQ31" s="655"/>
      <c r="BR31" s="657">
        <v>99.4</v>
      </c>
      <c r="BS31" s="654"/>
      <c r="BT31" s="654"/>
      <c r="BU31" s="654"/>
      <c r="BV31" s="654"/>
      <c r="BW31" s="654"/>
      <c r="BX31" s="605">
        <v>98.6</v>
      </c>
      <c r="BY31" s="654"/>
      <c r="BZ31" s="654"/>
      <c r="CA31" s="654"/>
      <c r="CB31" s="655"/>
      <c r="CD31" s="650"/>
      <c r="CE31" s="651"/>
      <c r="CF31" s="607" t="s">
        <v>318</v>
      </c>
      <c r="CG31" s="608"/>
      <c r="CH31" s="608"/>
      <c r="CI31" s="608"/>
      <c r="CJ31" s="608"/>
      <c r="CK31" s="608"/>
      <c r="CL31" s="608"/>
      <c r="CM31" s="608"/>
      <c r="CN31" s="608"/>
      <c r="CO31" s="608"/>
      <c r="CP31" s="608"/>
      <c r="CQ31" s="609"/>
      <c r="CR31" s="610">
        <v>183093</v>
      </c>
      <c r="CS31" s="631"/>
      <c r="CT31" s="631"/>
      <c r="CU31" s="631"/>
      <c r="CV31" s="631"/>
      <c r="CW31" s="631"/>
      <c r="CX31" s="631"/>
      <c r="CY31" s="632"/>
      <c r="CZ31" s="615">
        <v>0.4</v>
      </c>
      <c r="DA31" s="643"/>
      <c r="DB31" s="643"/>
      <c r="DC31" s="645"/>
      <c r="DD31" s="619">
        <v>179442</v>
      </c>
      <c r="DE31" s="631"/>
      <c r="DF31" s="631"/>
      <c r="DG31" s="631"/>
      <c r="DH31" s="631"/>
      <c r="DI31" s="631"/>
      <c r="DJ31" s="631"/>
      <c r="DK31" s="632"/>
      <c r="DL31" s="619">
        <v>179430</v>
      </c>
      <c r="DM31" s="631"/>
      <c r="DN31" s="631"/>
      <c r="DO31" s="631"/>
      <c r="DP31" s="631"/>
      <c r="DQ31" s="631"/>
      <c r="DR31" s="631"/>
      <c r="DS31" s="631"/>
      <c r="DT31" s="631"/>
      <c r="DU31" s="631"/>
      <c r="DV31" s="632"/>
      <c r="DW31" s="615">
        <v>0.7</v>
      </c>
      <c r="DX31" s="643"/>
      <c r="DY31" s="643"/>
      <c r="DZ31" s="643"/>
      <c r="EA31" s="643"/>
      <c r="EB31" s="643"/>
      <c r="EC31" s="644"/>
    </row>
    <row r="32" spans="2:133" ht="11.25" customHeight="1" x14ac:dyDescent="0.15">
      <c r="B32" s="607" t="s">
        <v>319</v>
      </c>
      <c r="C32" s="608"/>
      <c r="D32" s="608"/>
      <c r="E32" s="608"/>
      <c r="F32" s="608"/>
      <c r="G32" s="608"/>
      <c r="H32" s="608"/>
      <c r="I32" s="608"/>
      <c r="J32" s="608"/>
      <c r="K32" s="608"/>
      <c r="L32" s="608"/>
      <c r="M32" s="608"/>
      <c r="N32" s="608"/>
      <c r="O32" s="608"/>
      <c r="P32" s="608"/>
      <c r="Q32" s="609"/>
      <c r="R32" s="610">
        <v>3464331</v>
      </c>
      <c r="S32" s="611"/>
      <c r="T32" s="611"/>
      <c r="U32" s="611"/>
      <c r="V32" s="611"/>
      <c r="W32" s="611"/>
      <c r="X32" s="611"/>
      <c r="Y32" s="612"/>
      <c r="Z32" s="613">
        <v>7.4</v>
      </c>
      <c r="AA32" s="613"/>
      <c r="AB32" s="613"/>
      <c r="AC32" s="613"/>
      <c r="AD32" s="614" t="s">
        <v>248</v>
      </c>
      <c r="AE32" s="614"/>
      <c r="AF32" s="614"/>
      <c r="AG32" s="614"/>
      <c r="AH32" s="614"/>
      <c r="AI32" s="614"/>
      <c r="AJ32" s="614"/>
      <c r="AK32" s="614"/>
      <c r="AL32" s="615" t="s">
        <v>248</v>
      </c>
      <c r="AM32" s="616"/>
      <c r="AN32" s="616"/>
      <c r="AO32" s="617"/>
      <c r="AP32" s="660"/>
      <c r="AQ32" s="661"/>
      <c r="AR32" s="661"/>
      <c r="AS32" s="661"/>
      <c r="AT32" s="665"/>
      <c r="AU32" s="208" t="s">
        <v>320</v>
      </c>
      <c r="AX32" s="607" t="s">
        <v>321</v>
      </c>
      <c r="AY32" s="608"/>
      <c r="AZ32" s="608"/>
      <c r="BA32" s="608"/>
      <c r="BB32" s="608"/>
      <c r="BC32" s="608"/>
      <c r="BD32" s="608"/>
      <c r="BE32" s="608"/>
      <c r="BF32" s="609"/>
      <c r="BG32" s="667">
        <v>99.5</v>
      </c>
      <c r="BH32" s="631"/>
      <c r="BI32" s="631"/>
      <c r="BJ32" s="631"/>
      <c r="BK32" s="631"/>
      <c r="BL32" s="631"/>
      <c r="BM32" s="616">
        <v>98.9</v>
      </c>
      <c r="BN32" s="631"/>
      <c r="BO32" s="631"/>
      <c r="BP32" s="631"/>
      <c r="BQ32" s="656"/>
      <c r="BR32" s="667">
        <v>99.5</v>
      </c>
      <c r="BS32" s="631"/>
      <c r="BT32" s="631"/>
      <c r="BU32" s="631"/>
      <c r="BV32" s="631"/>
      <c r="BW32" s="631"/>
      <c r="BX32" s="616">
        <v>98.7</v>
      </c>
      <c r="BY32" s="631"/>
      <c r="BZ32" s="631"/>
      <c r="CA32" s="631"/>
      <c r="CB32" s="656"/>
      <c r="CD32" s="652"/>
      <c r="CE32" s="653"/>
      <c r="CF32" s="607" t="s">
        <v>322</v>
      </c>
      <c r="CG32" s="608"/>
      <c r="CH32" s="608"/>
      <c r="CI32" s="608"/>
      <c r="CJ32" s="608"/>
      <c r="CK32" s="608"/>
      <c r="CL32" s="608"/>
      <c r="CM32" s="608"/>
      <c r="CN32" s="608"/>
      <c r="CO32" s="608"/>
      <c r="CP32" s="608"/>
      <c r="CQ32" s="609"/>
      <c r="CR32" s="610">
        <v>21</v>
      </c>
      <c r="CS32" s="611"/>
      <c r="CT32" s="611"/>
      <c r="CU32" s="611"/>
      <c r="CV32" s="611"/>
      <c r="CW32" s="611"/>
      <c r="CX32" s="611"/>
      <c r="CY32" s="612"/>
      <c r="CZ32" s="615">
        <v>0</v>
      </c>
      <c r="DA32" s="643"/>
      <c r="DB32" s="643"/>
      <c r="DC32" s="645"/>
      <c r="DD32" s="619">
        <v>21</v>
      </c>
      <c r="DE32" s="611"/>
      <c r="DF32" s="611"/>
      <c r="DG32" s="611"/>
      <c r="DH32" s="611"/>
      <c r="DI32" s="611"/>
      <c r="DJ32" s="611"/>
      <c r="DK32" s="612"/>
      <c r="DL32" s="619">
        <v>21</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323</v>
      </c>
      <c r="C33" s="608"/>
      <c r="D33" s="608"/>
      <c r="E33" s="608"/>
      <c r="F33" s="608"/>
      <c r="G33" s="608"/>
      <c r="H33" s="608"/>
      <c r="I33" s="608"/>
      <c r="J33" s="608"/>
      <c r="K33" s="608"/>
      <c r="L33" s="608"/>
      <c r="M33" s="608"/>
      <c r="N33" s="608"/>
      <c r="O33" s="608"/>
      <c r="P33" s="608"/>
      <c r="Q33" s="609"/>
      <c r="R33" s="610">
        <v>124738</v>
      </c>
      <c r="S33" s="611"/>
      <c r="T33" s="611"/>
      <c r="U33" s="611"/>
      <c r="V33" s="611"/>
      <c r="W33" s="611"/>
      <c r="X33" s="611"/>
      <c r="Y33" s="612"/>
      <c r="Z33" s="613">
        <v>0.3</v>
      </c>
      <c r="AA33" s="613"/>
      <c r="AB33" s="613"/>
      <c r="AC33" s="613"/>
      <c r="AD33" s="614">
        <v>24891</v>
      </c>
      <c r="AE33" s="614"/>
      <c r="AF33" s="614"/>
      <c r="AG33" s="614"/>
      <c r="AH33" s="614"/>
      <c r="AI33" s="614"/>
      <c r="AJ33" s="614"/>
      <c r="AK33" s="614"/>
      <c r="AL33" s="615">
        <v>0.1</v>
      </c>
      <c r="AM33" s="616"/>
      <c r="AN33" s="616"/>
      <c r="AO33" s="617"/>
      <c r="AP33" s="662"/>
      <c r="AQ33" s="663"/>
      <c r="AR33" s="663"/>
      <c r="AS33" s="663"/>
      <c r="AT33" s="666"/>
      <c r="AU33" s="213"/>
      <c r="AV33" s="213"/>
      <c r="AW33" s="213"/>
      <c r="AX33" s="633" t="s">
        <v>324</v>
      </c>
      <c r="AY33" s="634"/>
      <c r="AZ33" s="634"/>
      <c r="BA33" s="634"/>
      <c r="BB33" s="634"/>
      <c r="BC33" s="634"/>
      <c r="BD33" s="634"/>
      <c r="BE33" s="634"/>
      <c r="BF33" s="635"/>
      <c r="BG33" s="668">
        <v>99.4</v>
      </c>
      <c r="BH33" s="669"/>
      <c r="BI33" s="669"/>
      <c r="BJ33" s="669"/>
      <c r="BK33" s="669"/>
      <c r="BL33" s="669"/>
      <c r="BM33" s="670">
        <v>98.6</v>
      </c>
      <c r="BN33" s="669"/>
      <c r="BO33" s="669"/>
      <c r="BP33" s="669"/>
      <c r="BQ33" s="671"/>
      <c r="BR33" s="668">
        <v>99.3</v>
      </c>
      <c r="BS33" s="669"/>
      <c r="BT33" s="669"/>
      <c r="BU33" s="669"/>
      <c r="BV33" s="669"/>
      <c r="BW33" s="669"/>
      <c r="BX33" s="670">
        <v>98.4</v>
      </c>
      <c r="BY33" s="669"/>
      <c r="BZ33" s="669"/>
      <c r="CA33" s="669"/>
      <c r="CB33" s="671"/>
      <c r="CD33" s="607" t="s">
        <v>325</v>
      </c>
      <c r="CE33" s="608"/>
      <c r="CF33" s="608"/>
      <c r="CG33" s="608"/>
      <c r="CH33" s="608"/>
      <c r="CI33" s="608"/>
      <c r="CJ33" s="608"/>
      <c r="CK33" s="608"/>
      <c r="CL33" s="608"/>
      <c r="CM33" s="608"/>
      <c r="CN33" s="608"/>
      <c r="CO33" s="608"/>
      <c r="CP33" s="608"/>
      <c r="CQ33" s="609"/>
      <c r="CR33" s="610">
        <v>17152666</v>
      </c>
      <c r="CS33" s="631"/>
      <c r="CT33" s="631"/>
      <c r="CU33" s="631"/>
      <c r="CV33" s="631"/>
      <c r="CW33" s="631"/>
      <c r="CX33" s="631"/>
      <c r="CY33" s="632"/>
      <c r="CZ33" s="615">
        <v>38.9</v>
      </c>
      <c r="DA33" s="643"/>
      <c r="DB33" s="643"/>
      <c r="DC33" s="645"/>
      <c r="DD33" s="619">
        <v>11842325</v>
      </c>
      <c r="DE33" s="631"/>
      <c r="DF33" s="631"/>
      <c r="DG33" s="631"/>
      <c r="DH33" s="631"/>
      <c r="DI33" s="631"/>
      <c r="DJ33" s="631"/>
      <c r="DK33" s="632"/>
      <c r="DL33" s="619">
        <v>9061803</v>
      </c>
      <c r="DM33" s="631"/>
      <c r="DN33" s="631"/>
      <c r="DO33" s="631"/>
      <c r="DP33" s="631"/>
      <c r="DQ33" s="631"/>
      <c r="DR33" s="631"/>
      <c r="DS33" s="631"/>
      <c r="DT33" s="631"/>
      <c r="DU33" s="631"/>
      <c r="DV33" s="632"/>
      <c r="DW33" s="615">
        <v>37.6</v>
      </c>
      <c r="DX33" s="643"/>
      <c r="DY33" s="643"/>
      <c r="DZ33" s="643"/>
      <c r="EA33" s="643"/>
      <c r="EB33" s="643"/>
      <c r="EC33" s="644"/>
    </row>
    <row r="34" spans="2:133" ht="11.25" customHeight="1" x14ac:dyDescent="0.15">
      <c r="B34" s="607" t="s">
        <v>326</v>
      </c>
      <c r="C34" s="608"/>
      <c r="D34" s="608"/>
      <c r="E34" s="608"/>
      <c r="F34" s="608"/>
      <c r="G34" s="608"/>
      <c r="H34" s="608"/>
      <c r="I34" s="608"/>
      <c r="J34" s="608"/>
      <c r="K34" s="608"/>
      <c r="L34" s="608"/>
      <c r="M34" s="608"/>
      <c r="N34" s="608"/>
      <c r="O34" s="608"/>
      <c r="P34" s="608"/>
      <c r="Q34" s="609"/>
      <c r="R34" s="610">
        <v>101727</v>
      </c>
      <c r="S34" s="611"/>
      <c r="T34" s="611"/>
      <c r="U34" s="611"/>
      <c r="V34" s="611"/>
      <c r="W34" s="611"/>
      <c r="X34" s="611"/>
      <c r="Y34" s="612"/>
      <c r="Z34" s="613">
        <v>0.2</v>
      </c>
      <c r="AA34" s="613"/>
      <c r="AB34" s="613"/>
      <c r="AC34" s="613"/>
      <c r="AD34" s="614" t="s">
        <v>248</v>
      </c>
      <c r="AE34" s="614"/>
      <c r="AF34" s="614"/>
      <c r="AG34" s="614"/>
      <c r="AH34" s="614"/>
      <c r="AI34" s="614"/>
      <c r="AJ34" s="614"/>
      <c r="AK34" s="614"/>
      <c r="AL34" s="615" t="s">
        <v>132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327</v>
      </c>
      <c r="CE34" s="608"/>
      <c r="CF34" s="608"/>
      <c r="CG34" s="608"/>
      <c r="CH34" s="608"/>
      <c r="CI34" s="608"/>
      <c r="CJ34" s="608"/>
      <c r="CK34" s="608"/>
      <c r="CL34" s="608"/>
      <c r="CM34" s="608"/>
      <c r="CN34" s="608"/>
      <c r="CO34" s="608"/>
      <c r="CP34" s="608"/>
      <c r="CQ34" s="609"/>
      <c r="CR34" s="610">
        <v>6872692</v>
      </c>
      <c r="CS34" s="611"/>
      <c r="CT34" s="611"/>
      <c r="CU34" s="611"/>
      <c r="CV34" s="611"/>
      <c r="CW34" s="611"/>
      <c r="CX34" s="611"/>
      <c r="CY34" s="612"/>
      <c r="CZ34" s="615">
        <v>15.6</v>
      </c>
      <c r="DA34" s="643"/>
      <c r="DB34" s="643"/>
      <c r="DC34" s="645"/>
      <c r="DD34" s="619">
        <v>4354995</v>
      </c>
      <c r="DE34" s="611"/>
      <c r="DF34" s="611"/>
      <c r="DG34" s="611"/>
      <c r="DH34" s="611"/>
      <c r="DI34" s="611"/>
      <c r="DJ34" s="611"/>
      <c r="DK34" s="612"/>
      <c r="DL34" s="619">
        <v>3389327</v>
      </c>
      <c r="DM34" s="611"/>
      <c r="DN34" s="611"/>
      <c r="DO34" s="611"/>
      <c r="DP34" s="611"/>
      <c r="DQ34" s="611"/>
      <c r="DR34" s="611"/>
      <c r="DS34" s="611"/>
      <c r="DT34" s="611"/>
      <c r="DU34" s="611"/>
      <c r="DV34" s="612"/>
      <c r="DW34" s="615">
        <v>14</v>
      </c>
      <c r="DX34" s="643"/>
      <c r="DY34" s="643"/>
      <c r="DZ34" s="643"/>
      <c r="EA34" s="643"/>
      <c r="EB34" s="643"/>
      <c r="EC34" s="644"/>
    </row>
    <row r="35" spans="2:133" ht="11.25" customHeight="1" x14ac:dyDescent="0.15">
      <c r="B35" s="607" t="s">
        <v>328</v>
      </c>
      <c r="C35" s="608"/>
      <c r="D35" s="608"/>
      <c r="E35" s="608"/>
      <c r="F35" s="608"/>
      <c r="G35" s="608"/>
      <c r="H35" s="608"/>
      <c r="I35" s="608"/>
      <c r="J35" s="608"/>
      <c r="K35" s="608"/>
      <c r="L35" s="608"/>
      <c r="M35" s="608"/>
      <c r="N35" s="608"/>
      <c r="O35" s="608"/>
      <c r="P35" s="608"/>
      <c r="Q35" s="609"/>
      <c r="R35" s="610">
        <v>124994</v>
      </c>
      <c r="S35" s="611"/>
      <c r="T35" s="611"/>
      <c r="U35" s="611"/>
      <c r="V35" s="611"/>
      <c r="W35" s="611"/>
      <c r="X35" s="611"/>
      <c r="Y35" s="612"/>
      <c r="Z35" s="613">
        <v>0.3</v>
      </c>
      <c r="AA35" s="613"/>
      <c r="AB35" s="613"/>
      <c r="AC35" s="613"/>
      <c r="AD35" s="614" t="s">
        <v>248</v>
      </c>
      <c r="AE35" s="614"/>
      <c r="AF35" s="614"/>
      <c r="AG35" s="614"/>
      <c r="AH35" s="614"/>
      <c r="AI35" s="614"/>
      <c r="AJ35" s="614"/>
      <c r="AK35" s="614"/>
      <c r="AL35" s="615" t="s">
        <v>248</v>
      </c>
      <c r="AM35" s="616"/>
      <c r="AN35" s="616"/>
      <c r="AO35" s="617"/>
      <c r="AP35" s="218"/>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731227</v>
      </c>
      <c r="CS35" s="631"/>
      <c r="CT35" s="631"/>
      <c r="CU35" s="631"/>
      <c r="CV35" s="631"/>
      <c r="CW35" s="631"/>
      <c r="CX35" s="631"/>
      <c r="CY35" s="632"/>
      <c r="CZ35" s="615">
        <v>1.7</v>
      </c>
      <c r="DA35" s="643"/>
      <c r="DB35" s="643"/>
      <c r="DC35" s="645"/>
      <c r="DD35" s="619">
        <v>576421</v>
      </c>
      <c r="DE35" s="631"/>
      <c r="DF35" s="631"/>
      <c r="DG35" s="631"/>
      <c r="DH35" s="631"/>
      <c r="DI35" s="631"/>
      <c r="DJ35" s="631"/>
      <c r="DK35" s="632"/>
      <c r="DL35" s="619">
        <v>576327</v>
      </c>
      <c r="DM35" s="631"/>
      <c r="DN35" s="631"/>
      <c r="DO35" s="631"/>
      <c r="DP35" s="631"/>
      <c r="DQ35" s="631"/>
      <c r="DR35" s="631"/>
      <c r="DS35" s="631"/>
      <c r="DT35" s="631"/>
      <c r="DU35" s="631"/>
      <c r="DV35" s="632"/>
      <c r="DW35" s="615">
        <v>2.4</v>
      </c>
      <c r="DX35" s="643"/>
      <c r="DY35" s="643"/>
      <c r="DZ35" s="643"/>
      <c r="EA35" s="643"/>
      <c r="EB35" s="643"/>
      <c r="EC35" s="644"/>
    </row>
    <row r="36" spans="2:133" ht="11.25" customHeight="1" x14ac:dyDescent="0.15">
      <c r="B36" s="607" t="s">
        <v>332</v>
      </c>
      <c r="C36" s="608"/>
      <c r="D36" s="608"/>
      <c r="E36" s="608"/>
      <c r="F36" s="608"/>
      <c r="G36" s="608"/>
      <c r="H36" s="608"/>
      <c r="I36" s="608"/>
      <c r="J36" s="608"/>
      <c r="K36" s="608"/>
      <c r="L36" s="608"/>
      <c r="M36" s="608"/>
      <c r="N36" s="608"/>
      <c r="O36" s="608"/>
      <c r="P36" s="608"/>
      <c r="Q36" s="609"/>
      <c r="R36" s="610">
        <v>2743297</v>
      </c>
      <c r="S36" s="611"/>
      <c r="T36" s="611"/>
      <c r="U36" s="611"/>
      <c r="V36" s="611"/>
      <c r="W36" s="611"/>
      <c r="X36" s="611"/>
      <c r="Y36" s="612"/>
      <c r="Z36" s="613">
        <v>5.9</v>
      </c>
      <c r="AA36" s="613"/>
      <c r="AB36" s="613"/>
      <c r="AC36" s="613"/>
      <c r="AD36" s="614" t="s">
        <v>248</v>
      </c>
      <c r="AE36" s="614"/>
      <c r="AF36" s="614"/>
      <c r="AG36" s="614"/>
      <c r="AH36" s="614"/>
      <c r="AI36" s="614"/>
      <c r="AJ36" s="614"/>
      <c r="AK36" s="614"/>
      <c r="AL36" s="615" t="s">
        <v>132</v>
      </c>
      <c r="AM36" s="616"/>
      <c r="AN36" s="616"/>
      <c r="AO36" s="617"/>
      <c r="AP36" s="218"/>
      <c r="AQ36" s="676" t="s">
        <v>333</v>
      </c>
      <c r="AR36" s="677"/>
      <c r="AS36" s="677"/>
      <c r="AT36" s="677"/>
      <c r="AU36" s="677"/>
      <c r="AV36" s="677"/>
      <c r="AW36" s="677"/>
      <c r="AX36" s="677"/>
      <c r="AY36" s="678"/>
      <c r="AZ36" s="599">
        <v>5561675</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119475</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4012700</v>
      </c>
      <c r="CS36" s="611"/>
      <c r="CT36" s="611"/>
      <c r="CU36" s="611"/>
      <c r="CV36" s="611"/>
      <c r="CW36" s="611"/>
      <c r="CX36" s="611"/>
      <c r="CY36" s="612"/>
      <c r="CZ36" s="615">
        <v>9.1</v>
      </c>
      <c r="DA36" s="643"/>
      <c r="DB36" s="643"/>
      <c r="DC36" s="645"/>
      <c r="DD36" s="619">
        <v>3437178</v>
      </c>
      <c r="DE36" s="611"/>
      <c r="DF36" s="611"/>
      <c r="DG36" s="611"/>
      <c r="DH36" s="611"/>
      <c r="DI36" s="611"/>
      <c r="DJ36" s="611"/>
      <c r="DK36" s="612"/>
      <c r="DL36" s="619">
        <v>2105078</v>
      </c>
      <c r="DM36" s="611"/>
      <c r="DN36" s="611"/>
      <c r="DO36" s="611"/>
      <c r="DP36" s="611"/>
      <c r="DQ36" s="611"/>
      <c r="DR36" s="611"/>
      <c r="DS36" s="611"/>
      <c r="DT36" s="611"/>
      <c r="DU36" s="611"/>
      <c r="DV36" s="612"/>
      <c r="DW36" s="615">
        <v>8.6999999999999993</v>
      </c>
      <c r="DX36" s="643"/>
      <c r="DY36" s="643"/>
      <c r="DZ36" s="643"/>
      <c r="EA36" s="643"/>
      <c r="EB36" s="643"/>
      <c r="EC36" s="644"/>
    </row>
    <row r="37" spans="2:133" ht="11.25" customHeight="1" x14ac:dyDescent="0.15">
      <c r="B37" s="607" t="s">
        <v>336</v>
      </c>
      <c r="C37" s="608"/>
      <c r="D37" s="608"/>
      <c r="E37" s="608"/>
      <c r="F37" s="608"/>
      <c r="G37" s="608"/>
      <c r="H37" s="608"/>
      <c r="I37" s="608"/>
      <c r="J37" s="608"/>
      <c r="K37" s="608"/>
      <c r="L37" s="608"/>
      <c r="M37" s="608"/>
      <c r="N37" s="608"/>
      <c r="O37" s="608"/>
      <c r="P37" s="608"/>
      <c r="Q37" s="609"/>
      <c r="R37" s="610">
        <v>2149354</v>
      </c>
      <c r="S37" s="611"/>
      <c r="T37" s="611"/>
      <c r="U37" s="611"/>
      <c r="V37" s="611"/>
      <c r="W37" s="611"/>
      <c r="X37" s="611"/>
      <c r="Y37" s="612"/>
      <c r="Z37" s="613">
        <v>4.5999999999999996</v>
      </c>
      <c r="AA37" s="613"/>
      <c r="AB37" s="613"/>
      <c r="AC37" s="613"/>
      <c r="AD37" s="614">
        <v>84</v>
      </c>
      <c r="AE37" s="614"/>
      <c r="AF37" s="614"/>
      <c r="AG37" s="614"/>
      <c r="AH37" s="614"/>
      <c r="AI37" s="614"/>
      <c r="AJ37" s="614"/>
      <c r="AK37" s="614"/>
      <c r="AL37" s="615">
        <v>0</v>
      </c>
      <c r="AM37" s="616"/>
      <c r="AN37" s="616"/>
      <c r="AO37" s="617"/>
      <c r="AQ37" s="673" t="s">
        <v>337</v>
      </c>
      <c r="AR37" s="674"/>
      <c r="AS37" s="674"/>
      <c r="AT37" s="674"/>
      <c r="AU37" s="674"/>
      <c r="AV37" s="674"/>
      <c r="AW37" s="674"/>
      <c r="AX37" s="674"/>
      <c r="AY37" s="675"/>
      <c r="AZ37" s="610">
        <v>1104147</v>
      </c>
      <c r="BA37" s="611"/>
      <c r="BB37" s="611"/>
      <c r="BC37" s="611"/>
      <c r="BD37" s="631"/>
      <c r="BE37" s="631"/>
      <c r="BF37" s="656"/>
      <c r="BG37" s="607" t="s">
        <v>338</v>
      </c>
      <c r="BH37" s="608"/>
      <c r="BI37" s="608"/>
      <c r="BJ37" s="608"/>
      <c r="BK37" s="608"/>
      <c r="BL37" s="608"/>
      <c r="BM37" s="608"/>
      <c r="BN37" s="608"/>
      <c r="BO37" s="608"/>
      <c r="BP37" s="608"/>
      <c r="BQ37" s="608"/>
      <c r="BR37" s="608"/>
      <c r="BS37" s="608"/>
      <c r="BT37" s="608"/>
      <c r="BU37" s="609"/>
      <c r="BV37" s="610">
        <v>-13433</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449239</v>
      </c>
      <c r="CS37" s="631"/>
      <c r="CT37" s="631"/>
      <c r="CU37" s="631"/>
      <c r="CV37" s="631"/>
      <c r="CW37" s="631"/>
      <c r="CX37" s="631"/>
      <c r="CY37" s="632"/>
      <c r="CZ37" s="615">
        <v>1</v>
      </c>
      <c r="DA37" s="643"/>
      <c r="DB37" s="643"/>
      <c r="DC37" s="645"/>
      <c r="DD37" s="619">
        <v>443039</v>
      </c>
      <c r="DE37" s="631"/>
      <c r="DF37" s="631"/>
      <c r="DG37" s="631"/>
      <c r="DH37" s="631"/>
      <c r="DI37" s="631"/>
      <c r="DJ37" s="631"/>
      <c r="DK37" s="632"/>
      <c r="DL37" s="619">
        <v>394921</v>
      </c>
      <c r="DM37" s="631"/>
      <c r="DN37" s="631"/>
      <c r="DO37" s="631"/>
      <c r="DP37" s="631"/>
      <c r="DQ37" s="631"/>
      <c r="DR37" s="631"/>
      <c r="DS37" s="631"/>
      <c r="DT37" s="631"/>
      <c r="DU37" s="631"/>
      <c r="DV37" s="632"/>
      <c r="DW37" s="615">
        <v>1.6</v>
      </c>
      <c r="DX37" s="643"/>
      <c r="DY37" s="643"/>
      <c r="DZ37" s="643"/>
      <c r="EA37" s="643"/>
      <c r="EB37" s="643"/>
      <c r="EC37" s="644"/>
    </row>
    <row r="38" spans="2:133" ht="11.25" customHeight="1" x14ac:dyDescent="0.15">
      <c r="B38" s="607" t="s">
        <v>340</v>
      </c>
      <c r="C38" s="608"/>
      <c r="D38" s="608"/>
      <c r="E38" s="608"/>
      <c r="F38" s="608"/>
      <c r="G38" s="608"/>
      <c r="H38" s="608"/>
      <c r="I38" s="608"/>
      <c r="J38" s="608"/>
      <c r="K38" s="608"/>
      <c r="L38" s="608"/>
      <c r="M38" s="608"/>
      <c r="N38" s="608"/>
      <c r="O38" s="608"/>
      <c r="P38" s="608"/>
      <c r="Q38" s="609"/>
      <c r="R38" s="610">
        <v>2992800</v>
      </c>
      <c r="S38" s="611"/>
      <c r="T38" s="611"/>
      <c r="U38" s="611"/>
      <c r="V38" s="611"/>
      <c r="W38" s="611"/>
      <c r="X38" s="611"/>
      <c r="Y38" s="612"/>
      <c r="Z38" s="613">
        <v>6.4</v>
      </c>
      <c r="AA38" s="613"/>
      <c r="AB38" s="613"/>
      <c r="AC38" s="613"/>
      <c r="AD38" s="614" t="s">
        <v>132</v>
      </c>
      <c r="AE38" s="614"/>
      <c r="AF38" s="614"/>
      <c r="AG38" s="614"/>
      <c r="AH38" s="614"/>
      <c r="AI38" s="614"/>
      <c r="AJ38" s="614"/>
      <c r="AK38" s="614"/>
      <c r="AL38" s="615" t="s">
        <v>248</v>
      </c>
      <c r="AM38" s="616"/>
      <c r="AN38" s="616"/>
      <c r="AO38" s="617"/>
      <c r="AQ38" s="673" t="s">
        <v>341</v>
      </c>
      <c r="AR38" s="674"/>
      <c r="AS38" s="674"/>
      <c r="AT38" s="674"/>
      <c r="AU38" s="674"/>
      <c r="AV38" s="674"/>
      <c r="AW38" s="674"/>
      <c r="AX38" s="674"/>
      <c r="AY38" s="675"/>
      <c r="AZ38" s="610">
        <v>386087</v>
      </c>
      <c r="BA38" s="611"/>
      <c r="BB38" s="611"/>
      <c r="BC38" s="611"/>
      <c r="BD38" s="631"/>
      <c r="BE38" s="631"/>
      <c r="BF38" s="656"/>
      <c r="BG38" s="607" t="s">
        <v>342</v>
      </c>
      <c r="BH38" s="608"/>
      <c r="BI38" s="608"/>
      <c r="BJ38" s="608"/>
      <c r="BK38" s="608"/>
      <c r="BL38" s="608"/>
      <c r="BM38" s="608"/>
      <c r="BN38" s="608"/>
      <c r="BO38" s="608"/>
      <c r="BP38" s="608"/>
      <c r="BQ38" s="608"/>
      <c r="BR38" s="608"/>
      <c r="BS38" s="608"/>
      <c r="BT38" s="608"/>
      <c r="BU38" s="609"/>
      <c r="BV38" s="610">
        <v>12385</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4033541</v>
      </c>
      <c r="CS38" s="611"/>
      <c r="CT38" s="611"/>
      <c r="CU38" s="611"/>
      <c r="CV38" s="611"/>
      <c r="CW38" s="611"/>
      <c r="CX38" s="611"/>
      <c r="CY38" s="612"/>
      <c r="CZ38" s="615">
        <v>9.1</v>
      </c>
      <c r="DA38" s="643"/>
      <c r="DB38" s="643"/>
      <c r="DC38" s="645"/>
      <c r="DD38" s="619">
        <v>3214672</v>
      </c>
      <c r="DE38" s="611"/>
      <c r="DF38" s="611"/>
      <c r="DG38" s="611"/>
      <c r="DH38" s="611"/>
      <c r="DI38" s="611"/>
      <c r="DJ38" s="611"/>
      <c r="DK38" s="612"/>
      <c r="DL38" s="619">
        <v>2989871</v>
      </c>
      <c r="DM38" s="611"/>
      <c r="DN38" s="611"/>
      <c r="DO38" s="611"/>
      <c r="DP38" s="611"/>
      <c r="DQ38" s="611"/>
      <c r="DR38" s="611"/>
      <c r="DS38" s="611"/>
      <c r="DT38" s="611"/>
      <c r="DU38" s="611"/>
      <c r="DV38" s="612"/>
      <c r="DW38" s="615">
        <v>12.4</v>
      </c>
      <c r="DX38" s="643"/>
      <c r="DY38" s="643"/>
      <c r="DZ38" s="643"/>
      <c r="EA38" s="643"/>
      <c r="EB38" s="643"/>
      <c r="EC38" s="644"/>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132</v>
      </c>
      <c r="S39" s="611"/>
      <c r="T39" s="611"/>
      <c r="U39" s="611"/>
      <c r="V39" s="611"/>
      <c r="W39" s="611"/>
      <c r="X39" s="611"/>
      <c r="Y39" s="612"/>
      <c r="Z39" s="613" t="s">
        <v>132</v>
      </c>
      <c r="AA39" s="613"/>
      <c r="AB39" s="613"/>
      <c r="AC39" s="613"/>
      <c r="AD39" s="614" t="s">
        <v>248</v>
      </c>
      <c r="AE39" s="614"/>
      <c r="AF39" s="614"/>
      <c r="AG39" s="614"/>
      <c r="AH39" s="614"/>
      <c r="AI39" s="614"/>
      <c r="AJ39" s="614"/>
      <c r="AK39" s="614"/>
      <c r="AL39" s="615" t="s">
        <v>248</v>
      </c>
      <c r="AM39" s="616"/>
      <c r="AN39" s="616"/>
      <c r="AO39" s="617"/>
      <c r="AQ39" s="673" t="s">
        <v>345</v>
      </c>
      <c r="AR39" s="674"/>
      <c r="AS39" s="674"/>
      <c r="AT39" s="674"/>
      <c r="AU39" s="674"/>
      <c r="AV39" s="674"/>
      <c r="AW39" s="674"/>
      <c r="AX39" s="674"/>
      <c r="AY39" s="675"/>
      <c r="AZ39" s="610">
        <v>353600</v>
      </c>
      <c r="BA39" s="611"/>
      <c r="BB39" s="611"/>
      <c r="BC39" s="611"/>
      <c r="BD39" s="631"/>
      <c r="BE39" s="631"/>
      <c r="BF39" s="656"/>
      <c r="BG39" s="607" t="s">
        <v>346</v>
      </c>
      <c r="BH39" s="608"/>
      <c r="BI39" s="608"/>
      <c r="BJ39" s="608"/>
      <c r="BK39" s="608"/>
      <c r="BL39" s="608"/>
      <c r="BM39" s="608"/>
      <c r="BN39" s="608"/>
      <c r="BO39" s="608"/>
      <c r="BP39" s="608"/>
      <c r="BQ39" s="608"/>
      <c r="BR39" s="608"/>
      <c r="BS39" s="608"/>
      <c r="BT39" s="608"/>
      <c r="BU39" s="609"/>
      <c r="BV39" s="610">
        <v>19611</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285606</v>
      </c>
      <c r="CS39" s="631"/>
      <c r="CT39" s="631"/>
      <c r="CU39" s="631"/>
      <c r="CV39" s="631"/>
      <c r="CW39" s="631"/>
      <c r="CX39" s="631"/>
      <c r="CY39" s="632"/>
      <c r="CZ39" s="615">
        <v>0.6</v>
      </c>
      <c r="DA39" s="643"/>
      <c r="DB39" s="643"/>
      <c r="DC39" s="645"/>
      <c r="DD39" s="619">
        <v>257859</v>
      </c>
      <c r="DE39" s="631"/>
      <c r="DF39" s="631"/>
      <c r="DG39" s="631"/>
      <c r="DH39" s="631"/>
      <c r="DI39" s="631"/>
      <c r="DJ39" s="631"/>
      <c r="DK39" s="632"/>
      <c r="DL39" s="619" t="s">
        <v>248</v>
      </c>
      <c r="DM39" s="631"/>
      <c r="DN39" s="631"/>
      <c r="DO39" s="631"/>
      <c r="DP39" s="631"/>
      <c r="DQ39" s="631"/>
      <c r="DR39" s="631"/>
      <c r="DS39" s="631"/>
      <c r="DT39" s="631"/>
      <c r="DU39" s="631"/>
      <c r="DV39" s="632"/>
      <c r="DW39" s="615" t="s">
        <v>132</v>
      </c>
      <c r="DX39" s="643"/>
      <c r="DY39" s="643"/>
      <c r="DZ39" s="643"/>
      <c r="EA39" s="643"/>
      <c r="EB39" s="643"/>
      <c r="EC39" s="644"/>
    </row>
    <row r="40" spans="2:133" ht="11.25" customHeight="1" x14ac:dyDescent="0.15">
      <c r="B40" s="607" t="s">
        <v>348</v>
      </c>
      <c r="C40" s="608"/>
      <c r="D40" s="608"/>
      <c r="E40" s="608"/>
      <c r="F40" s="608"/>
      <c r="G40" s="608"/>
      <c r="H40" s="608"/>
      <c r="I40" s="608"/>
      <c r="J40" s="608"/>
      <c r="K40" s="608"/>
      <c r="L40" s="608"/>
      <c r="M40" s="608"/>
      <c r="N40" s="608"/>
      <c r="O40" s="608"/>
      <c r="P40" s="608"/>
      <c r="Q40" s="609"/>
      <c r="R40" s="610">
        <v>185000</v>
      </c>
      <c r="S40" s="611"/>
      <c r="T40" s="611"/>
      <c r="U40" s="611"/>
      <c r="V40" s="611"/>
      <c r="W40" s="611"/>
      <c r="X40" s="611"/>
      <c r="Y40" s="612"/>
      <c r="Z40" s="613">
        <v>0.4</v>
      </c>
      <c r="AA40" s="613"/>
      <c r="AB40" s="613"/>
      <c r="AC40" s="613"/>
      <c r="AD40" s="614" t="s">
        <v>132</v>
      </c>
      <c r="AE40" s="614"/>
      <c r="AF40" s="614"/>
      <c r="AG40" s="614"/>
      <c r="AH40" s="614"/>
      <c r="AI40" s="614"/>
      <c r="AJ40" s="614"/>
      <c r="AK40" s="614"/>
      <c r="AL40" s="615" t="s">
        <v>248</v>
      </c>
      <c r="AM40" s="616"/>
      <c r="AN40" s="616"/>
      <c r="AO40" s="617"/>
      <c r="AQ40" s="673" t="s">
        <v>349</v>
      </c>
      <c r="AR40" s="674"/>
      <c r="AS40" s="674"/>
      <c r="AT40" s="674"/>
      <c r="AU40" s="674"/>
      <c r="AV40" s="674"/>
      <c r="AW40" s="674"/>
      <c r="AX40" s="674"/>
      <c r="AY40" s="675"/>
      <c r="AZ40" s="610" t="s">
        <v>248</v>
      </c>
      <c r="BA40" s="611"/>
      <c r="BB40" s="611"/>
      <c r="BC40" s="611"/>
      <c r="BD40" s="631"/>
      <c r="BE40" s="631"/>
      <c r="BF40" s="656"/>
      <c r="BG40" s="660" t="s">
        <v>350</v>
      </c>
      <c r="BH40" s="661"/>
      <c r="BI40" s="661"/>
      <c r="BJ40" s="661"/>
      <c r="BK40" s="661"/>
      <c r="BL40" s="214"/>
      <c r="BM40" s="608" t="s">
        <v>351</v>
      </c>
      <c r="BN40" s="608"/>
      <c r="BO40" s="608"/>
      <c r="BP40" s="608"/>
      <c r="BQ40" s="608"/>
      <c r="BR40" s="608"/>
      <c r="BS40" s="608"/>
      <c r="BT40" s="608"/>
      <c r="BU40" s="609"/>
      <c r="BV40" s="610">
        <v>110</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v>1216900</v>
      </c>
      <c r="CS40" s="611"/>
      <c r="CT40" s="611"/>
      <c r="CU40" s="611"/>
      <c r="CV40" s="611"/>
      <c r="CW40" s="611"/>
      <c r="CX40" s="611"/>
      <c r="CY40" s="612"/>
      <c r="CZ40" s="615">
        <v>2.8</v>
      </c>
      <c r="DA40" s="643"/>
      <c r="DB40" s="643"/>
      <c r="DC40" s="645"/>
      <c r="DD40" s="619">
        <v>1200</v>
      </c>
      <c r="DE40" s="611"/>
      <c r="DF40" s="611"/>
      <c r="DG40" s="611"/>
      <c r="DH40" s="611"/>
      <c r="DI40" s="611"/>
      <c r="DJ40" s="611"/>
      <c r="DK40" s="612"/>
      <c r="DL40" s="619">
        <v>1200</v>
      </c>
      <c r="DM40" s="611"/>
      <c r="DN40" s="611"/>
      <c r="DO40" s="611"/>
      <c r="DP40" s="611"/>
      <c r="DQ40" s="611"/>
      <c r="DR40" s="611"/>
      <c r="DS40" s="611"/>
      <c r="DT40" s="611"/>
      <c r="DU40" s="611"/>
      <c r="DV40" s="612"/>
      <c r="DW40" s="615">
        <v>0</v>
      </c>
      <c r="DX40" s="643"/>
      <c r="DY40" s="643"/>
      <c r="DZ40" s="643"/>
      <c r="EA40" s="643"/>
      <c r="EB40" s="643"/>
      <c r="EC40" s="644"/>
    </row>
    <row r="41" spans="2:133" ht="11.25" customHeight="1" x14ac:dyDescent="0.15">
      <c r="B41" s="633" t="s">
        <v>353</v>
      </c>
      <c r="C41" s="634"/>
      <c r="D41" s="634"/>
      <c r="E41" s="634"/>
      <c r="F41" s="634"/>
      <c r="G41" s="634"/>
      <c r="H41" s="634"/>
      <c r="I41" s="634"/>
      <c r="J41" s="634"/>
      <c r="K41" s="634"/>
      <c r="L41" s="634"/>
      <c r="M41" s="634"/>
      <c r="N41" s="634"/>
      <c r="O41" s="634"/>
      <c r="P41" s="634"/>
      <c r="Q41" s="635"/>
      <c r="R41" s="682">
        <v>46825370</v>
      </c>
      <c r="S41" s="683"/>
      <c r="T41" s="683"/>
      <c r="U41" s="683"/>
      <c r="V41" s="683"/>
      <c r="W41" s="683"/>
      <c r="X41" s="683"/>
      <c r="Y41" s="687"/>
      <c r="Z41" s="688">
        <v>100</v>
      </c>
      <c r="AA41" s="688"/>
      <c r="AB41" s="688"/>
      <c r="AC41" s="688"/>
      <c r="AD41" s="689">
        <v>23945086</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938366</v>
      </c>
      <c r="BA41" s="611"/>
      <c r="BB41" s="611"/>
      <c r="BC41" s="611"/>
      <c r="BD41" s="631"/>
      <c r="BE41" s="631"/>
      <c r="BF41" s="656"/>
      <c r="BG41" s="660"/>
      <c r="BH41" s="661"/>
      <c r="BI41" s="661"/>
      <c r="BJ41" s="661"/>
      <c r="BK41" s="661"/>
      <c r="BL41" s="214"/>
      <c r="BM41" s="608" t="s">
        <v>355</v>
      </c>
      <c r="BN41" s="608"/>
      <c r="BO41" s="608"/>
      <c r="BP41" s="608"/>
      <c r="BQ41" s="608"/>
      <c r="BR41" s="608"/>
      <c r="BS41" s="608"/>
      <c r="BT41" s="608"/>
      <c r="BU41" s="609"/>
      <c r="BV41" s="610" t="s">
        <v>248</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248</v>
      </c>
      <c r="CS41" s="631"/>
      <c r="CT41" s="631"/>
      <c r="CU41" s="631"/>
      <c r="CV41" s="631"/>
      <c r="CW41" s="631"/>
      <c r="CX41" s="631"/>
      <c r="CY41" s="632"/>
      <c r="CZ41" s="615" t="s">
        <v>132</v>
      </c>
      <c r="DA41" s="643"/>
      <c r="DB41" s="643"/>
      <c r="DC41" s="645"/>
      <c r="DD41" s="619" t="s">
        <v>248</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357</v>
      </c>
      <c r="AR42" s="680"/>
      <c r="AS42" s="680"/>
      <c r="AT42" s="680"/>
      <c r="AU42" s="680"/>
      <c r="AV42" s="680"/>
      <c r="AW42" s="680"/>
      <c r="AX42" s="680"/>
      <c r="AY42" s="681"/>
      <c r="AZ42" s="682">
        <v>2779475</v>
      </c>
      <c r="BA42" s="683"/>
      <c r="BB42" s="683"/>
      <c r="BC42" s="683"/>
      <c r="BD42" s="669"/>
      <c r="BE42" s="669"/>
      <c r="BF42" s="671"/>
      <c r="BG42" s="662"/>
      <c r="BH42" s="663"/>
      <c r="BI42" s="663"/>
      <c r="BJ42" s="663"/>
      <c r="BK42" s="663"/>
      <c r="BL42" s="215"/>
      <c r="BM42" s="634" t="s">
        <v>358</v>
      </c>
      <c r="BN42" s="634"/>
      <c r="BO42" s="634"/>
      <c r="BP42" s="634"/>
      <c r="BQ42" s="634"/>
      <c r="BR42" s="634"/>
      <c r="BS42" s="634"/>
      <c r="BT42" s="634"/>
      <c r="BU42" s="635"/>
      <c r="BV42" s="682">
        <v>315</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4541679</v>
      </c>
      <c r="CS42" s="631"/>
      <c r="CT42" s="631"/>
      <c r="CU42" s="631"/>
      <c r="CV42" s="631"/>
      <c r="CW42" s="631"/>
      <c r="CX42" s="631"/>
      <c r="CY42" s="632"/>
      <c r="CZ42" s="615">
        <v>10.3</v>
      </c>
      <c r="DA42" s="643"/>
      <c r="DB42" s="643"/>
      <c r="DC42" s="645"/>
      <c r="DD42" s="619">
        <v>1093471</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360</v>
      </c>
      <c r="CD43" s="607" t="s">
        <v>361</v>
      </c>
      <c r="CE43" s="608"/>
      <c r="CF43" s="608"/>
      <c r="CG43" s="608"/>
      <c r="CH43" s="608"/>
      <c r="CI43" s="608"/>
      <c r="CJ43" s="608"/>
      <c r="CK43" s="608"/>
      <c r="CL43" s="608"/>
      <c r="CM43" s="608"/>
      <c r="CN43" s="608"/>
      <c r="CO43" s="608"/>
      <c r="CP43" s="608"/>
      <c r="CQ43" s="609"/>
      <c r="CR43" s="610">
        <v>148741</v>
      </c>
      <c r="CS43" s="631"/>
      <c r="CT43" s="631"/>
      <c r="CU43" s="631"/>
      <c r="CV43" s="631"/>
      <c r="CW43" s="631"/>
      <c r="CX43" s="631"/>
      <c r="CY43" s="632"/>
      <c r="CZ43" s="615">
        <v>0.3</v>
      </c>
      <c r="DA43" s="643"/>
      <c r="DB43" s="643"/>
      <c r="DC43" s="645"/>
      <c r="DD43" s="619">
        <v>139272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310</v>
      </c>
      <c r="CE44" s="649"/>
      <c r="CF44" s="607" t="s">
        <v>363</v>
      </c>
      <c r="CG44" s="608"/>
      <c r="CH44" s="608"/>
      <c r="CI44" s="608"/>
      <c r="CJ44" s="608"/>
      <c r="CK44" s="608"/>
      <c r="CL44" s="608"/>
      <c r="CM44" s="608"/>
      <c r="CN44" s="608"/>
      <c r="CO44" s="608"/>
      <c r="CP44" s="608"/>
      <c r="CQ44" s="609"/>
      <c r="CR44" s="610">
        <v>4349737</v>
      </c>
      <c r="CS44" s="611"/>
      <c r="CT44" s="611"/>
      <c r="CU44" s="611"/>
      <c r="CV44" s="611"/>
      <c r="CW44" s="611"/>
      <c r="CX44" s="611"/>
      <c r="CY44" s="612"/>
      <c r="CZ44" s="615">
        <v>9.9</v>
      </c>
      <c r="DA44" s="616"/>
      <c r="DB44" s="616"/>
      <c r="DC44" s="622"/>
      <c r="DD44" s="619">
        <v>1073901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365</v>
      </c>
      <c r="CG45" s="608"/>
      <c r="CH45" s="608"/>
      <c r="CI45" s="608"/>
      <c r="CJ45" s="608"/>
      <c r="CK45" s="608"/>
      <c r="CL45" s="608"/>
      <c r="CM45" s="608"/>
      <c r="CN45" s="608"/>
      <c r="CO45" s="608"/>
      <c r="CP45" s="608"/>
      <c r="CQ45" s="609"/>
      <c r="CR45" s="610">
        <v>778894</v>
      </c>
      <c r="CS45" s="631"/>
      <c r="CT45" s="631"/>
      <c r="CU45" s="631"/>
      <c r="CV45" s="631"/>
      <c r="CW45" s="631"/>
      <c r="CX45" s="631"/>
      <c r="CY45" s="632"/>
      <c r="CZ45" s="615">
        <v>1.8</v>
      </c>
      <c r="DA45" s="643"/>
      <c r="DB45" s="643"/>
      <c r="DC45" s="645"/>
      <c r="DD45" s="619">
        <v>60507</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366</v>
      </c>
      <c r="CG46" s="608"/>
      <c r="CH46" s="608"/>
      <c r="CI46" s="608"/>
      <c r="CJ46" s="608"/>
      <c r="CK46" s="608"/>
      <c r="CL46" s="608"/>
      <c r="CM46" s="608"/>
      <c r="CN46" s="608"/>
      <c r="CO46" s="608"/>
      <c r="CP46" s="608"/>
      <c r="CQ46" s="609"/>
      <c r="CR46" s="610">
        <v>3382224</v>
      </c>
      <c r="CS46" s="611"/>
      <c r="CT46" s="611"/>
      <c r="CU46" s="611"/>
      <c r="CV46" s="611"/>
      <c r="CW46" s="611"/>
      <c r="CX46" s="611"/>
      <c r="CY46" s="612"/>
      <c r="CZ46" s="615">
        <v>7.7</v>
      </c>
      <c r="DA46" s="616"/>
      <c r="DB46" s="616"/>
      <c r="DC46" s="622"/>
      <c r="DD46" s="619">
        <v>974378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367</v>
      </c>
      <c r="CG47" s="608"/>
      <c r="CH47" s="608"/>
      <c r="CI47" s="608"/>
      <c r="CJ47" s="608"/>
      <c r="CK47" s="608"/>
      <c r="CL47" s="608"/>
      <c r="CM47" s="608"/>
      <c r="CN47" s="608"/>
      <c r="CO47" s="608"/>
      <c r="CP47" s="608"/>
      <c r="CQ47" s="609"/>
      <c r="CR47" s="610">
        <v>191942</v>
      </c>
      <c r="CS47" s="631"/>
      <c r="CT47" s="631"/>
      <c r="CU47" s="631"/>
      <c r="CV47" s="631"/>
      <c r="CW47" s="631"/>
      <c r="CX47" s="631"/>
      <c r="CY47" s="632"/>
      <c r="CZ47" s="615">
        <v>0.4</v>
      </c>
      <c r="DA47" s="643"/>
      <c r="DB47" s="643"/>
      <c r="DC47" s="645"/>
      <c r="DD47" s="619">
        <v>19570</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368</v>
      </c>
      <c r="CG48" s="608"/>
      <c r="CH48" s="608"/>
      <c r="CI48" s="608"/>
      <c r="CJ48" s="608"/>
      <c r="CK48" s="608"/>
      <c r="CL48" s="608"/>
      <c r="CM48" s="608"/>
      <c r="CN48" s="608"/>
      <c r="CO48" s="608"/>
      <c r="CP48" s="608"/>
      <c r="CQ48" s="609"/>
      <c r="CR48" s="610" t="s">
        <v>132</v>
      </c>
      <c r="CS48" s="611"/>
      <c r="CT48" s="611"/>
      <c r="CU48" s="611"/>
      <c r="CV48" s="611"/>
      <c r="CW48" s="611"/>
      <c r="CX48" s="611"/>
      <c r="CY48" s="612"/>
      <c r="CZ48" s="615" t="s">
        <v>132</v>
      </c>
      <c r="DA48" s="616"/>
      <c r="DB48" s="616"/>
      <c r="DC48" s="622"/>
      <c r="DD48" s="619" t="s">
        <v>132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369</v>
      </c>
      <c r="CE49" s="634"/>
      <c r="CF49" s="634"/>
      <c r="CG49" s="634"/>
      <c r="CH49" s="634"/>
      <c r="CI49" s="634"/>
      <c r="CJ49" s="634"/>
      <c r="CK49" s="634"/>
      <c r="CL49" s="634"/>
      <c r="CM49" s="634"/>
      <c r="CN49" s="634"/>
      <c r="CO49" s="634"/>
      <c r="CP49" s="634"/>
      <c r="CQ49" s="635"/>
      <c r="CR49" s="682">
        <v>44091563</v>
      </c>
      <c r="CS49" s="669"/>
      <c r="CT49" s="669"/>
      <c r="CU49" s="669"/>
      <c r="CV49" s="669"/>
      <c r="CW49" s="669"/>
      <c r="CX49" s="669"/>
      <c r="CY49" s="698"/>
      <c r="CZ49" s="690">
        <v>100</v>
      </c>
      <c r="DA49" s="699"/>
      <c r="DB49" s="699"/>
      <c r="DC49" s="700"/>
      <c r="DD49" s="701">
        <v>28005811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Lh5AOaO009jxEsiERHMNHy+Y9JoFy8eumMlRTL+BQeQS7txlLr1rh/Ns2qMsMN4HH35RJ8Jl0FVxGmDjRBO4VA==" saltValue="z9tZTwinDgVK1Mey2IJj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392</v>
      </c>
      <c r="C7" s="737"/>
      <c r="D7" s="737"/>
      <c r="E7" s="737"/>
      <c r="F7" s="737"/>
      <c r="G7" s="737"/>
      <c r="H7" s="737"/>
      <c r="I7" s="737"/>
      <c r="J7" s="737"/>
      <c r="K7" s="737"/>
      <c r="L7" s="737"/>
      <c r="M7" s="737"/>
      <c r="N7" s="737"/>
      <c r="O7" s="737"/>
      <c r="P7" s="738"/>
      <c r="Q7" s="739">
        <v>46403</v>
      </c>
      <c r="R7" s="740"/>
      <c r="S7" s="740"/>
      <c r="T7" s="740"/>
      <c r="U7" s="740"/>
      <c r="V7" s="740">
        <v>43630</v>
      </c>
      <c r="W7" s="740"/>
      <c r="X7" s="740"/>
      <c r="Y7" s="740"/>
      <c r="Z7" s="740"/>
      <c r="AA7" s="740">
        <v>2773</v>
      </c>
      <c r="AB7" s="740"/>
      <c r="AC7" s="740"/>
      <c r="AD7" s="740"/>
      <c r="AE7" s="741"/>
      <c r="AF7" s="742">
        <v>2147</v>
      </c>
      <c r="AG7" s="743"/>
      <c r="AH7" s="743"/>
      <c r="AI7" s="743"/>
      <c r="AJ7" s="744"/>
      <c r="AK7" s="745">
        <v>138</v>
      </c>
      <c r="AL7" s="746"/>
      <c r="AM7" s="746"/>
      <c r="AN7" s="746"/>
      <c r="AO7" s="746"/>
      <c r="AP7" s="746">
        <v>47663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634</v>
      </c>
      <c r="BT7" s="734"/>
      <c r="BU7" s="734"/>
      <c r="BV7" s="734"/>
      <c r="BW7" s="734"/>
      <c r="BX7" s="734"/>
      <c r="BY7" s="734"/>
      <c r="BZ7" s="734"/>
      <c r="CA7" s="734"/>
      <c r="CB7" s="734"/>
      <c r="CC7" s="734"/>
      <c r="CD7" s="734"/>
      <c r="CE7" s="734"/>
      <c r="CF7" s="734"/>
      <c r="CG7" s="749"/>
      <c r="CH7" s="730">
        <v>9</v>
      </c>
      <c r="CI7" s="731"/>
      <c r="CJ7" s="731"/>
      <c r="CK7" s="731"/>
      <c r="CL7" s="732"/>
      <c r="CM7" s="730">
        <v>69</v>
      </c>
      <c r="CN7" s="731"/>
      <c r="CO7" s="731"/>
      <c r="CP7" s="731"/>
      <c r="CQ7" s="732"/>
      <c r="CR7" s="730">
        <v>9</v>
      </c>
      <c r="CS7" s="731"/>
      <c r="CT7" s="731"/>
      <c r="CU7" s="731"/>
      <c r="CV7" s="732"/>
      <c r="CW7" s="730" t="s">
        <v>639</v>
      </c>
      <c r="CX7" s="731"/>
      <c r="CY7" s="731"/>
      <c r="CZ7" s="731"/>
      <c r="DA7" s="732"/>
      <c r="DB7" s="730" t="s">
        <v>616</v>
      </c>
      <c r="DC7" s="731"/>
      <c r="DD7" s="731"/>
      <c r="DE7" s="731"/>
      <c r="DF7" s="732"/>
      <c r="DG7" s="730" t="s">
        <v>616</v>
      </c>
      <c r="DH7" s="731"/>
      <c r="DI7" s="731"/>
      <c r="DJ7" s="731"/>
      <c r="DK7" s="732"/>
      <c r="DL7" s="730" t="s">
        <v>616</v>
      </c>
      <c r="DM7" s="731"/>
      <c r="DN7" s="731"/>
      <c r="DO7" s="731"/>
      <c r="DP7" s="732"/>
      <c r="DQ7" s="730" t="s">
        <v>616</v>
      </c>
      <c r="DR7" s="731"/>
      <c r="DS7" s="731"/>
      <c r="DT7" s="731"/>
      <c r="DU7" s="732"/>
      <c r="DV7" s="733"/>
      <c r="DW7" s="734"/>
      <c r="DX7" s="734"/>
      <c r="DY7" s="734"/>
      <c r="DZ7" s="735"/>
      <c r="EA7" s="229"/>
    </row>
    <row r="8" spans="1:131" s="230" customFormat="1" ht="26.25" customHeight="1" x14ac:dyDescent="0.15">
      <c r="A8" s="233">
        <v>2</v>
      </c>
      <c r="B8" s="767" t="s">
        <v>393</v>
      </c>
      <c r="C8" s="768"/>
      <c r="D8" s="768"/>
      <c r="E8" s="768"/>
      <c r="F8" s="768"/>
      <c r="G8" s="768"/>
      <c r="H8" s="768"/>
      <c r="I8" s="768"/>
      <c r="J8" s="768"/>
      <c r="K8" s="768"/>
      <c r="L8" s="768"/>
      <c r="M8" s="768"/>
      <c r="N8" s="768"/>
      <c r="O8" s="768"/>
      <c r="P8" s="769"/>
      <c r="Q8" s="770">
        <v>272</v>
      </c>
      <c r="R8" s="771"/>
      <c r="S8" s="771"/>
      <c r="T8" s="771"/>
      <c r="U8" s="771"/>
      <c r="V8" s="771">
        <v>272</v>
      </c>
      <c r="W8" s="771"/>
      <c r="X8" s="771"/>
      <c r="Y8" s="771"/>
      <c r="Z8" s="771"/>
      <c r="AA8" s="771">
        <v>0</v>
      </c>
      <c r="AB8" s="771"/>
      <c r="AC8" s="771"/>
      <c r="AD8" s="771"/>
      <c r="AE8" s="772"/>
      <c r="AF8" s="773">
        <v>0</v>
      </c>
      <c r="AG8" s="774"/>
      <c r="AH8" s="774"/>
      <c r="AI8" s="774"/>
      <c r="AJ8" s="775"/>
      <c r="AK8" s="756">
        <v>70</v>
      </c>
      <c r="AL8" s="757"/>
      <c r="AM8" s="757"/>
      <c r="AN8" s="757"/>
      <c r="AO8" s="757"/>
      <c r="AP8" s="757">
        <v>34</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635</v>
      </c>
      <c r="BT8" s="761"/>
      <c r="BU8" s="761"/>
      <c r="BV8" s="761"/>
      <c r="BW8" s="761"/>
      <c r="BX8" s="761"/>
      <c r="BY8" s="761"/>
      <c r="BZ8" s="761"/>
      <c r="CA8" s="761"/>
      <c r="CB8" s="761"/>
      <c r="CC8" s="761"/>
      <c r="CD8" s="761"/>
      <c r="CE8" s="761"/>
      <c r="CF8" s="761"/>
      <c r="CG8" s="762"/>
      <c r="CH8" s="763">
        <v>-4</v>
      </c>
      <c r="CI8" s="764"/>
      <c r="CJ8" s="764"/>
      <c r="CK8" s="764"/>
      <c r="CL8" s="765"/>
      <c r="CM8" s="763">
        <v>45</v>
      </c>
      <c r="CN8" s="764"/>
      <c r="CO8" s="764"/>
      <c r="CP8" s="764"/>
      <c r="CQ8" s="765"/>
      <c r="CR8" s="763">
        <v>10</v>
      </c>
      <c r="CS8" s="764"/>
      <c r="CT8" s="764"/>
      <c r="CU8" s="764"/>
      <c r="CV8" s="765"/>
      <c r="CW8" s="763">
        <v>42</v>
      </c>
      <c r="CX8" s="764"/>
      <c r="CY8" s="764"/>
      <c r="CZ8" s="764"/>
      <c r="DA8" s="765"/>
      <c r="DB8" s="763">
        <v>1090</v>
      </c>
      <c r="DC8" s="764"/>
      <c r="DD8" s="764"/>
      <c r="DE8" s="764"/>
      <c r="DF8" s="765"/>
      <c r="DG8" s="763" t="s">
        <v>616</v>
      </c>
      <c r="DH8" s="764"/>
      <c r="DI8" s="764"/>
      <c r="DJ8" s="764"/>
      <c r="DK8" s="765"/>
      <c r="DL8" s="763" t="s">
        <v>616</v>
      </c>
      <c r="DM8" s="764"/>
      <c r="DN8" s="764"/>
      <c r="DO8" s="764"/>
      <c r="DP8" s="765"/>
      <c r="DQ8" s="763">
        <v>320</v>
      </c>
      <c r="DR8" s="764"/>
      <c r="DS8" s="764"/>
      <c r="DT8" s="764"/>
      <c r="DU8" s="765"/>
      <c r="DV8" s="760"/>
      <c r="DW8" s="761"/>
      <c r="DX8" s="761"/>
      <c r="DY8" s="761"/>
      <c r="DZ8" s="766"/>
      <c r="EA8" s="229"/>
    </row>
    <row r="9" spans="1:131" s="230" customFormat="1" ht="26.25" customHeight="1" x14ac:dyDescent="0.15">
      <c r="A9" s="233">
        <v>3</v>
      </c>
      <c r="B9" s="767" t="s">
        <v>394</v>
      </c>
      <c r="C9" s="768"/>
      <c r="D9" s="768"/>
      <c r="E9" s="768"/>
      <c r="F9" s="768"/>
      <c r="G9" s="768"/>
      <c r="H9" s="768"/>
      <c r="I9" s="768"/>
      <c r="J9" s="768"/>
      <c r="K9" s="768"/>
      <c r="L9" s="768"/>
      <c r="M9" s="768"/>
      <c r="N9" s="768"/>
      <c r="O9" s="768"/>
      <c r="P9" s="769"/>
      <c r="Q9" s="770">
        <v>258</v>
      </c>
      <c r="R9" s="771"/>
      <c r="S9" s="771"/>
      <c r="T9" s="771"/>
      <c r="U9" s="771"/>
      <c r="V9" s="771">
        <v>298</v>
      </c>
      <c r="W9" s="771"/>
      <c r="X9" s="771"/>
      <c r="Y9" s="771"/>
      <c r="Z9" s="771"/>
      <c r="AA9" s="771">
        <v>-40</v>
      </c>
      <c r="AB9" s="771"/>
      <c r="AC9" s="771"/>
      <c r="AD9" s="771"/>
      <c r="AE9" s="772"/>
      <c r="AF9" s="773">
        <v>-40</v>
      </c>
      <c r="AG9" s="774"/>
      <c r="AH9" s="774"/>
      <c r="AI9" s="774"/>
      <c r="AJ9" s="775"/>
      <c r="AK9" s="756" t="s">
        <v>616</v>
      </c>
      <c r="AL9" s="757"/>
      <c r="AM9" s="757"/>
      <c r="AN9" s="757"/>
      <c r="AO9" s="757"/>
      <c r="AP9" s="757" t="s">
        <v>616</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636</v>
      </c>
      <c r="BT9" s="761"/>
      <c r="BU9" s="761"/>
      <c r="BV9" s="761"/>
      <c r="BW9" s="761"/>
      <c r="BX9" s="761"/>
      <c r="BY9" s="761"/>
      <c r="BZ9" s="761"/>
      <c r="CA9" s="761"/>
      <c r="CB9" s="761"/>
      <c r="CC9" s="761"/>
      <c r="CD9" s="761"/>
      <c r="CE9" s="761"/>
      <c r="CF9" s="761"/>
      <c r="CG9" s="762"/>
      <c r="CH9" s="763">
        <v>17</v>
      </c>
      <c r="CI9" s="764"/>
      <c r="CJ9" s="764"/>
      <c r="CK9" s="764"/>
      <c r="CL9" s="765"/>
      <c r="CM9" s="763">
        <v>13</v>
      </c>
      <c r="CN9" s="764"/>
      <c r="CO9" s="764"/>
      <c r="CP9" s="764"/>
      <c r="CQ9" s="765"/>
      <c r="CR9" s="763">
        <v>9</v>
      </c>
      <c r="CS9" s="764"/>
      <c r="CT9" s="764"/>
      <c r="CU9" s="764"/>
      <c r="CV9" s="765"/>
      <c r="CW9" s="763" t="s">
        <v>639</v>
      </c>
      <c r="CX9" s="764"/>
      <c r="CY9" s="764"/>
      <c r="CZ9" s="764"/>
      <c r="DA9" s="765"/>
      <c r="DB9" s="763">
        <v>29</v>
      </c>
      <c r="DC9" s="764"/>
      <c r="DD9" s="764"/>
      <c r="DE9" s="764"/>
      <c r="DF9" s="765"/>
      <c r="DG9" s="763" t="s">
        <v>616</v>
      </c>
      <c r="DH9" s="764"/>
      <c r="DI9" s="764"/>
      <c r="DJ9" s="764"/>
      <c r="DK9" s="765"/>
      <c r="DL9" s="763" t="s">
        <v>616</v>
      </c>
      <c r="DM9" s="764"/>
      <c r="DN9" s="764"/>
      <c r="DO9" s="764"/>
      <c r="DP9" s="765"/>
      <c r="DQ9" s="763" t="s">
        <v>616</v>
      </c>
      <c r="DR9" s="764"/>
      <c r="DS9" s="764"/>
      <c r="DT9" s="764"/>
      <c r="DU9" s="765"/>
      <c r="DV9" s="760"/>
      <c r="DW9" s="761"/>
      <c r="DX9" s="761"/>
      <c r="DY9" s="761"/>
      <c r="DZ9" s="766"/>
      <c r="EA9" s="229"/>
    </row>
    <row r="10" spans="1:131" s="230" customFormat="1" ht="26.25" customHeight="1" x14ac:dyDescent="0.15">
      <c r="A10" s="233">
        <v>4</v>
      </c>
      <c r="B10" s="767" t="s">
        <v>395</v>
      </c>
      <c r="C10" s="768"/>
      <c r="D10" s="768"/>
      <c r="E10" s="768"/>
      <c r="F10" s="768"/>
      <c r="G10" s="768"/>
      <c r="H10" s="768"/>
      <c r="I10" s="768"/>
      <c r="J10" s="768"/>
      <c r="K10" s="768"/>
      <c r="L10" s="768"/>
      <c r="M10" s="768"/>
      <c r="N10" s="768"/>
      <c r="O10" s="768"/>
      <c r="P10" s="769"/>
      <c r="Q10" s="770">
        <v>77</v>
      </c>
      <c r="R10" s="771"/>
      <c r="S10" s="771"/>
      <c r="T10" s="771"/>
      <c r="U10" s="771"/>
      <c r="V10" s="771">
        <v>77</v>
      </c>
      <c r="W10" s="771"/>
      <c r="X10" s="771"/>
      <c r="Y10" s="771"/>
      <c r="Z10" s="771"/>
      <c r="AA10" s="771">
        <v>0</v>
      </c>
      <c r="AB10" s="771"/>
      <c r="AC10" s="771"/>
      <c r="AD10" s="771"/>
      <c r="AE10" s="772"/>
      <c r="AF10" s="773">
        <v>0</v>
      </c>
      <c r="AG10" s="774"/>
      <c r="AH10" s="774"/>
      <c r="AI10" s="774"/>
      <c r="AJ10" s="775"/>
      <c r="AK10" s="756" t="s">
        <v>616</v>
      </c>
      <c r="AL10" s="757"/>
      <c r="AM10" s="757"/>
      <c r="AN10" s="757"/>
      <c r="AO10" s="757"/>
      <c r="AP10" s="757" t="s">
        <v>616</v>
      </c>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637</v>
      </c>
      <c r="BT10" s="761"/>
      <c r="BU10" s="761"/>
      <c r="BV10" s="761"/>
      <c r="BW10" s="761"/>
      <c r="BX10" s="761"/>
      <c r="BY10" s="761"/>
      <c r="BZ10" s="761"/>
      <c r="CA10" s="761"/>
      <c r="CB10" s="761"/>
      <c r="CC10" s="761"/>
      <c r="CD10" s="761"/>
      <c r="CE10" s="761"/>
      <c r="CF10" s="761"/>
      <c r="CG10" s="762"/>
      <c r="CH10" s="763">
        <v>-1</v>
      </c>
      <c r="CI10" s="764"/>
      <c r="CJ10" s="764"/>
      <c r="CK10" s="764"/>
      <c r="CL10" s="765"/>
      <c r="CM10" s="763">
        <v>9</v>
      </c>
      <c r="CN10" s="764"/>
      <c r="CO10" s="764"/>
      <c r="CP10" s="764"/>
      <c r="CQ10" s="765"/>
      <c r="CR10" s="763">
        <v>3</v>
      </c>
      <c r="CS10" s="764"/>
      <c r="CT10" s="764"/>
      <c r="CU10" s="764"/>
      <c r="CV10" s="765"/>
      <c r="CW10" s="763" t="s">
        <v>639</v>
      </c>
      <c r="CX10" s="764"/>
      <c r="CY10" s="764"/>
      <c r="CZ10" s="764"/>
      <c r="DA10" s="765"/>
      <c r="DB10" s="763" t="s">
        <v>616</v>
      </c>
      <c r="DC10" s="764"/>
      <c r="DD10" s="764"/>
      <c r="DE10" s="764"/>
      <c r="DF10" s="765"/>
      <c r="DG10" s="763" t="s">
        <v>616</v>
      </c>
      <c r="DH10" s="764"/>
      <c r="DI10" s="764"/>
      <c r="DJ10" s="764"/>
      <c r="DK10" s="765"/>
      <c r="DL10" s="763" t="s">
        <v>616</v>
      </c>
      <c r="DM10" s="764"/>
      <c r="DN10" s="764"/>
      <c r="DO10" s="764"/>
      <c r="DP10" s="765"/>
      <c r="DQ10" s="763" t="s">
        <v>616</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638</v>
      </c>
      <c r="BT11" s="761"/>
      <c r="BU11" s="761"/>
      <c r="BV11" s="761"/>
      <c r="BW11" s="761"/>
      <c r="BX11" s="761"/>
      <c r="BY11" s="761"/>
      <c r="BZ11" s="761"/>
      <c r="CA11" s="761"/>
      <c r="CB11" s="761"/>
      <c r="CC11" s="761"/>
      <c r="CD11" s="761"/>
      <c r="CE11" s="761"/>
      <c r="CF11" s="761"/>
      <c r="CG11" s="762"/>
      <c r="CH11" s="763">
        <v>12</v>
      </c>
      <c r="CI11" s="764"/>
      <c r="CJ11" s="764"/>
      <c r="CK11" s="764"/>
      <c r="CL11" s="765"/>
      <c r="CM11" s="763">
        <v>42</v>
      </c>
      <c r="CN11" s="764"/>
      <c r="CO11" s="764"/>
      <c r="CP11" s="764"/>
      <c r="CQ11" s="765"/>
      <c r="CR11" s="763">
        <v>3</v>
      </c>
      <c r="CS11" s="764"/>
      <c r="CT11" s="764"/>
      <c r="CU11" s="764"/>
      <c r="CV11" s="765"/>
      <c r="CW11" s="763" t="s">
        <v>639</v>
      </c>
      <c r="CX11" s="764"/>
      <c r="CY11" s="764"/>
      <c r="CZ11" s="764"/>
      <c r="DA11" s="765"/>
      <c r="DB11" s="763" t="s">
        <v>616</v>
      </c>
      <c r="DC11" s="764"/>
      <c r="DD11" s="764"/>
      <c r="DE11" s="764"/>
      <c r="DF11" s="765"/>
      <c r="DG11" s="763" t="s">
        <v>616</v>
      </c>
      <c r="DH11" s="764"/>
      <c r="DI11" s="764"/>
      <c r="DJ11" s="764"/>
      <c r="DK11" s="765"/>
      <c r="DL11" s="763" t="s">
        <v>616</v>
      </c>
      <c r="DM11" s="764"/>
      <c r="DN11" s="764"/>
      <c r="DO11" s="764"/>
      <c r="DP11" s="765"/>
      <c r="DQ11" s="763" t="s">
        <v>616</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398</v>
      </c>
      <c r="B23" s="776" t="s">
        <v>399</v>
      </c>
      <c r="C23" s="777"/>
      <c r="D23" s="777"/>
      <c r="E23" s="777"/>
      <c r="F23" s="777"/>
      <c r="G23" s="777"/>
      <c r="H23" s="777"/>
      <c r="I23" s="777"/>
      <c r="J23" s="777"/>
      <c r="K23" s="777"/>
      <c r="L23" s="777"/>
      <c r="M23" s="777"/>
      <c r="N23" s="777"/>
      <c r="O23" s="777"/>
      <c r="P23" s="778"/>
      <c r="Q23" s="779">
        <v>46787</v>
      </c>
      <c r="R23" s="780"/>
      <c r="S23" s="780"/>
      <c r="T23" s="780"/>
      <c r="U23" s="780"/>
      <c r="V23" s="780">
        <v>44053</v>
      </c>
      <c r="W23" s="780"/>
      <c r="X23" s="780"/>
      <c r="Y23" s="780"/>
      <c r="Z23" s="780"/>
      <c r="AA23" s="780">
        <v>2734</v>
      </c>
      <c r="AB23" s="780"/>
      <c r="AC23" s="780"/>
      <c r="AD23" s="780"/>
      <c r="AE23" s="781"/>
      <c r="AF23" s="782">
        <v>2107</v>
      </c>
      <c r="AG23" s="780"/>
      <c r="AH23" s="780"/>
      <c r="AI23" s="780"/>
      <c r="AJ23" s="783"/>
      <c r="AK23" s="784"/>
      <c r="AL23" s="785"/>
      <c r="AM23" s="785"/>
      <c r="AN23" s="785"/>
      <c r="AO23" s="785"/>
      <c r="AP23" s="780">
        <v>47697</v>
      </c>
      <c r="AQ23" s="780"/>
      <c r="AR23" s="780"/>
      <c r="AS23" s="780"/>
      <c r="AT23" s="780"/>
      <c r="AU23" s="796"/>
      <c r="AV23" s="796"/>
      <c r="AW23" s="796"/>
      <c r="AX23" s="796"/>
      <c r="AY23" s="797"/>
      <c r="AZ23" s="798" t="s">
        <v>396</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375</v>
      </c>
      <c r="B26" s="715"/>
      <c r="C26" s="715"/>
      <c r="D26" s="715"/>
      <c r="E26" s="715"/>
      <c r="F26" s="715"/>
      <c r="G26" s="715"/>
      <c r="H26" s="715"/>
      <c r="I26" s="715"/>
      <c r="J26" s="715"/>
      <c r="K26" s="715"/>
      <c r="L26" s="715"/>
      <c r="M26" s="715"/>
      <c r="N26" s="715"/>
      <c r="O26" s="715"/>
      <c r="P26" s="716"/>
      <c r="Q26" s="720" t="s">
        <v>402</v>
      </c>
      <c r="R26" s="721"/>
      <c r="S26" s="721"/>
      <c r="T26" s="721"/>
      <c r="U26" s="722"/>
      <c r="V26" s="720" t="s">
        <v>403</v>
      </c>
      <c r="W26" s="721"/>
      <c r="X26" s="721"/>
      <c r="Y26" s="721"/>
      <c r="Z26" s="722"/>
      <c r="AA26" s="720" t="s">
        <v>404</v>
      </c>
      <c r="AB26" s="721"/>
      <c r="AC26" s="721"/>
      <c r="AD26" s="721"/>
      <c r="AE26" s="721"/>
      <c r="AF26" s="801" t="s">
        <v>405</v>
      </c>
      <c r="AG26" s="802"/>
      <c r="AH26" s="802"/>
      <c r="AI26" s="802"/>
      <c r="AJ26" s="803"/>
      <c r="AK26" s="721" t="s">
        <v>406</v>
      </c>
      <c r="AL26" s="721"/>
      <c r="AM26" s="721"/>
      <c r="AN26" s="721"/>
      <c r="AO26" s="722"/>
      <c r="AP26" s="720" t="s">
        <v>407</v>
      </c>
      <c r="AQ26" s="721"/>
      <c r="AR26" s="721"/>
      <c r="AS26" s="721"/>
      <c r="AT26" s="722"/>
      <c r="AU26" s="720" t="s">
        <v>408</v>
      </c>
      <c r="AV26" s="721"/>
      <c r="AW26" s="721"/>
      <c r="AX26" s="721"/>
      <c r="AY26" s="722"/>
      <c r="AZ26" s="720" t="s">
        <v>409</v>
      </c>
      <c r="BA26" s="721"/>
      <c r="BB26" s="721"/>
      <c r="BC26" s="721"/>
      <c r="BD26" s="722"/>
      <c r="BE26" s="720" t="s">
        <v>382</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410</v>
      </c>
      <c r="C28" s="737"/>
      <c r="D28" s="737"/>
      <c r="E28" s="737"/>
      <c r="F28" s="737"/>
      <c r="G28" s="737"/>
      <c r="H28" s="737"/>
      <c r="I28" s="737"/>
      <c r="J28" s="737"/>
      <c r="K28" s="737"/>
      <c r="L28" s="737"/>
      <c r="M28" s="737"/>
      <c r="N28" s="737"/>
      <c r="O28" s="737"/>
      <c r="P28" s="738"/>
      <c r="Q28" s="809">
        <v>9828</v>
      </c>
      <c r="R28" s="810"/>
      <c r="S28" s="810"/>
      <c r="T28" s="810"/>
      <c r="U28" s="810"/>
      <c r="V28" s="810">
        <v>9708</v>
      </c>
      <c r="W28" s="810"/>
      <c r="X28" s="810"/>
      <c r="Y28" s="810"/>
      <c r="Z28" s="810"/>
      <c r="AA28" s="810">
        <v>119</v>
      </c>
      <c r="AB28" s="810"/>
      <c r="AC28" s="810"/>
      <c r="AD28" s="810"/>
      <c r="AE28" s="811"/>
      <c r="AF28" s="812">
        <v>119</v>
      </c>
      <c r="AG28" s="810"/>
      <c r="AH28" s="810"/>
      <c r="AI28" s="810"/>
      <c r="AJ28" s="813"/>
      <c r="AK28" s="814">
        <v>928</v>
      </c>
      <c r="AL28" s="815"/>
      <c r="AM28" s="815"/>
      <c r="AN28" s="815"/>
      <c r="AO28" s="815"/>
      <c r="AP28" s="815" t="s">
        <v>616</v>
      </c>
      <c r="AQ28" s="815"/>
      <c r="AR28" s="815"/>
      <c r="AS28" s="815"/>
      <c r="AT28" s="815"/>
      <c r="AU28" s="815" t="s">
        <v>616</v>
      </c>
      <c r="AV28" s="815"/>
      <c r="AW28" s="815"/>
      <c r="AX28" s="815"/>
      <c r="AY28" s="815"/>
      <c r="AZ28" s="816" t="s">
        <v>616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411</v>
      </c>
      <c r="C29" s="768"/>
      <c r="D29" s="768"/>
      <c r="E29" s="768"/>
      <c r="F29" s="768"/>
      <c r="G29" s="768"/>
      <c r="H29" s="768"/>
      <c r="I29" s="768"/>
      <c r="J29" s="768"/>
      <c r="K29" s="768"/>
      <c r="L29" s="768"/>
      <c r="M29" s="768"/>
      <c r="N29" s="768"/>
      <c r="O29" s="768"/>
      <c r="P29" s="769"/>
      <c r="Q29" s="770">
        <v>25</v>
      </c>
      <c r="R29" s="771"/>
      <c r="S29" s="771"/>
      <c r="T29" s="771"/>
      <c r="U29" s="771"/>
      <c r="V29" s="771">
        <v>24</v>
      </c>
      <c r="W29" s="771"/>
      <c r="X29" s="771"/>
      <c r="Y29" s="771"/>
      <c r="Z29" s="771"/>
      <c r="AA29" s="771">
        <v>1</v>
      </c>
      <c r="AB29" s="771"/>
      <c r="AC29" s="771"/>
      <c r="AD29" s="771"/>
      <c r="AE29" s="772"/>
      <c r="AF29" s="773">
        <v>1</v>
      </c>
      <c r="AG29" s="774"/>
      <c r="AH29" s="774"/>
      <c r="AI29" s="774"/>
      <c r="AJ29" s="775"/>
      <c r="AK29" s="821">
        <v>15</v>
      </c>
      <c r="AL29" s="817"/>
      <c r="AM29" s="817"/>
      <c r="AN29" s="817"/>
      <c r="AO29" s="817"/>
      <c r="AP29" s="817" t="s">
        <v>616</v>
      </c>
      <c r="AQ29" s="817"/>
      <c r="AR29" s="817"/>
      <c r="AS29" s="817"/>
      <c r="AT29" s="817"/>
      <c r="AU29" s="817" t="s">
        <v>616</v>
      </c>
      <c r="AV29" s="817"/>
      <c r="AW29" s="817"/>
      <c r="AX29" s="817"/>
      <c r="AY29" s="817"/>
      <c r="AZ29" s="818" t="s">
        <v>616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412</v>
      </c>
      <c r="C30" s="768"/>
      <c r="D30" s="768"/>
      <c r="E30" s="768"/>
      <c r="F30" s="768"/>
      <c r="G30" s="768"/>
      <c r="H30" s="768"/>
      <c r="I30" s="768"/>
      <c r="J30" s="768"/>
      <c r="K30" s="768"/>
      <c r="L30" s="768"/>
      <c r="M30" s="768"/>
      <c r="N30" s="768"/>
      <c r="O30" s="768"/>
      <c r="P30" s="769"/>
      <c r="Q30" s="770">
        <v>9591</v>
      </c>
      <c r="R30" s="771"/>
      <c r="S30" s="771"/>
      <c r="T30" s="771"/>
      <c r="U30" s="771"/>
      <c r="V30" s="771">
        <v>9277</v>
      </c>
      <c r="W30" s="771"/>
      <c r="X30" s="771"/>
      <c r="Y30" s="771"/>
      <c r="Z30" s="771"/>
      <c r="AA30" s="771">
        <v>314</v>
      </c>
      <c r="AB30" s="771"/>
      <c r="AC30" s="771"/>
      <c r="AD30" s="771"/>
      <c r="AE30" s="772"/>
      <c r="AF30" s="773">
        <v>314</v>
      </c>
      <c r="AG30" s="774"/>
      <c r="AH30" s="774"/>
      <c r="AI30" s="774"/>
      <c r="AJ30" s="775"/>
      <c r="AK30" s="821">
        <v>1533</v>
      </c>
      <c r="AL30" s="817"/>
      <c r="AM30" s="817"/>
      <c r="AN30" s="817"/>
      <c r="AO30" s="817"/>
      <c r="AP30" s="817" t="s">
        <v>616</v>
      </c>
      <c r="AQ30" s="817"/>
      <c r="AR30" s="817"/>
      <c r="AS30" s="817"/>
      <c r="AT30" s="817"/>
      <c r="AU30" s="817" t="s">
        <v>616</v>
      </c>
      <c r="AV30" s="817"/>
      <c r="AW30" s="817"/>
      <c r="AX30" s="817"/>
      <c r="AY30" s="817"/>
      <c r="AZ30" s="818" t="s">
        <v>616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413</v>
      </c>
      <c r="C31" s="768"/>
      <c r="D31" s="768"/>
      <c r="E31" s="768"/>
      <c r="F31" s="768"/>
      <c r="G31" s="768"/>
      <c r="H31" s="768"/>
      <c r="I31" s="768"/>
      <c r="J31" s="768"/>
      <c r="K31" s="768"/>
      <c r="L31" s="768"/>
      <c r="M31" s="768"/>
      <c r="N31" s="768"/>
      <c r="O31" s="768"/>
      <c r="P31" s="769"/>
      <c r="Q31" s="770">
        <v>2073</v>
      </c>
      <c r="R31" s="771"/>
      <c r="S31" s="771"/>
      <c r="T31" s="771"/>
      <c r="U31" s="771"/>
      <c r="V31" s="771">
        <v>2068</v>
      </c>
      <c r="W31" s="771"/>
      <c r="X31" s="771"/>
      <c r="Y31" s="771"/>
      <c r="Z31" s="771"/>
      <c r="AA31" s="771">
        <v>5</v>
      </c>
      <c r="AB31" s="771"/>
      <c r="AC31" s="771"/>
      <c r="AD31" s="771"/>
      <c r="AE31" s="772"/>
      <c r="AF31" s="773">
        <v>5</v>
      </c>
      <c r="AG31" s="774"/>
      <c r="AH31" s="774"/>
      <c r="AI31" s="774"/>
      <c r="AJ31" s="775"/>
      <c r="AK31" s="821">
        <v>1176</v>
      </c>
      <c r="AL31" s="817"/>
      <c r="AM31" s="817"/>
      <c r="AN31" s="817"/>
      <c r="AO31" s="817"/>
      <c r="AP31" s="817" t="s">
        <v>616</v>
      </c>
      <c r="AQ31" s="817"/>
      <c r="AR31" s="817"/>
      <c r="AS31" s="817"/>
      <c r="AT31" s="817"/>
      <c r="AU31" s="817" t="s">
        <v>616</v>
      </c>
      <c r="AV31" s="817"/>
      <c r="AW31" s="817"/>
      <c r="AX31" s="817"/>
      <c r="AY31" s="817"/>
      <c r="AZ31" s="818" t="s">
        <v>616</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414</v>
      </c>
      <c r="C32" s="768"/>
      <c r="D32" s="768"/>
      <c r="E32" s="768"/>
      <c r="F32" s="768"/>
      <c r="G32" s="768"/>
      <c r="H32" s="768"/>
      <c r="I32" s="768"/>
      <c r="J32" s="768"/>
      <c r="K32" s="768"/>
      <c r="L32" s="768"/>
      <c r="M32" s="768"/>
      <c r="N32" s="768"/>
      <c r="O32" s="768"/>
      <c r="P32" s="769"/>
      <c r="Q32" s="770">
        <v>39</v>
      </c>
      <c r="R32" s="771"/>
      <c r="S32" s="771"/>
      <c r="T32" s="771"/>
      <c r="U32" s="771"/>
      <c r="V32" s="771">
        <v>335</v>
      </c>
      <c r="W32" s="771"/>
      <c r="X32" s="771"/>
      <c r="Y32" s="771"/>
      <c r="Z32" s="771"/>
      <c r="AA32" s="771">
        <v>-296</v>
      </c>
      <c r="AB32" s="771"/>
      <c r="AC32" s="771"/>
      <c r="AD32" s="771"/>
      <c r="AE32" s="772"/>
      <c r="AF32" s="773">
        <v>-296</v>
      </c>
      <c r="AG32" s="774"/>
      <c r="AH32" s="774"/>
      <c r="AI32" s="774"/>
      <c r="AJ32" s="775"/>
      <c r="AK32" s="821" t="s">
        <v>616</v>
      </c>
      <c r="AL32" s="817"/>
      <c r="AM32" s="817"/>
      <c r="AN32" s="817"/>
      <c r="AO32" s="817"/>
      <c r="AP32" s="817">
        <v>6</v>
      </c>
      <c r="AQ32" s="817"/>
      <c r="AR32" s="817"/>
      <c r="AS32" s="817"/>
      <c r="AT32" s="817"/>
      <c r="AU32" s="817" t="s">
        <v>616</v>
      </c>
      <c r="AV32" s="817"/>
      <c r="AW32" s="817"/>
      <c r="AX32" s="817"/>
      <c r="AY32" s="817"/>
      <c r="AZ32" s="818" t="s">
        <v>616</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415</v>
      </c>
      <c r="C33" s="768"/>
      <c r="D33" s="768"/>
      <c r="E33" s="768"/>
      <c r="F33" s="768"/>
      <c r="G33" s="768"/>
      <c r="H33" s="768"/>
      <c r="I33" s="768"/>
      <c r="J33" s="768"/>
      <c r="K33" s="768"/>
      <c r="L33" s="768"/>
      <c r="M33" s="768"/>
      <c r="N33" s="768"/>
      <c r="O33" s="768"/>
      <c r="P33" s="769"/>
      <c r="Q33" s="770">
        <v>1910</v>
      </c>
      <c r="R33" s="771"/>
      <c r="S33" s="771"/>
      <c r="T33" s="771"/>
      <c r="U33" s="771"/>
      <c r="V33" s="771">
        <v>1652</v>
      </c>
      <c r="W33" s="771"/>
      <c r="X33" s="771"/>
      <c r="Y33" s="771"/>
      <c r="Z33" s="771"/>
      <c r="AA33" s="771">
        <v>258</v>
      </c>
      <c r="AB33" s="771"/>
      <c r="AC33" s="771"/>
      <c r="AD33" s="771"/>
      <c r="AE33" s="772"/>
      <c r="AF33" s="773">
        <v>3036</v>
      </c>
      <c r="AG33" s="774"/>
      <c r="AH33" s="774"/>
      <c r="AI33" s="774"/>
      <c r="AJ33" s="775"/>
      <c r="AK33" s="821">
        <v>386</v>
      </c>
      <c r="AL33" s="817"/>
      <c r="AM33" s="817"/>
      <c r="AN33" s="817"/>
      <c r="AO33" s="817"/>
      <c r="AP33" s="817">
        <v>3908</v>
      </c>
      <c r="AQ33" s="817"/>
      <c r="AR33" s="817"/>
      <c r="AS33" s="817"/>
      <c r="AT33" s="817"/>
      <c r="AU33" s="817">
        <v>3224</v>
      </c>
      <c r="AV33" s="817"/>
      <c r="AW33" s="817"/>
      <c r="AX33" s="817"/>
      <c r="AY33" s="817"/>
      <c r="AZ33" s="818" t="s">
        <v>616</v>
      </c>
      <c r="BA33" s="818"/>
      <c r="BB33" s="818"/>
      <c r="BC33" s="818"/>
      <c r="BD33" s="818"/>
      <c r="BE33" s="819" t="s">
        <v>416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417</v>
      </c>
      <c r="C34" s="768"/>
      <c r="D34" s="768"/>
      <c r="E34" s="768"/>
      <c r="F34" s="768"/>
      <c r="G34" s="768"/>
      <c r="H34" s="768"/>
      <c r="I34" s="768"/>
      <c r="J34" s="768"/>
      <c r="K34" s="768"/>
      <c r="L34" s="768"/>
      <c r="M34" s="768"/>
      <c r="N34" s="768"/>
      <c r="O34" s="768"/>
      <c r="P34" s="769"/>
      <c r="Q34" s="770">
        <v>71</v>
      </c>
      <c r="R34" s="771"/>
      <c r="S34" s="771"/>
      <c r="T34" s="771"/>
      <c r="U34" s="771"/>
      <c r="V34" s="771">
        <v>59</v>
      </c>
      <c r="W34" s="771"/>
      <c r="X34" s="771"/>
      <c r="Y34" s="771"/>
      <c r="Z34" s="771"/>
      <c r="AA34" s="771">
        <v>12</v>
      </c>
      <c r="AB34" s="771"/>
      <c r="AC34" s="771"/>
      <c r="AD34" s="771"/>
      <c r="AE34" s="772"/>
      <c r="AF34" s="773">
        <v>2</v>
      </c>
      <c r="AG34" s="774"/>
      <c r="AH34" s="774"/>
      <c r="AI34" s="774"/>
      <c r="AJ34" s="775"/>
      <c r="AK34" s="821">
        <v>38</v>
      </c>
      <c r="AL34" s="817"/>
      <c r="AM34" s="817"/>
      <c r="AN34" s="817"/>
      <c r="AO34" s="817"/>
      <c r="AP34" s="817">
        <v>122</v>
      </c>
      <c r="AQ34" s="817"/>
      <c r="AR34" s="817"/>
      <c r="AS34" s="817"/>
      <c r="AT34" s="817"/>
      <c r="AU34" s="817">
        <v>109</v>
      </c>
      <c r="AV34" s="817"/>
      <c r="AW34" s="817"/>
      <c r="AX34" s="817"/>
      <c r="AY34" s="817"/>
      <c r="AZ34" s="818" t="s">
        <v>616</v>
      </c>
      <c r="BA34" s="818"/>
      <c r="BB34" s="818"/>
      <c r="BC34" s="818"/>
      <c r="BD34" s="818"/>
      <c r="BE34" s="819" t="s">
        <v>418</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419</v>
      </c>
      <c r="C35" s="768"/>
      <c r="D35" s="768"/>
      <c r="E35" s="768"/>
      <c r="F35" s="768"/>
      <c r="G35" s="768"/>
      <c r="H35" s="768"/>
      <c r="I35" s="768"/>
      <c r="J35" s="768"/>
      <c r="K35" s="768"/>
      <c r="L35" s="768"/>
      <c r="M35" s="768"/>
      <c r="N35" s="768"/>
      <c r="O35" s="768"/>
      <c r="P35" s="769"/>
      <c r="Q35" s="770">
        <v>366</v>
      </c>
      <c r="R35" s="771"/>
      <c r="S35" s="771"/>
      <c r="T35" s="771"/>
      <c r="U35" s="771"/>
      <c r="V35" s="771">
        <v>365</v>
      </c>
      <c r="W35" s="771"/>
      <c r="X35" s="771"/>
      <c r="Y35" s="771"/>
      <c r="Z35" s="771"/>
      <c r="AA35" s="771">
        <v>1</v>
      </c>
      <c r="AB35" s="771"/>
      <c r="AC35" s="771"/>
      <c r="AD35" s="771"/>
      <c r="AE35" s="772"/>
      <c r="AF35" s="773">
        <v>1</v>
      </c>
      <c r="AG35" s="774"/>
      <c r="AH35" s="774"/>
      <c r="AI35" s="774"/>
      <c r="AJ35" s="775"/>
      <c r="AK35" s="821">
        <v>252</v>
      </c>
      <c r="AL35" s="817"/>
      <c r="AM35" s="817"/>
      <c r="AN35" s="817"/>
      <c r="AO35" s="817"/>
      <c r="AP35" s="817">
        <v>965</v>
      </c>
      <c r="AQ35" s="817"/>
      <c r="AR35" s="817"/>
      <c r="AS35" s="817"/>
      <c r="AT35" s="817"/>
      <c r="AU35" s="817">
        <v>965</v>
      </c>
      <c r="AV35" s="817"/>
      <c r="AW35" s="817"/>
      <c r="AX35" s="817"/>
      <c r="AY35" s="817"/>
      <c r="AZ35" s="818" t="s">
        <v>616</v>
      </c>
      <c r="BA35" s="818"/>
      <c r="BB35" s="818"/>
      <c r="BC35" s="818"/>
      <c r="BD35" s="818"/>
      <c r="BE35" s="819" t="s">
        <v>420</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421</v>
      </c>
      <c r="C36" s="768"/>
      <c r="D36" s="768"/>
      <c r="E36" s="768"/>
      <c r="F36" s="768"/>
      <c r="G36" s="768"/>
      <c r="H36" s="768"/>
      <c r="I36" s="768"/>
      <c r="J36" s="768"/>
      <c r="K36" s="768"/>
      <c r="L36" s="768"/>
      <c r="M36" s="768"/>
      <c r="N36" s="768"/>
      <c r="O36" s="768"/>
      <c r="P36" s="769"/>
      <c r="Q36" s="770">
        <v>13</v>
      </c>
      <c r="R36" s="771"/>
      <c r="S36" s="771"/>
      <c r="T36" s="771"/>
      <c r="U36" s="771"/>
      <c r="V36" s="771">
        <v>12</v>
      </c>
      <c r="W36" s="771"/>
      <c r="X36" s="771"/>
      <c r="Y36" s="771"/>
      <c r="Z36" s="771"/>
      <c r="AA36" s="771">
        <v>1</v>
      </c>
      <c r="AB36" s="771"/>
      <c r="AC36" s="771"/>
      <c r="AD36" s="771"/>
      <c r="AE36" s="772"/>
      <c r="AF36" s="773">
        <v>1</v>
      </c>
      <c r="AG36" s="774"/>
      <c r="AH36" s="774"/>
      <c r="AI36" s="774"/>
      <c r="AJ36" s="775"/>
      <c r="AK36" s="821">
        <v>11</v>
      </c>
      <c r="AL36" s="817"/>
      <c r="AM36" s="817"/>
      <c r="AN36" s="817"/>
      <c r="AO36" s="817"/>
      <c r="AP36" s="817">
        <v>29</v>
      </c>
      <c r="AQ36" s="817"/>
      <c r="AR36" s="817"/>
      <c r="AS36" s="817"/>
      <c r="AT36" s="817"/>
      <c r="AU36" s="817">
        <v>29</v>
      </c>
      <c r="AV36" s="817"/>
      <c r="AW36" s="817"/>
      <c r="AX36" s="817"/>
      <c r="AY36" s="817"/>
      <c r="AZ36" s="818" t="s">
        <v>616</v>
      </c>
      <c r="BA36" s="818"/>
      <c r="BB36" s="818"/>
      <c r="BC36" s="818"/>
      <c r="BD36" s="818"/>
      <c r="BE36" s="819" t="s">
        <v>422</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t="s">
        <v>423</v>
      </c>
      <c r="C37" s="768"/>
      <c r="D37" s="768"/>
      <c r="E37" s="768"/>
      <c r="F37" s="768"/>
      <c r="G37" s="768"/>
      <c r="H37" s="768"/>
      <c r="I37" s="768"/>
      <c r="J37" s="768"/>
      <c r="K37" s="768"/>
      <c r="L37" s="768"/>
      <c r="M37" s="768"/>
      <c r="N37" s="768"/>
      <c r="O37" s="768"/>
      <c r="P37" s="769"/>
      <c r="Q37" s="770">
        <v>72</v>
      </c>
      <c r="R37" s="771"/>
      <c r="S37" s="771"/>
      <c r="T37" s="771"/>
      <c r="U37" s="771"/>
      <c r="V37" s="771">
        <v>71</v>
      </c>
      <c r="W37" s="771"/>
      <c r="X37" s="771"/>
      <c r="Y37" s="771"/>
      <c r="Z37" s="771"/>
      <c r="AA37" s="771">
        <v>1</v>
      </c>
      <c r="AB37" s="771"/>
      <c r="AC37" s="771"/>
      <c r="AD37" s="771"/>
      <c r="AE37" s="772"/>
      <c r="AF37" s="773">
        <v>1</v>
      </c>
      <c r="AG37" s="774"/>
      <c r="AH37" s="774"/>
      <c r="AI37" s="774"/>
      <c r="AJ37" s="775"/>
      <c r="AK37" s="821">
        <v>51</v>
      </c>
      <c r="AL37" s="817"/>
      <c r="AM37" s="817"/>
      <c r="AN37" s="817"/>
      <c r="AO37" s="817"/>
      <c r="AP37" s="817">
        <v>479</v>
      </c>
      <c r="AQ37" s="817"/>
      <c r="AR37" s="817"/>
      <c r="AS37" s="817"/>
      <c r="AT37" s="817"/>
      <c r="AU37" s="817">
        <v>479</v>
      </c>
      <c r="AV37" s="817"/>
      <c r="AW37" s="817"/>
      <c r="AX37" s="817"/>
      <c r="AY37" s="817"/>
      <c r="AZ37" s="818" t="s">
        <v>616</v>
      </c>
      <c r="BA37" s="818"/>
      <c r="BB37" s="818"/>
      <c r="BC37" s="818"/>
      <c r="BD37" s="818"/>
      <c r="BE37" s="819" t="s">
        <v>424</v>
      </c>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t="s">
        <v>425</v>
      </c>
      <c r="C38" s="768"/>
      <c r="D38" s="768"/>
      <c r="E38" s="768"/>
      <c r="F38" s="768"/>
      <c r="G38" s="768"/>
      <c r="H38" s="768"/>
      <c r="I38" s="768"/>
      <c r="J38" s="768"/>
      <c r="K38" s="768"/>
      <c r="L38" s="768"/>
      <c r="M38" s="768"/>
      <c r="N38" s="768"/>
      <c r="O38" s="768"/>
      <c r="P38" s="769"/>
      <c r="Q38" s="770">
        <v>6</v>
      </c>
      <c r="R38" s="771"/>
      <c r="S38" s="771"/>
      <c r="T38" s="771"/>
      <c r="U38" s="771"/>
      <c r="V38" s="771">
        <v>6</v>
      </c>
      <c r="W38" s="771"/>
      <c r="X38" s="771"/>
      <c r="Y38" s="771"/>
      <c r="Z38" s="771"/>
      <c r="AA38" s="771">
        <v>0</v>
      </c>
      <c r="AB38" s="771"/>
      <c r="AC38" s="771"/>
      <c r="AD38" s="771"/>
      <c r="AE38" s="772"/>
      <c r="AF38" s="773">
        <v>0</v>
      </c>
      <c r="AG38" s="774"/>
      <c r="AH38" s="774"/>
      <c r="AI38" s="774"/>
      <c r="AJ38" s="775"/>
      <c r="AK38" s="821">
        <v>2</v>
      </c>
      <c r="AL38" s="817"/>
      <c r="AM38" s="817"/>
      <c r="AN38" s="817"/>
      <c r="AO38" s="817"/>
      <c r="AP38" s="817">
        <v>16</v>
      </c>
      <c r="AQ38" s="817"/>
      <c r="AR38" s="817"/>
      <c r="AS38" s="817"/>
      <c r="AT38" s="817"/>
      <c r="AU38" s="817">
        <v>16</v>
      </c>
      <c r="AV38" s="817"/>
      <c r="AW38" s="817"/>
      <c r="AX38" s="817"/>
      <c r="AY38" s="817"/>
      <c r="AZ38" s="818" t="s">
        <v>616</v>
      </c>
      <c r="BA38" s="818"/>
      <c r="BB38" s="818"/>
      <c r="BC38" s="818"/>
      <c r="BD38" s="818"/>
      <c r="BE38" s="819" t="s">
        <v>426</v>
      </c>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t="s">
        <v>427</v>
      </c>
      <c r="C39" s="768"/>
      <c r="D39" s="768"/>
      <c r="E39" s="768"/>
      <c r="F39" s="768"/>
      <c r="G39" s="768"/>
      <c r="H39" s="768"/>
      <c r="I39" s="768"/>
      <c r="J39" s="768"/>
      <c r="K39" s="768"/>
      <c r="L39" s="768"/>
      <c r="M39" s="768"/>
      <c r="N39" s="768"/>
      <c r="O39" s="768"/>
      <c r="P39" s="769"/>
      <c r="Q39" s="770">
        <v>88</v>
      </c>
      <c r="R39" s="771"/>
      <c r="S39" s="771"/>
      <c r="T39" s="771"/>
      <c r="U39" s="771"/>
      <c r="V39" s="771">
        <v>0</v>
      </c>
      <c r="W39" s="771"/>
      <c r="X39" s="771"/>
      <c r="Y39" s="771"/>
      <c r="Z39" s="771"/>
      <c r="AA39" s="771">
        <v>88</v>
      </c>
      <c r="AB39" s="771"/>
      <c r="AC39" s="771"/>
      <c r="AD39" s="771"/>
      <c r="AE39" s="772"/>
      <c r="AF39" s="773">
        <v>151</v>
      </c>
      <c r="AG39" s="774"/>
      <c r="AH39" s="774"/>
      <c r="AI39" s="774"/>
      <c r="AJ39" s="775"/>
      <c r="AK39" s="821" t="s">
        <v>616</v>
      </c>
      <c r="AL39" s="817"/>
      <c r="AM39" s="817"/>
      <c r="AN39" s="817"/>
      <c r="AO39" s="817"/>
      <c r="AP39" s="817" t="s">
        <v>616</v>
      </c>
      <c r="AQ39" s="817"/>
      <c r="AR39" s="817"/>
      <c r="AS39" s="817"/>
      <c r="AT39" s="817"/>
      <c r="AU39" s="817" t="s">
        <v>616</v>
      </c>
      <c r="AV39" s="817"/>
      <c r="AW39" s="817"/>
      <c r="AX39" s="817"/>
      <c r="AY39" s="817"/>
      <c r="AZ39" s="818" t="s">
        <v>616</v>
      </c>
      <c r="BA39" s="818"/>
      <c r="BB39" s="818"/>
      <c r="BC39" s="818"/>
      <c r="BD39" s="818"/>
      <c r="BE39" s="819" t="s">
        <v>428</v>
      </c>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398</v>
      </c>
      <c r="B63" s="776" t="s">
        <v>430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3334</v>
      </c>
      <c r="AG63" s="831"/>
      <c r="AH63" s="831"/>
      <c r="AI63" s="831"/>
      <c r="AJ63" s="832"/>
      <c r="AK63" s="833"/>
      <c r="AL63" s="828"/>
      <c r="AM63" s="828"/>
      <c r="AN63" s="828"/>
      <c r="AO63" s="828"/>
      <c r="AP63" s="831">
        <v>5524</v>
      </c>
      <c r="AQ63" s="831"/>
      <c r="AR63" s="831"/>
      <c r="AS63" s="831"/>
      <c r="AT63" s="831"/>
      <c r="AU63" s="831">
        <v>4822</v>
      </c>
      <c r="AV63" s="831"/>
      <c r="AW63" s="831"/>
      <c r="AX63" s="831"/>
      <c r="AY63" s="831"/>
      <c r="AZ63" s="835"/>
      <c r="BA63" s="835"/>
      <c r="BB63" s="835"/>
      <c r="BC63" s="835"/>
      <c r="BD63" s="835"/>
      <c r="BE63" s="836"/>
      <c r="BF63" s="836"/>
      <c r="BG63" s="836"/>
      <c r="BH63" s="836"/>
      <c r="BI63" s="837"/>
      <c r="BJ63" s="838" t="s">
        <v>431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432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433</v>
      </c>
      <c r="B66" s="715"/>
      <c r="C66" s="715"/>
      <c r="D66" s="715"/>
      <c r="E66" s="715"/>
      <c r="F66" s="715"/>
      <c r="G66" s="715"/>
      <c r="H66" s="715"/>
      <c r="I66" s="715"/>
      <c r="J66" s="715"/>
      <c r="K66" s="715"/>
      <c r="L66" s="715"/>
      <c r="M66" s="715"/>
      <c r="N66" s="715"/>
      <c r="O66" s="715"/>
      <c r="P66" s="716"/>
      <c r="Q66" s="720" t="s">
        <v>434</v>
      </c>
      <c r="R66" s="721"/>
      <c r="S66" s="721"/>
      <c r="T66" s="721"/>
      <c r="U66" s="722"/>
      <c r="V66" s="720" t="s">
        <v>435</v>
      </c>
      <c r="W66" s="721"/>
      <c r="X66" s="721"/>
      <c r="Y66" s="721"/>
      <c r="Z66" s="722"/>
      <c r="AA66" s="720" t="s">
        <v>436</v>
      </c>
      <c r="AB66" s="721"/>
      <c r="AC66" s="721"/>
      <c r="AD66" s="721"/>
      <c r="AE66" s="722"/>
      <c r="AF66" s="841" t="s">
        <v>437</v>
      </c>
      <c r="AG66" s="802"/>
      <c r="AH66" s="802"/>
      <c r="AI66" s="802"/>
      <c r="AJ66" s="842"/>
      <c r="AK66" s="720" t="s">
        <v>406</v>
      </c>
      <c r="AL66" s="715"/>
      <c r="AM66" s="715"/>
      <c r="AN66" s="715"/>
      <c r="AO66" s="716"/>
      <c r="AP66" s="720" t="s">
        <v>438</v>
      </c>
      <c r="AQ66" s="721"/>
      <c r="AR66" s="721"/>
      <c r="AS66" s="721"/>
      <c r="AT66" s="722"/>
      <c r="AU66" s="720" t="s">
        <v>439</v>
      </c>
      <c r="AV66" s="721"/>
      <c r="AW66" s="721"/>
      <c r="AX66" s="721"/>
      <c r="AY66" s="722"/>
      <c r="AZ66" s="720" t="s">
        <v>382</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617</v>
      </c>
      <c r="C68" s="857"/>
      <c r="D68" s="857"/>
      <c r="E68" s="857"/>
      <c r="F68" s="857"/>
      <c r="G68" s="857"/>
      <c r="H68" s="857"/>
      <c r="I68" s="857"/>
      <c r="J68" s="857"/>
      <c r="K68" s="857"/>
      <c r="L68" s="857"/>
      <c r="M68" s="857"/>
      <c r="N68" s="857"/>
      <c r="O68" s="857"/>
      <c r="P68" s="858"/>
      <c r="Q68" s="859">
        <v>13741</v>
      </c>
      <c r="R68" s="853"/>
      <c r="S68" s="853"/>
      <c r="T68" s="853"/>
      <c r="U68" s="853"/>
      <c r="V68" s="853">
        <v>13108</v>
      </c>
      <c r="W68" s="853"/>
      <c r="X68" s="853"/>
      <c r="Y68" s="853"/>
      <c r="Z68" s="853"/>
      <c r="AA68" s="853">
        <v>633</v>
      </c>
      <c r="AB68" s="853"/>
      <c r="AC68" s="853"/>
      <c r="AD68" s="853"/>
      <c r="AE68" s="853"/>
      <c r="AF68" s="853">
        <v>4655</v>
      </c>
      <c r="AG68" s="853"/>
      <c r="AH68" s="853"/>
      <c r="AI68" s="853"/>
      <c r="AJ68" s="853"/>
      <c r="AK68" s="853" t="s">
        <v>616</v>
      </c>
      <c r="AL68" s="853"/>
      <c r="AM68" s="853"/>
      <c r="AN68" s="853"/>
      <c r="AO68" s="853"/>
      <c r="AP68" s="853">
        <v>4896</v>
      </c>
      <c r="AQ68" s="853"/>
      <c r="AR68" s="853"/>
      <c r="AS68" s="853"/>
      <c r="AT68" s="853"/>
      <c r="AU68" s="853">
        <v>2153</v>
      </c>
      <c r="AV68" s="853"/>
      <c r="AW68" s="853"/>
      <c r="AX68" s="853"/>
      <c r="AY68" s="853"/>
      <c r="AZ68" s="854" t="s">
        <v>633</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618</v>
      </c>
      <c r="C69" s="861"/>
      <c r="D69" s="861"/>
      <c r="E69" s="861"/>
      <c r="F69" s="861"/>
      <c r="G69" s="861"/>
      <c r="H69" s="861"/>
      <c r="I69" s="861"/>
      <c r="J69" s="861"/>
      <c r="K69" s="861"/>
      <c r="L69" s="861"/>
      <c r="M69" s="861"/>
      <c r="N69" s="861"/>
      <c r="O69" s="861"/>
      <c r="P69" s="862"/>
      <c r="Q69" s="863">
        <v>375</v>
      </c>
      <c r="R69" s="817"/>
      <c r="S69" s="817"/>
      <c r="T69" s="817"/>
      <c r="U69" s="817"/>
      <c r="V69" s="817">
        <v>337</v>
      </c>
      <c r="W69" s="817"/>
      <c r="X69" s="817"/>
      <c r="Y69" s="817"/>
      <c r="Z69" s="817"/>
      <c r="AA69" s="817">
        <v>37</v>
      </c>
      <c r="AB69" s="817"/>
      <c r="AC69" s="817"/>
      <c r="AD69" s="817"/>
      <c r="AE69" s="817"/>
      <c r="AF69" s="817">
        <v>37</v>
      </c>
      <c r="AG69" s="817"/>
      <c r="AH69" s="817"/>
      <c r="AI69" s="817"/>
      <c r="AJ69" s="817"/>
      <c r="AK69" s="817">
        <v>7</v>
      </c>
      <c r="AL69" s="817"/>
      <c r="AM69" s="817"/>
      <c r="AN69" s="817"/>
      <c r="AO69" s="817"/>
      <c r="AP69" s="817">
        <v>111</v>
      </c>
      <c r="AQ69" s="817"/>
      <c r="AR69" s="817"/>
      <c r="AS69" s="817"/>
      <c r="AT69" s="817"/>
      <c r="AU69" s="817" t="s">
        <v>616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619</v>
      </c>
      <c r="C70" s="861"/>
      <c r="D70" s="861"/>
      <c r="E70" s="861"/>
      <c r="F70" s="861"/>
      <c r="G70" s="861"/>
      <c r="H70" s="861"/>
      <c r="I70" s="861"/>
      <c r="J70" s="861"/>
      <c r="K70" s="861"/>
      <c r="L70" s="861"/>
      <c r="M70" s="861"/>
      <c r="N70" s="861"/>
      <c r="O70" s="861"/>
      <c r="P70" s="862"/>
      <c r="Q70" s="863">
        <v>306</v>
      </c>
      <c r="R70" s="817"/>
      <c r="S70" s="817"/>
      <c r="T70" s="817"/>
      <c r="U70" s="817"/>
      <c r="V70" s="817">
        <v>310</v>
      </c>
      <c r="W70" s="817"/>
      <c r="X70" s="817"/>
      <c r="Y70" s="817"/>
      <c r="Z70" s="817"/>
      <c r="AA70" s="817">
        <v>1</v>
      </c>
      <c r="AB70" s="817"/>
      <c r="AC70" s="817"/>
      <c r="AD70" s="817"/>
      <c r="AE70" s="817"/>
      <c r="AF70" s="817">
        <v>1</v>
      </c>
      <c r="AG70" s="817"/>
      <c r="AH70" s="817"/>
      <c r="AI70" s="817"/>
      <c r="AJ70" s="817"/>
      <c r="AK70" s="817" t="s">
        <v>616</v>
      </c>
      <c r="AL70" s="817"/>
      <c r="AM70" s="817"/>
      <c r="AN70" s="817"/>
      <c r="AO70" s="817"/>
      <c r="AP70" s="817" t="s">
        <v>616</v>
      </c>
      <c r="AQ70" s="817"/>
      <c r="AR70" s="817"/>
      <c r="AS70" s="817"/>
      <c r="AT70" s="817"/>
      <c r="AU70" s="817" t="s">
        <v>616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620</v>
      </c>
      <c r="C71" s="861"/>
      <c r="D71" s="861"/>
      <c r="E71" s="861"/>
      <c r="F71" s="861"/>
      <c r="G71" s="861"/>
      <c r="H71" s="861"/>
      <c r="I71" s="861"/>
      <c r="J71" s="861"/>
      <c r="K71" s="861"/>
      <c r="L71" s="861"/>
      <c r="M71" s="861"/>
      <c r="N71" s="861"/>
      <c r="O71" s="861"/>
      <c r="P71" s="862"/>
      <c r="Q71" s="863">
        <v>5966</v>
      </c>
      <c r="R71" s="817"/>
      <c r="S71" s="817"/>
      <c r="T71" s="817"/>
      <c r="U71" s="817"/>
      <c r="V71" s="817">
        <v>5266</v>
      </c>
      <c r="W71" s="817"/>
      <c r="X71" s="817"/>
      <c r="Y71" s="817"/>
      <c r="Z71" s="817"/>
      <c r="AA71" s="817">
        <v>700</v>
      </c>
      <c r="AB71" s="817"/>
      <c r="AC71" s="817"/>
      <c r="AD71" s="817"/>
      <c r="AE71" s="817"/>
      <c r="AF71" s="817">
        <v>700</v>
      </c>
      <c r="AG71" s="817"/>
      <c r="AH71" s="817"/>
      <c r="AI71" s="817"/>
      <c r="AJ71" s="817"/>
      <c r="AK71" s="817">
        <v>1</v>
      </c>
      <c r="AL71" s="817"/>
      <c r="AM71" s="817"/>
      <c r="AN71" s="817"/>
      <c r="AO71" s="817"/>
      <c r="AP71" s="817" t="s">
        <v>616</v>
      </c>
      <c r="AQ71" s="817"/>
      <c r="AR71" s="817"/>
      <c r="AS71" s="817"/>
      <c r="AT71" s="817"/>
      <c r="AU71" s="817" t="s">
        <v>616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621</v>
      </c>
      <c r="C72" s="861"/>
      <c r="D72" s="861"/>
      <c r="E72" s="861"/>
      <c r="F72" s="861"/>
      <c r="G72" s="861"/>
      <c r="H72" s="861"/>
      <c r="I72" s="861"/>
      <c r="J72" s="861"/>
      <c r="K72" s="861"/>
      <c r="L72" s="861"/>
      <c r="M72" s="861"/>
      <c r="N72" s="861"/>
      <c r="O72" s="861"/>
      <c r="P72" s="862"/>
      <c r="Q72" s="863">
        <v>124</v>
      </c>
      <c r="R72" s="817"/>
      <c r="S72" s="817"/>
      <c r="T72" s="817"/>
      <c r="U72" s="817"/>
      <c r="V72" s="817">
        <v>113</v>
      </c>
      <c r="W72" s="817"/>
      <c r="X72" s="817"/>
      <c r="Y72" s="817"/>
      <c r="Z72" s="817"/>
      <c r="AA72" s="817">
        <v>11</v>
      </c>
      <c r="AB72" s="817"/>
      <c r="AC72" s="817"/>
      <c r="AD72" s="817"/>
      <c r="AE72" s="817"/>
      <c r="AF72" s="817">
        <v>11</v>
      </c>
      <c r="AG72" s="817"/>
      <c r="AH72" s="817"/>
      <c r="AI72" s="817"/>
      <c r="AJ72" s="817"/>
      <c r="AK72" s="817" t="s">
        <v>616</v>
      </c>
      <c r="AL72" s="817"/>
      <c r="AM72" s="817"/>
      <c r="AN72" s="817"/>
      <c r="AO72" s="817"/>
      <c r="AP72" s="817" t="s">
        <v>616</v>
      </c>
      <c r="AQ72" s="817"/>
      <c r="AR72" s="817"/>
      <c r="AS72" s="817"/>
      <c r="AT72" s="817"/>
      <c r="AU72" s="817" t="s">
        <v>616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622</v>
      </c>
      <c r="C73" s="861"/>
      <c r="D73" s="861"/>
      <c r="E73" s="861"/>
      <c r="F73" s="861"/>
      <c r="G73" s="861"/>
      <c r="H73" s="861"/>
      <c r="I73" s="861"/>
      <c r="J73" s="861"/>
      <c r="K73" s="861"/>
      <c r="L73" s="861"/>
      <c r="M73" s="861"/>
      <c r="N73" s="861"/>
      <c r="O73" s="861"/>
      <c r="P73" s="862"/>
      <c r="Q73" s="863">
        <v>146</v>
      </c>
      <c r="R73" s="817"/>
      <c r="S73" s="817"/>
      <c r="T73" s="817"/>
      <c r="U73" s="817"/>
      <c r="V73" s="817">
        <v>109</v>
      </c>
      <c r="W73" s="817"/>
      <c r="X73" s="817"/>
      <c r="Y73" s="817"/>
      <c r="Z73" s="817"/>
      <c r="AA73" s="817">
        <v>37</v>
      </c>
      <c r="AB73" s="817"/>
      <c r="AC73" s="817"/>
      <c r="AD73" s="817"/>
      <c r="AE73" s="817"/>
      <c r="AF73" s="817">
        <v>37</v>
      </c>
      <c r="AG73" s="817"/>
      <c r="AH73" s="817"/>
      <c r="AI73" s="817"/>
      <c r="AJ73" s="817"/>
      <c r="AK73" s="817" t="s">
        <v>616</v>
      </c>
      <c r="AL73" s="817"/>
      <c r="AM73" s="817"/>
      <c r="AN73" s="817"/>
      <c r="AO73" s="817"/>
      <c r="AP73" s="817" t="s">
        <v>616</v>
      </c>
      <c r="AQ73" s="817"/>
      <c r="AR73" s="817"/>
      <c r="AS73" s="817"/>
      <c r="AT73" s="817"/>
      <c r="AU73" s="817" t="s">
        <v>616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623</v>
      </c>
      <c r="C74" s="861"/>
      <c r="D74" s="861"/>
      <c r="E74" s="861"/>
      <c r="F74" s="861"/>
      <c r="G74" s="861"/>
      <c r="H74" s="861"/>
      <c r="I74" s="861"/>
      <c r="J74" s="861"/>
      <c r="K74" s="861"/>
      <c r="L74" s="861"/>
      <c r="M74" s="861"/>
      <c r="N74" s="861"/>
      <c r="O74" s="861"/>
      <c r="P74" s="862"/>
      <c r="Q74" s="863">
        <v>49</v>
      </c>
      <c r="R74" s="817"/>
      <c r="S74" s="817"/>
      <c r="T74" s="817"/>
      <c r="U74" s="817"/>
      <c r="V74" s="817">
        <v>43</v>
      </c>
      <c r="W74" s="817"/>
      <c r="X74" s="817"/>
      <c r="Y74" s="817"/>
      <c r="Z74" s="817"/>
      <c r="AA74" s="817">
        <v>7</v>
      </c>
      <c r="AB74" s="817"/>
      <c r="AC74" s="817"/>
      <c r="AD74" s="817"/>
      <c r="AE74" s="817"/>
      <c r="AF74" s="817">
        <v>7</v>
      </c>
      <c r="AG74" s="817"/>
      <c r="AH74" s="817"/>
      <c r="AI74" s="817"/>
      <c r="AJ74" s="817"/>
      <c r="AK74" s="817" t="s">
        <v>616</v>
      </c>
      <c r="AL74" s="817"/>
      <c r="AM74" s="817"/>
      <c r="AN74" s="817"/>
      <c r="AO74" s="817"/>
      <c r="AP74" s="817" t="s">
        <v>616</v>
      </c>
      <c r="AQ74" s="817"/>
      <c r="AR74" s="817"/>
      <c r="AS74" s="817"/>
      <c r="AT74" s="817"/>
      <c r="AU74" s="817" t="s">
        <v>616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624</v>
      </c>
      <c r="C75" s="861"/>
      <c r="D75" s="861"/>
      <c r="E75" s="861"/>
      <c r="F75" s="861"/>
      <c r="G75" s="861"/>
      <c r="H75" s="861"/>
      <c r="I75" s="861"/>
      <c r="J75" s="861"/>
      <c r="K75" s="861"/>
      <c r="L75" s="861"/>
      <c r="M75" s="861"/>
      <c r="N75" s="861"/>
      <c r="O75" s="861"/>
      <c r="P75" s="862"/>
      <c r="Q75" s="864">
        <v>350</v>
      </c>
      <c r="R75" s="865"/>
      <c r="S75" s="865"/>
      <c r="T75" s="865"/>
      <c r="U75" s="821"/>
      <c r="V75" s="866">
        <v>347</v>
      </c>
      <c r="W75" s="865"/>
      <c r="X75" s="865"/>
      <c r="Y75" s="865"/>
      <c r="Z75" s="821"/>
      <c r="AA75" s="866">
        <v>3</v>
      </c>
      <c r="AB75" s="865"/>
      <c r="AC75" s="865"/>
      <c r="AD75" s="865"/>
      <c r="AE75" s="821"/>
      <c r="AF75" s="866">
        <v>3</v>
      </c>
      <c r="AG75" s="865"/>
      <c r="AH75" s="865"/>
      <c r="AI75" s="865"/>
      <c r="AJ75" s="821"/>
      <c r="AK75" s="866">
        <v>67</v>
      </c>
      <c r="AL75" s="865"/>
      <c r="AM75" s="865"/>
      <c r="AN75" s="865"/>
      <c r="AO75" s="821"/>
      <c r="AP75" s="866" t="s">
        <v>616</v>
      </c>
      <c r="AQ75" s="865"/>
      <c r="AR75" s="865"/>
      <c r="AS75" s="865"/>
      <c r="AT75" s="821"/>
      <c r="AU75" s="866" t="s">
        <v>616</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625</v>
      </c>
      <c r="C76" s="861"/>
      <c r="D76" s="861"/>
      <c r="E76" s="861"/>
      <c r="F76" s="861"/>
      <c r="G76" s="861"/>
      <c r="H76" s="861"/>
      <c r="I76" s="861"/>
      <c r="J76" s="861"/>
      <c r="K76" s="861"/>
      <c r="L76" s="861"/>
      <c r="M76" s="861"/>
      <c r="N76" s="861"/>
      <c r="O76" s="861"/>
      <c r="P76" s="862"/>
      <c r="Q76" s="864">
        <v>116</v>
      </c>
      <c r="R76" s="865"/>
      <c r="S76" s="865"/>
      <c r="T76" s="865"/>
      <c r="U76" s="821"/>
      <c r="V76" s="866">
        <v>110</v>
      </c>
      <c r="W76" s="865"/>
      <c r="X76" s="865"/>
      <c r="Y76" s="865"/>
      <c r="Z76" s="821"/>
      <c r="AA76" s="866">
        <v>6</v>
      </c>
      <c r="AB76" s="865"/>
      <c r="AC76" s="865"/>
      <c r="AD76" s="865"/>
      <c r="AE76" s="821"/>
      <c r="AF76" s="866">
        <v>6</v>
      </c>
      <c r="AG76" s="865"/>
      <c r="AH76" s="865"/>
      <c r="AI76" s="865"/>
      <c r="AJ76" s="821"/>
      <c r="AK76" s="866">
        <v>14</v>
      </c>
      <c r="AL76" s="865"/>
      <c r="AM76" s="865"/>
      <c r="AN76" s="865"/>
      <c r="AO76" s="821"/>
      <c r="AP76" s="866" t="s">
        <v>616</v>
      </c>
      <c r="AQ76" s="865"/>
      <c r="AR76" s="865"/>
      <c r="AS76" s="865"/>
      <c r="AT76" s="821"/>
      <c r="AU76" s="866" t="s">
        <v>616</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626</v>
      </c>
      <c r="C77" s="861"/>
      <c r="D77" s="861"/>
      <c r="E77" s="861"/>
      <c r="F77" s="861"/>
      <c r="G77" s="861"/>
      <c r="H77" s="861"/>
      <c r="I77" s="861"/>
      <c r="J77" s="861"/>
      <c r="K77" s="861"/>
      <c r="L77" s="861"/>
      <c r="M77" s="861"/>
      <c r="N77" s="861"/>
      <c r="O77" s="861"/>
      <c r="P77" s="862"/>
      <c r="Q77" s="864">
        <v>156523</v>
      </c>
      <c r="R77" s="865"/>
      <c r="S77" s="865"/>
      <c r="T77" s="865"/>
      <c r="U77" s="821"/>
      <c r="V77" s="866">
        <v>155454</v>
      </c>
      <c r="W77" s="865"/>
      <c r="X77" s="865"/>
      <c r="Y77" s="865"/>
      <c r="Z77" s="821"/>
      <c r="AA77" s="866">
        <v>1069</v>
      </c>
      <c r="AB77" s="865"/>
      <c r="AC77" s="865"/>
      <c r="AD77" s="865"/>
      <c r="AE77" s="821"/>
      <c r="AF77" s="866">
        <v>1069</v>
      </c>
      <c r="AG77" s="865"/>
      <c r="AH77" s="865"/>
      <c r="AI77" s="865"/>
      <c r="AJ77" s="821"/>
      <c r="AK77" s="866" t="s">
        <v>616</v>
      </c>
      <c r="AL77" s="865"/>
      <c r="AM77" s="865"/>
      <c r="AN77" s="865"/>
      <c r="AO77" s="821"/>
      <c r="AP77" s="866" t="s">
        <v>616</v>
      </c>
      <c r="AQ77" s="865"/>
      <c r="AR77" s="865"/>
      <c r="AS77" s="865"/>
      <c r="AT77" s="821"/>
      <c r="AU77" s="866" t="s">
        <v>616</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t="s">
        <v>627</v>
      </c>
      <c r="C78" s="861"/>
      <c r="D78" s="861"/>
      <c r="E78" s="861"/>
      <c r="F78" s="861"/>
      <c r="G78" s="861"/>
      <c r="H78" s="861"/>
      <c r="I78" s="861"/>
      <c r="J78" s="861"/>
      <c r="K78" s="861"/>
      <c r="L78" s="861"/>
      <c r="M78" s="861"/>
      <c r="N78" s="861"/>
      <c r="O78" s="861"/>
      <c r="P78" s="862"/>
      <c r="Q78" s="863">
        <v>129</v>
      </c>
      <c r="R78" s="817"/>
      <c r="S78" s="817"/>
      <c r="T78" s="817"/>
      <c r="U78" s="817"/>
      <c r="V78" s="817">
        <v>127</v>
      </c>
      <c r="W78" s="817"/>
      <c r="X78" s="817"/>
      <c r="Y78" s="817"/>
      <c r="Z78" s="817"/>
      <c r="AA78" s="817">
        <v>3</v>
      </c>
      <c r="AB78" s="817"/>
      <c r="AC78" s="817"/>
      <c r="AD78" s="817"/>
      <c r="AE78" s="817"/>
      <c r="AF78" s="817">
        <v>3</v>
      </c>
      <c r="AG78" s="817"/>
      <c r="AH78" s="817"/>
      <c r="AI78" s="817"/>
      <c r="AJ78" s="817"/>
      <c r="AK78" s="817">
        <v>82</v>
      </c>
      <c r="AL78" s="817"/>
      <c r="AM78" s="817"/>
      <c r="AN78" s="817"/>
      <c r="AO78" s="817"/>
      <c r="AP78" s="817" t="s">
        <v>616</v>
      </c>
      <c r="AQ78" s="817"/>
      <c r="AR78" s="817"/>
      <c r="AS78" s="817"/>
      <c r="AT78" s="817"/>
      <c r="AU78" s="817" t="s">
        <v>616</v>
      </c>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t="s">
        <v>628</v>
      </c>
      <c r="C79" s="861"/>
      <c r="D79" s="861"/>
      <c r="E79" s="861"/>
      <c r="F79" s="861"/>
      <c r="G79" s="861"/>
      <c r="H79" s="861"/>
      <c r="I79" s="861"/>
      <c r="J79" s="861"/>
      <c r="K79" s="861"/>
      <c r="L79" s="861"/>
      <c r="M79" s="861"/>
      <c r="N79" s="861"/>
      <c r="O79" s="861"/>
      <c r="P79" s="862"/>
      <c r="Q79" s="863">
        <v>285</v>
      </c>
      <c r="R79" s="817"/>
      <c r="S79" s="817"/>
      <c r="T79" s="817"/>
      <c r="U79" s="817"/>
      <c r="V79" s="817">
        <v>273</v>
      </c>
      <c r="W79" s="817"/>
      <c r="X79" s="817"/>
      <c r="Y79" s="817"/>
      <c r="Z79" s="817"/>
      <c r="AA79" s="817">
        <v>11</v>
      </c>
      <c r="AB79" s="817"/>
      <c r="AC79" s="817"/>
      <c r="AD79" s="817"/>
      <c r="AE79" s="817"/>
      <c r="AF79" s="817">
        <v>11</v>
      </c>
      <c r="AG79" s="817"/>
      <c r="AH79" s="817"/>
      <c r="AI79" s="817"/>
      <c r="AJ79" s="817"/>
      <c r="AK79" s="817" t="s">
        <v>616</v>
      </c>
      <c r="AL79" s="817"/>
      <c r="AM79" s="817"/>
      <c r="AN79" s="817"/>
      <c r="AO79" s="817"/>
      <c r="AP79" s="817" t="s">
        <v>616</v>
      </c>
      <c r="AQ79" s="817"/>
      <c r="AR79" s="817"/>
      <c r="AS79" s="817"/>
      <c r="AT79" s="817"/>
      <c r="AU79" s="817" t="s">
        <v>616</v>
      </c>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t="s">
        <v>629</v>
      </c>
      <c r="C80" s="861"/>
      <c r="D80" s="861"/>
      <c r="E80" s="861"/>
      <c r="F80" s="861"/>
      <c r="G80" s="861"/>
      <c r="H80" s="861"/>
      <c r="I80" s="861"/>
      <c r="J80" s="861"/>
      <c r="K80" s="861"/>
      <c r="L80" s="861"/>
      <c r="M80" s="861"/>
      <c r="N80" s="861"/>
      <c r="O80" s="861"/>
      <c r="P80" s="862"/>
      <c r="Q80" s="863">
        <v>235</v>
      </c>
      <c r="R80" s="817"/>
      <c r="S80" s="817"/>
      <c r="T80" s="817"/>
      <c r="U80" s="817"/>
      <c r="V80" s="817">
        <v>223</v>
      </c>
      <c r="W80" s="817"/>
      <c r="X80" s="817"/>
      <c r="Y80" s="817"/>
      <c r="Z80" s="817"/>
      <c r="AA80" s="817">
        <v>12</v>
      </c>
      <c r="AB80" s="817"/>
      <c r="AC80" s="817"/>
      <c r="AD80" s="817"/>
      <c r="AE80" s="817"/>
      <c r="AF80" s="817">
        <v>12</v>
      </c>
      <c r="AG80" s="817"/>
      <c r="AH80" s="817"/>
      <c r="AI80" s="817"/>
      <c r="AJ80" s="817"/>
      <c r="AK80" s="817" t="s">
        <v>616</v>
      </c>
      <c r="AL80" s="817"/>
      <c r="AM80" s="817"/>
      <c r="AN80" s="817"/>
      <c r="AO80" s="817"/>
      <c r="AP80" s="817" t="s">
        <v>616</v>
      </c>
      <c r="AQ80" s="817"/>
      <c r="AR80" s="817"/>
      <c r="AS80" s="817"/>
      <c r="AT80" s="817"/>
      <c r="AU80" s="817" t="s">
        <v>616</v>
      </c>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t="s">
        <v>630</v>
      </c>
      <c r="C81" s="861"/>
      <c r="D81" s="861"/>
      <c r="E81" s="861"/>
      <c r="F81" s="861"/>
      <c r="G81" s="861"/>
      <c r="H81" s="861"/>
      <c r="I81" s="861"/>
      <c r="J81" s="861"/>
      <c r="K81" s="861"/>
      <c r="L81" s="861"/>
      <c r="M81" s="861"/>
      <c r="N81" s="861"/>
      <c r="O81" s="861"/>
      <c r="P81" s="862"/>
      <c r="Q81" s="863">
        <v>262</v>
      </c>
      <c r="R81" s="817"/>
      <c r="S81" s="817"/>
      <c r="T81" s="817"/>
      <c r="U81" s="817"/>
      <c r="V81" s="817">
        <v>242</v>
      </c>
      <c r="W81" s="817"/>
      <c r="X81" s="817"/>
      <c r="Y81" s="817"/>
      <c r="Z81" s="817"/>
      <c r="AA81" s="817">
        <v>20</v>
      </c>
      <c r="AB81" s="817"/>
      <c r="AC81" s="817"/>
      <c r="AD81" s="817"/>
      <c r="AE81" s="817"/>
      <c r="AF81" s="817">
        <v>20</v>
      </c>
      <c r="AG81" s="817"/>
      <c r="AH81" s="817"/>
      <c r="AI81" s="817"/>
      <c r="AJ81" s="817"/>
      <c r="AK81" s="817" t="s">
        <v>616</v>
      </c>
      <c r="AL81" s="817"/>
      <c r="AM81" s="817"/>
      <c r="AN81" s="817"/>
      <c r="AO81" s="817"/>
      <c r="AP81" s="817" t="s">
        <v>616</v>
      </c>
      <c r="AQ81" s="817"/>
      <c r="AR81" s="817"/>
      <c r="AS81" s="817"/>
      <c r="AT81" s="817"/>
      <c r="AU81" s="817" t="s">
        <v>616</v>
      </c>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t="s">
        <v>631</v>
      </c>
      <c r="C82" s="861"/>
      <c r="D82" s="861"/>
      <c r="E82" s="861"/>
      <c r="F82" s="861"/>
      <c r="G82" s="861"/>
      <c r="H82" s="861"/>
      <c r="I82" s="861"/>
      <c r="J82" s="861"/>
      <c r="K82" s="861"/>
      <c r="L82" s="861"/>
      <c r="M82" s="861"/>
      <c r="N82" s="861"/>
      <c r="O82" s="861"/>
      <c r="P82" s="862"/>
      <c r="Q82" s="863">
        <v>12</v>
      </c>
      <c r="R82" s="817"/>
      <c r="S82" s="817"/>
      <c r="T82" s="817"/>
      <c r="U82" s="817"/>
      <c r="V82" s="817">
        <v>11</v>
      </c>
      <c r="W82" s="817"/>
      <c r="X82" s="817"/>
      <c r="Y82" s="817"/>
      <c r="Z82" s="817"/>
      <c r="AA82" s="817">
        <v>1</v>
      </c>
      <c r="AB82" s="817"/>
      <c r="AC82" s="817"/>
      <c r="AD82" s="817"/>
      <c r="AE82" s="817"/>
      <c r="AF82" s="817">
        <v>1</v>
      </c>
      <c r="AG82" s="817"/>
      <c r="AH82" s="817"/>
      <c r="AI82" s="817"/>
      <c r="AJ82" s="817"/>
      <c r="AK82" s="817" t="s">
        <v>616</v>
      </c>
      <c r="AL82" s="817"/>
      <c r="AM82" s="817"/>
      <c r="AN82" s="817"/>
      <c r="AO82" s="817"/>
      <c r="AP82" s="817" t="s">
        <v>616</v>
      </c>
      <c r="AQ82" s="817"/>
      <c r="AR82" s="817"/>
      <c r="AS82" s="817"/>
      <c r="AT82" s="817"/>
      <c r="AU82" s="817" t="s">
        <v>616</v>
      </c>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t="s">
        <v>632</v>
      </c>
      <c r="C83" s="861"/>
      <c r="D83" s="861"/>
      <c r="E83" s="861"/>
      <c r="F83" s="861"/>
      <c r="G83" s="861"/>
      <c r="H83" s="861"/>
      <c r="I83" s="861"/>
      <c r="J83" s="861"/>
      <c r="K83" s="861"/>
      <c r="L83" s="861"/>
      <c r="M83" s="861"/>
      <c r="N83" s="861"/>
      <c r="O83" s="861"/>
      <c r="P83" s="862"/>
      <c r="Q83" s="863">
        <v>187</v>
      </c>
      <c r="R83" s="817"/>
      <c r="S83" s="817"/>
      <c r="T83" s="817"/>
      <c r="U83" s="817"/>
      <c r="V83" s="817">
        <v>175</v>
      </c>
      <c r="W83" s="817"/>
      <c r="X83" s="817"/>
      <c r="Y83" s="817"/>
      <c r="Z83" s="817"/>
      <c r="AA83" s="817">
        <v>11</v>
      </c>
      <c r="AB83" s="817"/>
      <c r="AC83" s="817"/>
      <c r="AD83" s="817"/>
      <c r="AE83" s="817"/>
      <c r="AF83" s="817">
        <v>8</v>
      </c>
      <c r="AG83" s="817"/>
      <c r="AH83" s="817"/>
      <c r="AI83" s="817"/>
      <c r="AJ83" s="817"/>
      <c r="AK83" s="817" t="s">
        <v>616</v>
      </c>
      <c r="AL83" s="817"/>
      <c r="AM83" s="817"/>
      <c r="AN83" s="817"/>
      <c r="AO83" s="817"/>
      <c r="AP83" s="817" t="s">
        <v>616</v>
      </c>
      <c r="AQ83" s="817"/>
      <c r="AR83" s="817"/>
      <c r="AS83" s="817"/>
      <c r="AT83" s="817"/>
      <c r="AU83" s="817" t="s">
        <v>616</v>
      </c>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398</v>
      </c>
      <c r="B88" s="776" t="s">
        <v>440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6581</v>
      </c>
      <c r="AG88" s="831"/>
      <c r="AH88" s="831"/>
      <c r="AI88" s="831"/>
      <c r="AJ88" s="831"/>
      <c r="AK88" s="828"/>
      <c r="AL88" s="828"/>
      <c r="AM88" s="828"/>
      <c r="AN88" s="828"/>
      <c r="AO88" s="828"/>
      <c r="AP88" s="831">
        <v>5007</v>
      </c>
      <c r="AQ88" s="831"/>
      <c r="AR88" s="831"/>
      <c r="AS88" s="831"/>
      <c r="AT88" s="831"/>
      <c r="AU88" s="831">
        <v>2153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776" t="s">
        <v>441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33</v>
      </c>
      <c r="CS102" s="839"/>
      <c r="CT102" s="839"/>
      <c r="CU102" s="839"/>
      <c r="CV102" s="878"/>
      <c r="CW102" s="877">
        <v>42</v>
      </c>
      <c r="CX102" s="839"/>
      <c r="CY102" s="839"/>
      <c r="CZ102" s="839"/>
      <c r="DA102" s="878"/>
      <c r="DB102" s="877">
        <v>1119</v>
      </c>
      <c r="DC102" s="839"/>
      <c r="DD102" s="839"/>
      <c r="DE102" s="839"/>
      <c r="DF102" s="878"/>
      <c r="DG102" s="877" t="s">
        <v>639</v>
      </c>
      <c r="DH102" s="839"/>
      <c r="DI102" s="839"/>
      <c r="DJ102" s="839"/>
      <c r="DK102" s="878"/>
      <c r="DL102" s="877" t="s">
        <v>639</v>
      </c>
      <c r="DM102" s="839"/>
      <c r="DN102" s="839"/>
      <c r="DO102" s="839"/>
      <c r="DP102" s="878"/>
      <c r="DQ102" s="877">
        <v>320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442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443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444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445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446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449</v>
      </c>
      <c r="AB109" s="880"/>
      <c r="AC109" s="880"/>
      <c r="AD109" s="880"/>
      <c r="AE109" s="881"/>
      <c r="AF109" s="879" t="s">
        <v>450</v>
      </c>
      <c r="AG109" s="880"/>
      <c r="AH109" s="880"/>
      <c r="AI109" s="880"/>
      <c r="AJ109" s="881"/>
      <c r="AK109" s="879" t="s">
        <v>312</v>
      </c>
      <c r="AL109" s="880"/>
      <c r="AM109" s="880"/>
      <c r="AN109" s="880"/>
      <c r="AO109" s="881"/>
      <c r="AP109" s="879" t="s">
        <v>451</v>
      </c>
      <c r="AQ109" s="880"/>
      <c r="AR109" s="880"/>
      <c r="AS109" s="880"/>
      <c r="AT109" s="882"/>
      <c r="AU109" s="899" t="s">
        <v>448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449</v>
      </c>
      <c r="BR109" s="880"/>
      <c r="BS109" s="880"/>
      <c r="BT109" s="880"/>
      <c r="BU109" s="881"/>
      <c r="BV109" s="879" t="s">
        <v>450</v>
      </c>
      <c r="BW109" s="880"/>
      <c r="BX109" s="880"/>
      <c r="BY109" s="880"/>
      <c r="BZ109" s="881"/>
      <c r="CA109" s="879" t="s">
        <v>312</v>
      </c>
      <c r="CB109" s="880"/>
      <c r="CC109" s="880"/>
      <c r="CD109" s="880"/>
      <c r="CE109" s="881"/>
      <c r="CF109" s="900" t="s">
        <v>451</v>
      </c>
      <c r="CG109" s="900"/>
      <c r="CH109" s="900"/>
      <c r="CI109" s="900"/>
      <c r="CJ109" s="900"/>
      <c r="CK109" s="879" t="s">
        <v>452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449</v>
      </c>
      <c r="DH109" s="880"/>
      <c r="DI109" s="880"/>
      <c r="DJ109" s="880"/>
      <c r="DK109" s="881"/>
      <c r="DL109" s="879" t="s">
        <v>450</v>
      </c>
      <c r="DM109" s="880"/>
      <c r="DN109" s="880"/>
      <c r="DO109" s="880"/>
      <c r="DP109" s="881"/>
      <c r="DQ109" s="879" t="s">
        <v>312</v>
      </c>
      <c r="DR109" s="880"/>
      <c r="DS109" s="880"/>
      <c r="DT109" s="880"/>
      <c r="DU109" s="881"/>
      <c r="DV109" s="879" t="s">
        <v>451</v>
      </c>
      <c r="DW109" s="880"/>
      <c r="DX109" s="880"/>
      <c r="DY109" s="880"/>
      <c r="DZ109" s="882"/>
    </row>
    <row r="110" spans="1:131" s="224" customFormat="1" ht="26.25" customHeight="1" x14ac:dyDescent="0.15">
      <c r="A110" s="883" t="s">
        <v>453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5663845</v>
      </c>
      <c r="AB110" s="887"/>
      <c r="AC110" s="887"/>
      <c r="AD110" s="887"/>
      <c r="AE110" s="888"/>
      <c r="AF110" s="889">
        <v>5271389</v>
      </c>
      <c r="AG110" s="887"/>
      <c r="AH110" s="887"/>
      <c r="AI110" s="887"/>
      <c r="AJ110" s="888"/>
      <c r="AK110" s="889">
        <v>5372524</v>
      </c>
      <c r="AL110" s="887"/>
      <c r="AM110" s="887"/>
      <c r="AN110" s="887"/>
      <c r="AO110" s="888"/>
      <c r="AP110" s="890">
        <v>27.3</v>
      </c>
      <c r="AQ110" s="891"/>
      <c r="AR110" s="891"/>
      <c r="AS110" s="891"/>
      <c r="AT110" s="892"/>
      <c r="AU110" s="893" t="s">
        <v>75</v>
      </c>
      <c r="AV110" s="894"/>
      <c r="AW110" s="894"/>
      <c r="AX110" s="894"/>
      <c r="AY110" s="894"/>
      <c r="AZ110" s="916" t="s">
        <v>454</v>
      </c>
      <c r="BA110" s="884"/>
      <c r="BB110" s="884"/>
      <c r="BC110" s="884"/>
      <c r="BD110" s="884"/>
      <c r="BE110" s="884"/>
      <c r="BF110" s="884"/>
      <c r="BG110" s="884"/>
      <c r="BH110" s="884"/>
      <c r="BI110" s="884"/>
      <c r="BJ110" s="884"/>
      <c r="BK110" s="884"/>
      <c r="BL110" s="884"/>
      <c r="BM110" s="884"/>
      <c r="BN110" s="884"/>
      <c r="BO110" s="884"/>
      <c r="BP110" s="885"/>
      <c r="BQ110" s="917">
        <v>50149645</v>
      </c>
      <c r="BR110" s="918"/>
      <c r="BS110" s="918"/>
      <c r="BT110" s="918"/>
      <c r="BU110" s="918"/>
      <c r="BV110" s="918">
        <v>49901814</v>
      </c>
      <c r="BW110" s="918"/>
      <c r="BX110" s="918"/>
      <c r="BY110" s="918"/>
      <c r="BZ110" s="918"/>
      <c r="CA110" s="918">
        <v>47697157</v>
      </c>
      <c r="CB110" s="918"/>
      <c r="CC110" s="918"/>
      <c r="CD110" s="918"/>
      <c r="CE110" s="918"/>
      <c r="CF110" s="931">
        <v>242</v>
      </c>
      <c r="CG110" s="932"/>
      <c r="CH110" s="932"/>
      <c r="CI110" s="932"/>
      <c r="CJ110" s="932"/>
      <c r="CK110" s="933" t="s">
        <v>455</v>
      </c>
      <c r="CL110" s="934"/>
      <c r="CM110" s="916" t="s">
        <v>456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457</v>
      </c>
      <c r="DH110" s="918"/>
      <c r="DI110" s="918"/>
      <c r="DJ110" s="918"/>
      <c r="DK110" s="918"/>
      <c r="DL110" s="918" t="s">
        <v>458</v>
      </c>
      <c r="DM110" s="918"/>
      <c r="DN110" s="918"/>
      <c r="DO110" s="918"/>
      <c r="DP110" s="918"/>
      <c r="DQ110" s="918" t="s">
        <v>459</v>
      </c>
      <c r="DR110" s="918"/>
      <c r="DS110" s="918"/>
      <c r="DT110" s="918"/>
      <c r="DU110" s="918"/>
      <c r="DV110" s="919" t="s">
        <v>457</v>
      </c>
      <c r="DW110" s="919"/>
      <c r="DX110" s="919"/>
      <c r="DY110" s="919"/>
      <c r="DZ110" s="920"/>
    </row>
    <row r="111" spans="1:131" s="224" customFormat="1" ht="26.25" customHeight="1" x14ac:dyDescent="0.15">
      <c r="A111" s="921" t="s">
        <v>460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457</v>
      </c>
      <c r="AB111" s="925"/>
      <c r="AC111" s="925"/>
      <c r="AD111" s="925"/>
      <c r="AE111" s="926"/>
      <c r="AF111" s="927" t="s">
        <v>458</v>
      </c>
      <c r="AG111" s="925"/>
      <c r="AH111" s="925"/>
      <c r="AI111" s="925"/>
      <c r="AJ111" s="926"/>
      <c r="AK111" s="927" t="s">
        <v>457</v>
      </c>
      <c r="AL111" s="925"/>
      <c r="AM111" s="925"/>
      <c r="AN111" s="925"/>
      <c r="AO111" s="926"/>
      <c r="AP111" s="928" t="s">
        <v>431</v>
      </c>
      <c r="AQ111" s="929"/>
      <c r="AR111" s="929"/>
      <c r="AS111" s="929"/>
      <c r="AT111" s="930"/>
      <c r="AU111" s="895"/>
      <c r="AV111" s="896"/>
      <c r="AW111" s="896"/>
      <c r="AX111" s="896"/>
      <c r="AY111" s="896"/>
      <c r="AZ111" s="909" t="s">
        <v>461</v>
      </c>
      <c r="BA111" s="910"/>
      <c r="BB111" s="910"/>
      <c r="BC111" s="910"/>
      <c r="BD111" s="910"/>
      <c r="BE111" s="910"/>
      <c r="BF111" s="910"/>
      <c r="BG111" s="910"/>
      <c r="BH111" s="910"/>
      <c r="BI111" s="910"/>
      <c r="BJ111" s="910"/>
      <c r="BK111" s="910"/>
      <c r="BL111" s="910"/>
      <c r="BM111" s="910"/>
      <c r="BN111" s="910"/>
      <c r="BO111" s="910"/>
      <c r="BP111" s="911"/>
      <c r="BQ111" s="912" t="s">
        <v>458</v>
      </c>
      <c r="BR111" s="913"/>
      <c r="BS111" s="913"/>
      <c r="BT111" s="913"/>
      <c r="BU111" s="913"/>
      <c r="BV111" s="913" t="s">
        <v>462</v>
      </c>
      <c r="BW111" s="913"/>
      <c r="BX111" s="913"/>
      <c r="BY111" s="913"/>
      <c r="BZ111" s="913"/>
      <c r="CA111" s="913" t="s">
        <v>457</v>
      </c>
      <c r="CB111" s="913"/>
      <c r="CC111" s="913"/>
      <c r="CD111" s="913"/>
      <c r="CE111" s="913"/>
      <c r="CF111" s="907" t="s">
        <v>457</v>
      </c>
      <c r="CG111" s="908"/>
      <c r="CH111" s="908"/>
      <c r="CI111" s="908"/>
      <c r="CJ111" s="908"/>
      <c r="CK111" s="935"/>
      <c r="CL111" s="936"/>
      <c r="CM111" s="909" t="s">
        <v>463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457</v>
      </c>
      <c r="DH111" s="913"/>
      <c r="DI111" s="913"/>
      <c r="DJ111" s="913"/>
      <c r="DK111" s="913"/>
      <c r="DL111" s="913" t="s">
        <v>458</v>
      </c>
      <c r="DM111" s="913"/>
      <c r="DN111" s="913"/>
      <c r="DO111" s="913"/>
      <c r="DP111" s="913"/>
      <c r="DQ111" s="913" t="s">
        <v>462</v>
      </c>
      <c r="DR111" s="913"/>
      <c r="DS111" s="913"/>
      <c r="DT111" s="913"/>
      <c r="DU111" s="913"/>
      <c r="DV111" s="914" t="s">
        <v>458</v>
      </c>
      <c r="DW111" s="914"/>
      <c r="DX111" s="914"/>
      <c r="DY111" s="914"/>
      <c r="DZ111" s="915"/>
    </row>
    <row r="112" spans="1:131" s="224" customFormat="1" ht="26.25" customHeight="1" x14ac:dyDescent="0.15">
      <c r="A112" s="939" t="s">
        <v>464</v>
      </c>
      <c r="B112" s="940"/>
      <c r="C112" s="910" t="s">
        <v>465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459</v>
      </c>
      <c r="AB112" s="946"/>
      <c r="AC112" s="946"/>
      <c r="AD112" s="946"/>
      <c r="AE112" s="947"/>
      <c r="AF112" s="948" t="s">
        <v>459</v>
      </c>
      <c r="AG112" s="946"/>
      <c r="AH112" s="946"/>
      <c r="AI112" s="946"/>
      <c r="AJ112" s="947"/>
      <c r="AK112" s="948" t="s">
        <v>431</v>
      </c>
      <c r="AL112" s="946"/>
      <c r="AM112" s="946"/>
      <c r="AN112" s="946"/>
      <c r="AO112" s="947"/>
      <c r="AP112" s="949" t="s">
        <v>431</v>
      </c>
      <c r="AQ112" s="950"/>
      <c r="AR112" s="950"/>
      <c r="AS112" s="950"/>
      <c r="AT112" s="951"/>
      <c r="AU112" s="895"/>
      <c r="AV112" s="896"/>
      <c r="AW112" s="896"/>
      <c r="AX112" s="896"/>
      <c r="AY112" s="896"/>
      <c r="AZ112" s="909" t="s">
        <v>466</v>
      </c>
      <c r="BA112" s="910"/>
      <c r="BB112" s="910"/>
      <c r="BC112" s="910"/>
      <c r="BD112" s="910"/>
      <c r="BE112" s="910"/>
      <c r="BF112" s="910"/>
      <c r="BG112" s="910"/>
      <c r="BH112" s="910"/>
      <c r="BI112" s="910"/>
      <c r="BJ112" s="910"/>
      <c r="BK112" s="910"/>
      <c r="BL112" s="910"/>
      <c r="BM112" s="910"/>
      <c r="BN112" s="910"/>
      <c r="BO112" s="910"/>
      <c r="BP112" s="911"/>
      <c r="BQ112" s="912">
        <v>4855134</v>
      </c>
      <c r="BR112" s="913"/>
      <c r="BS112" s="913"/>
      <c r="BT112" s="913"/>
      <c r="BU112" s="913"/>
      <c r="BV112" s="913">
        <v>5135561</v>
      </c>
      <c r="BW112" s="913"/>
      <c r="BX112" s="913"/>
      <c r="BY112" s="913"/>
      <c r="BZ112" s="913"/>
      <c r="CA112" s="913">
        <v>4821535</v>
      </c>
      <c r="CB112" s="913"/>
      <c r="CC112" s="913"/>
      <c r="CD112" s="913"/>
      <c r="CE112" s="913"/>
      <c r="CF112" s="907">
        <v>24.5</v>
      </c>
      <c r="CG112" s="908"/>
      <c r="CH112" s="908"/>
      <c r="CI112" s="908"/>
      <c r="CJ112" s="908"/>
      <c r="CK112" s="935"/>
      <c r="CL112" s="936"/>
      <c r="CM112" s="909" t="s">
        <v>467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457</v>
      </c>
      <c r="DH112" s="913"/>
      <c r="DI112" s="913"/>
      <c r="DJ112" s="913"/>
      <c r="DK112" s="913"/>
      <c r="DL112" s="913" t="s">
        <v>457</v>
      </c>
      <c r="DM112" s="913"/>
      <c r="DN112" s="913"/>
      <c r="DO112" s="913"/>
      <c r="DP112" s="913"/>
      <c r="DQ112" s="913" t="s">
        <v>457</v>
      </c>
      <c r="DR112" s="913"/>
      <c r="DS112" s="913"/>
      <c r="DT112" s="913"/>
      <c r="DU112" s="913"/>
      <c r="DV112" s="914" t="s">
        <v>132</v>
      </c>
      <c r="DW112" s="914"/>
      <c r="DX112" s="914"/>
      <c r="DY112" s="914"/>
      <c r="DZ112" s="915"/>
    </row>
    <row r="113" spans="1:130" s="224" customFormat="1" ht="26.25" customHeight="1" x14ac:dyDescent="0.15">
      <c r="A113" s="941"/>
      <c r="B113" s="942"/>
      <c r="C113" s="910" t="s">
        <v>468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579709</v>
      </c>
      <c r="AB113" s="925"/>
      <c r="AC113" s="925"/>
      <c r="AD113" s="925"/>
      <c r="AE113" s="926"/>
      <c r="AF113" s="927">
        <v>605180</v>
      </c>
      <c r="AG113" s="925"/>
      <c r="AH113" s="925"/>
      <c r="AI113" s="925"/>
      <c r="AJ113" s="926"/>
      <c r="AK113" s="927">
        <v>597262</v>
      </c>
      <c r="AL113" s="925"/>
      <c r="AM113" s="925"/>
      <c r="AN113" s="925"/>
      <c r="AO113" s="926"/>
      <c r="AP113" s="928">
        <v>3</v>
      </c>
      <c r="AQ113" s="929"/>
      <c r="AR113" s="929"/>
      <c r="AS113" s="929"/>
      <c r="AT113" s="930"/>
      <c r="AU113" s="895"/>
      <c r="AV113" s="896"/>
      <c r="AW113" s="896"/>
      <c r="AX113" s="896"/>
      <c r="AY113" s="896"/>
      <c r="AZ113" s="909" t="s">
        <v>469</v>
      </c>
      <c r="BA113" s="910"/>
      <c r="BB113" s="910"/>
      <c r="BC113" s="910"/>
      <c r="BD113" s="910"/>
      <c r="BE113" s="910"/>
      <c r="BF113" s="910"/>
      <c r="BG113" s="910"/>
      <c r="BH113" s="910"/>
      <c r="BI113" s="910"/>
      <c r="BJ113" s="910"/>
      <c r="BK113" s="910"/>
      <c r="BL113" s="910"/>
      <c r="BM113" s="910"/>
      <c r="BN113" s="910"/>
      <c r="BO113" s="910"/>
      <c r="BP113" s="911"/>
      <c r="BQ113" s="912">
        <v>2499022</v>
      </c>
      <c r="BR113" s="913"/>
      <c r="BS113" s="913"/>
      <c r="BT113" s="913"/>
      <c r="BU113" s="913"/>
      <c r="BV113" s="913">
        <v>2318411</v>
      </c>
      <c r="BW113" s="913"/>
      <c r="BX113" s="913"/>
      <c r="BY113" s="913"/>
      <c r="BZ113" s="913"/>
      <c r="CA113" s="913">
        <v>2153380</v>
      </c>
      <c r="CB113" s="913"/>
      <c r="CC113" s="913"/>
      <c r="CD113" s="913"/>
      <c r="CE113" s="913"/>
      <c r="CF113" s="907">
        <v>10.9</v>
      </c>
      <c r="CG113" s="908"/>
      <c r="CH113" s="908"/>
      <c r="CI113" s="908"/>
      <c r="CJ113" s="908"/>
      <c r="CK113" s="935"/>
      <c r="CL113" s="936"/>
      <c r="CM113" s="909" t="s">
        <v>470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457</v>
      </c>
      <c r="DH113" s="946"/>
      <c r="DI113" s="946"/>
      <c r="DJ113" s="946"/>
      <c r="DK113" s="947"/>
      <c r="DL113" s="948" t="s">
        <v>457</v>
      </c>
      <c r="DM113" s="946"/>
      <c r="DN113" s="946"/>
      <c r="DO113" s="946"/>
      <c r="DP113" s="947"/>
      <c r="DQ113" s="948" t="s">
        <v>459</v>
      </c>
      <c r="DR113" s="946"/>
      <c r="DS113" s="946"/>
      <c r="DT113" s="946"/>
      <c r="DU113" s="947"/>
      <c r="DV113" s="949" t="s">
        <v>431</v>
      </c>
      <c r="DW113" s="950"/>
      <c r="DX113" s="950"/>
      <c r="DY113" s="950"/>
      <c r="DZ113" s="951"/>
    </row>
    <row r="114" spans="1:130" s="224" customFormat="1" ht="26.25" customHeight="1" x14ac:dyDescent="0.15">
      <c r="A114" s="941"/>
      <c r="B114" s="942"/>
      <c r="C114" s="910" t="s">
        <v>471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416645</v>
      </c>
      <c r="AB114" s="946"/>
      <c r="AC114" s="946"/>
      <c r="AD114" s="946"/>
      <c r="AE114" s="947"/>
      <c r="AF114" s="948">
        <v>439790</v>
      </c>
      <c r="AG114" s="946"/>
      <c r="AH114" s="946"/>
      <c r="AI114" s="946"/>
      <c r="AJ114" s="947"/>
      <c r="AK114" s="948">
        <v>448322</v>
      </c>
      <c r="AL114" s="946"/>
      <c r="AM114" s="946"/>
      <c r="AN114" s="946"/>
      <c r="AO114" s="947"/>
      <c r="AP114" s="949">
        <v>2.2999999999999998</v>
      </c>
      <c r="AQ114" s="950"/>
      <c r="AR114" s="950"/>
      <c r="AS114" s="950"/>
      <c r="AT114" s="951"/>
      <c r="AU114" s="895"/>
      <c r="AV114" s="896"/>
      <c r="AW114" s="896"/>
      <c r="AX114" s="896"/>
      <c r="AY114" s="896"/>
      <c r="AZ114" s="909" t="s">
        <v>472</v>
      </c>
      <c r="BA114" s="910"/>
      <c r="BB114" s="910"/>
      <c r="BC114" s="910"/>
      <c r="BD114" s="910"/>
      <c r="BE114" s="910"/>
      <c r="BF114" s="910"/>
      <c r="BG114" s="910"/>
      <c r="BH114" s="910"/>
      <c r="BI114" s="910"/>
      <c r="BJ114" s="910"/>
      <c r="BK114" s="910"/>
      <c r="BL114" s="910"/>
      <c r="BM114" s="910"/>
      <c r="BN114" s="910"/>
      <c r="BO114" s="910"/>
      <c r="BP114" s="911"/>
      <c r="BQ114" s="912">
        <v>5530939</v>
      </c>
      <c r="BR114" s="913"/>
      <c r="BS114" s="913"/>
      <c r="BT114" s="913"/>
      <c r="BU114" s="913"/>
      <c r="BV114" s="913">
        <v>5305477</v>
      </c>
      <c r="BW114" s="913"/>
      <c r="BX114" s="913"/>
      <c r="BY114" s="913"/>
      <c r="BZ114" s="913"/>
      <c r="CA114" s="913">
        <v>5099113</v>
      </c>
      <c r="CB114" s="913"/>
      <c r="CC114" s="913"/>
      <c r="CD114" s="913"/>
      <c r="CE114" s="913"/>
      <c r="CF114" s="907">
        <v>25.9</v>
      </c>
      <c r="CG114" s="908"/>
      <c r="CH114" s="908"/>
      <c r="CI114" s="908"/>
      <c r="CJ114" s="908"/>
      <c r="CK114" s="935"/>
      <c r="CL114" s="936"/>
      <c r="CM114" s="909" t="s">
        <v>473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458</v>
      </c>
      <c r="DH114" s="946"/>
      <c r="DI114" s="946"/>
      <c r="DJ114" s="946"/>
      <c r="DK114" s="947"/>
      <c r="DL114" s="948" t="s">
        <v>431</v>
      </c>
      <c r="DM114" s="946"/>
      <c r="DN114" s="946"/>
      <c r="DO114" s="946"/>
      <c r="DP114" s="947"/>
      <c r="DQ114" s="948" t="s">
        <v>462</v>
      </c>
      <c r="DR114" s="946"/>
      <c r="DS114" s="946"/>
      <c r="DT114" s="946"/>
      <c r="DU114" s="947"/>
      <c r="DV114" s="949" t="s">
        <v>431</v>
      </c>
      <c r="DW114" s="950"/>
      <c r="DX114" s="950"/>
      <c r="DY114" s="950"/>
      <c r="DZ114" s="951"/>
    </row>
    <row r="115" spans="1:130" s="224" customFormat="1" ht="26.25" customHeight="1" x14ac:dyDescent="0.15">
      <c r="A115" s="941"/>
      <c r="B115" s="942"/>
      <c r="C115" s="910" t="s">
        <v>474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6698</v>
      </c>
      <c r="AB115" s="925"/>
      <c r="AC115" s="925"/>
      <c r="AD115" s="925"/>
      <c r="AE115" s="926"/>
      <c r="AF115" s="927">
        <v>6144</v>
      </c>
      <c r="AG115" s="925"/>
      <c r="AH115" s="925"/>
      <c r="AI115" s="925"/>
      <c r="AJ115" s="926"/>
      <c r="AK115" s="927">
        <v>5900</v>
      </c>
      <c r="AL115" s="925"/>
      <c r="AM115" s="925"/>
      <c r="AN115" s="925"/>
      <c r="AO115" s="926"/>
      <c r="AP115" s="928">
        <v>0</v>
      </c>
      <c r="AQ115" s="929"/>
      <c r="AR115" s="929"/>
      <c r="AS115" s="929"/>
      <c r="AT115" s="930"/>
      <c r="AU115" s="895"/>
      <c r="AV115" s="896"/>
      <c r="AW115" s="896"/>
      <c r="AX115" s="896"/>
      <c r="AY115" s="896"/>
      <c r="AZ115" s="909" t="s">
        <v>475</v>
      </c>
      <c r="BA115" s="910"/>
      <c r="BB115" s="910"/>
      <c r="BC115" s="910"/>
      <c r="BD115" s="910"/>
      <c r="BE115" s="910"/>
      <c r="BF115" s="910"/>
      <c r="BG115" s="910"/>
      <c r="BH115" s="910"/>
      <c r="BI115" s="910"/>
      <c r="BJ115" s="910"/>
      <c r="BK115" s="910"/>
      <c r="BL115" s="910"/>
      <c r="BM115" s="910"/>
      <c r="BN115" s="910"/>
      <c r="BO115" s="910"/>
      <c r="BP115" s="911"/>
      <c r="BQ115" s="912">
        <v>487990</v>
      </c>
      <c r="BR115" s="913"/>
      <c r="BS115" s="913"/>
      <c r="BT115" s="913"/>
      <c r="BU115" s="913"/>
      <c r="BV115" s="913">
        <v>357664</v>
      </c>
      <c r="BW115" s="913"/>
      <c r="BX115" s="913"/>
      <c r="BY115" s="913"/>
      <c r="BZ115" s="913"/>
      <c r="CA115" s="913">
        <v>319780</v>
      </c>
      <c r="CB115" s="913"/>
      <c r="CC115" s="913"/>
      <c r="CD115" s="913"/>
      <c r="CE115" s="913"/>
      <c r="CF115" s="907">
        <v>1.6</v>
      </c>
      <c r="CG115" s="908"/>
      <c r="CH115" s="908"/>
      <c r="CI115" s="908"/>
      <c r="CJ115" s="908"/>
      <c r="CK115" s="935"/>
      <c r="CL115" s="936"/>
      <c r="CM115" s="909" t="s">
        <v>476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431</v>
      </c>
      <c r="DH115" s="946"/>
      <c r="DI115" s="946"/>
      <c r="DJ115" s="946"/>
      <c r="DK115" s="947"/>
      <c r="DL115" s="948" t="s">
        <v>458</v>
      </c>
      <c r="DM115" s="946"/>
      <c r="DN115" s="946"/>
      <c r="DO115" s="946"/>
      <c r="DP115" s="947"/>
      <c r="DQ115" s="948" t="s">
        <v>462</v>
      </c>
      <c r="DR115" s="946"/>
      <c r="DS115" s="946"/>
      <c r="DT115" s="946"/>
      <c r="DU115" s="947"/>
      <c r="DV115" s="949" t="s">
        <v>457</v>
      </c>
      <c r="DW115" s="950"/>
      <c r="DX115" s="950"/>
      <c r="DY115" s="950"/>
      <c r="DZ115" s="951"/>
    </row>
    <row r="116" spans="1:130" s="224" customFormat="1" ht="26.25" customHeight="1" x14ac:dyDescent="0.15">
      <c r="A116" s="943"/>
      <c r="B116" s="944"/>
      <c r="C116" s="952" t="s">
        <v>477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458</v>
      </c>
      <c r="AB116" s="946"/>
      <c r="AC116" s="946"/>
      <c r="AD116" s="946"/>
      <c r="AE116" s="947"/>
      <c r="AF116" s="948" t="s">
        <v>459</v>
      </c>
      <c r="AG116" s="946"/>
      <c r="AH116" s="946"/>
      <c r="AI116" s="946"/>
      <c r="AJ116" s="947"/>
      <c r="AK116" s="948" t="s">
        <v>457</v>
      </c>
      <c r="AL116" s="946"/>
      <c r="AM116" s="946"/>
      <c r="AN116" s="946"/>
      <c r="AO116" s="947"/>
      <c r="AP116" s="949" t="s">
        <v>457</v>
      </c>
      <c r="AQ116" s="950"/>
      <c r="AR116" s="950"/>
      <c r="AS116" s="950"/>
      <c r="AT116" s="951"/>
      <c r="AU116" s="895"/>
      <c r="AV116" s="896"/>
      <c r="AW116" s="896"/>
      <c r="AX116" s="896"/>
      <c r="AY116" s="896"/>
      <c r="AZ116" s="954" t="s">
        <v>478</v>
      </c>
      <c r="BA116" s="955"/>
      <c r="BB116" s="955"/>
      <c r="BC116" s="955"/>
      <c r="BD116" s="955"/>
      <c r="BE116" s="955"/>
      <c r="BF116" s="955"/>
      <c r="BG116" s="955"/>
      <c r="BH116" s="955"/>
      <c r="BI116" s="955"/>
      <c r="BJ116" s="955"/>
      <c r="BK116" s="955"/>
      <c r="BL116" s="955"/>
      <c r="BM116" s="955"/>
      <c r="BN116" s="955"/>
      <c r="BO116" s="955"/>
      <c r="BP116" s="956"/>
      <c r="BQ116" s="912" t="s">
        <v>457</v>
      </c>
      <c r="BR116" s="913"/>
      <c r="BS116" s="913"/>
      <c r="BT116" s="913"/>
      <c r="BU116" s="913"/>
      <c r="BV116" s="913" t="s">
        <v>458</v>
      </c>
      <c r="BW116" s="913"/>
      <c r="BX116" s="913"/>
      <c r="BY116" s="913"/>
      <c r="BZ116" s="913"/>
      <c r="CA116" s="913" t="s">
        <v>457</v>
      </c>
      <c r="CB116" s="913"/>
      <c r="CC116" s="913"/>
      <c r="CD116" s="913"/>
      <c r="CE116" s="913"/>
      <c r="CF116" s="907" t="s">
        <v>431</v>
      </c>
      <c r="CG116" s="908"/>
      <c r="CH116" s="908"/>
      <c r="CI116" s="908"/>
      <c r="CJ116" s="908"/>
      <c r="CK116" s="935"/>
      <c r="CL116" s="936"/>
      <c r="CM116" s="909" t="s">
        <v>479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458</v>
      </c>
      <c r="DH116" s="946"/>
      <c r="DI116" s="946"/>
      <c r="DJ116" s="946"/>
      <c r="DK116" s="947"/>
      <c r="DL116" s="948" t="s">
        <v>457</v>
      </c>
      <c r="DM116" s="946"/>
      <c r="DN116" s="946"/>
      <c r="DO116" s="946"/>
      <c r="DP116" s="947"/>
      <c r="DQ116" s="948" t="s">
        <v>457</v>
      </c>
      <c r="DR116" s="946"/>
      <c r="DS116" s="946"/>
      <c r="DT116" s="946"/>
      <c r="DU116" s="947"/>
      <c r="DV116" s="949" t="s">
        <v>431</v>
      </c>
      <c r="DW116" s="950"/>
      <c r="DX116" s="950"/>
      <c r="DY116" s="950"/>
      <c r="DZ116" s="951"/>
    </row>
    <row r="117" spans="1:130" s="224" customFormat="1" ht="26.25" customHeight="1" x14ac:dyDescent="0.15">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480</v>
      </c>
      <c r="Z117" s="881"/>
      <c r="AA117" s="965">
        <v>6666897</v>
      </c>
      <c r="AB117" s="966"/>
      <c r="AC117" s="966"/>
      <c r="AD117" s="966"/>
      <c r="AE117" s="967"/>
      <c r="AF117" s="968">
        <v>6322503</v>
      </c>
      <c r="AG117" s="966"/>
      <c r="AH117" s="966"/>
      <c r="AI117" s="966"/>
      <c r="AJ117" s="967"/>
      <c r="AK117" s="968">
        <v>6424008</v>
      </c>
      <c r="AL117" s="966"/>
      <c r="AM117" s="966"/>
      <c r="AN117" s="966"/>
      <c r="AO117" s="967"/>
      <c r="AP117" s="969"/>
      <c r="AQ117" s="970"/>
      <c r="AR117" s="970"/>
      <c r="AS117" s="970"/>
      <c r="AT117" s="971"/>
      <c r="AU117" s="895"/>
      <c r="AV117" s="896"/>
      <c r="AW117" s="896"/>
      <c r="AX117" s="896"/>
      <c r="AY117" s="896"/>
      <c r="AZ117" s="961" t="s">
        <v>481</v>
      </c>
      <c r="BA117" s="962"/>
      <c r="BB117" s="962"/>
      <c r="BC117" s="962"/>
      <c r="BD117" s="962"/>
      <c r="BE117" s="962"/>
      <c r="BF117" s="962"/>
      <c r="BG117" s="962"/>
      <c r="BH117" s="962"/>
      <c r="BI117" s="962"/>
      <c r="BJ117" s="962"/>
      <c r="BK117" s="962"/>
      <c r="BL117" s="962"/>
      <c r="BM117" s="962"/>
      <c r="BN117" s="962"/>
      <c r="BO117" s="962"/>
      <c r="BP117" s="963"/>
      <c r="BQ117" s="912" t="s">
        <v>457</v>
      </c>
      <c r="BR117" s="913"/>
      <c r="BS117" s="913"/>
      <c r="BT117" s="913"/>
      <c r="BU117" s="913"/>
      <c r="BV117" s="913" t="s">
        <v>132</v>
      </c>
      <c r="BW117" s="913"/>
      <c r="BX117" s="913"/>
      <c r="BY117" s="913"/>
      <c r="BZ117" s="913"/>
      <c r="CA117" s="913" t="s">
        <v>457</v>
      </c>
      <c r="CB117" s="913"/>
      <c r="CC117" s="913"/>
      <c r="CD117" s="913"/>
      <c r="CE117" s="913"/>
      <c r="CF117" s="907" t="s">
        <v>457</v>
      </c>
      <c r="CG117" s="908"/>
      <c r="CH117" s="908"/>
      <c r="CI117" s="908"/>
      <c r="CJ117" s="908"/>
      <c r="CK117" s="935"/>
      <c r="CL117" s="936"/>
      <c r="CM117" s="909" t="s">
        <v>482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457</v>
      </c>
      <c r="DH117" s="946"/>
      <c r="DI117" s="946"/>
      <c r="DJ117" s="946"/>
      <c r="DK117" s="947"/>
      <c r="DL117" s="948" t="s">
        <v>457</v>
      </c>
      <c r="DM117" s="946"/>
      <c r="DN117" s="946"/>
      <c r="DO117" s="946"/>
      <c r="DP117" s="947"/>
      <c r="DQ117" s="948" t="s">
        <v>457</v>
      </c>
      <c r="DR117" s="946"/>
      <c r="DS117" s="946"/>
      <c r="DT117" s="946"/>
      <c r="DU117" s="947"/>
      <c r="DV117" s="949" t="s">
        <v>457</v>
      </c>
      <c r="DW117" s="950"/>
      <c r="DX117" s="950"/>
      <c r="DY117" s="950"/>
      <c r="DZ117" s="951"/>
    </row>
    <row r="118" spans="1:130" s="224" customFormat="1" ht="26.25" customHeight="1" x14ac:dyDescent="0.15">
      <c r="A118" s="899" t="s">
        <v>452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449</v>
      </c>
      <c r="AB118" s="880"/>
      <c r="AC118" s="880"/>
      <c r="AD118" s="880"/>
      <c r="AE118" s="881"/>
      <c r="AF118" s="879" t="s">
        <v>450</v>
      </c>
      <c r="AG118" s="880"/>
      <c r="AH118" s="880"/>
      <c r="AI118" s="880"/>
      <c r="AJ118" s="881"/>
      <c r="AK118" s="879" t="s">
        <v>312</v>
      </c>
      <c r="AL118" s="880"/>
      <c r="AM118" s="880"/>
      <c r="AN118" s="880"/>
      <c r="AO118" s="881"/>
      <c r="AP118" s="957" t="s">
        <v>451</v>
      </c>
      <c r="AQ118" s="958"/>
      <c r="AR118" s="958"/>
      <c r="AS118" s="958"/>
      <c r="AT118" s="959"/>
      <c r="AU118" s="895"/>
      <c r="AV118" s="896"/>
      <c r="AW118" s="896"/>
      <c r="AX118" s="896"/>
      <c r="AY118" s="896"/>
      <c r="AZ118" s="960" t="s">
        <v>483</v>
      </c>
      <c r="BA118" s="952"/>
      <c r="BB118" s="952"/>
      <c r="BC118" s="952"/>
      <c r="BD118" s="952"/>
      <c r="BE118" s="952"/>
      <c r="BF118" s="952"/>
      <c r="BG118" s="952"/>
      <c r="BH118" s="952"/>
      <c r="BI118" s="952"/>
      <c r="BJ118" s="952"/>
      <c r="BK118" s="952"/>
      <c r="BL118" s="952"/>
      <c r="BM118" s="952"/>
      <c r="BN118" s="952"/>
      <c r="BO118" s="952"/>
      <c r="BP118" s="953"/>
      <c r="BQ118" s="986" t="s">
        <v>457</v>
      </c>
      <c r="BR118" s="987"/>
      <c r="BS118" s="987"/>
      <c r="BT118" s="987"/>
      <c r="BU118" s="987"/>
      <c r="BV118" s="987" t="s">
        <v>457</v>
      </c>
      <c r="BW118" s="987"/>
      <c r="BX118" s="987"/>
      <c r="BY118" s="987"/>
      <c r="BZ118" s="987"/>
      <c r="CA118" s="987" t="s">
        <v>457</v>
      </c>
      <c r="CB118" s="987"/>
      <c r="CC118" s="987"/>
      <c r="CD118" s="987"/>
      <c r="CE118" s="987"/>
      <c r="CF118" s="907" t="s">
        <v>457</v>
      </c>
      <c r="CG118" s="908"/>
      <c r="CH118" s="908"/>
      <c r="CI118" s="908"/>
      <c r="CJ118" s="908"/>
      <c r="CK118" s="935"/>
      <c r="CL118" s="936"/>
      <c r="CM118" s="909" t="s">
        <v>484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457</v>
      </c>
      <c r="DH118" s="946"/>
      <c r="DI118" s="946"/>
      <c r="DJ118" s="946"/>
      <c r="DK118" s="947"/>
      <c r="DL118" s="948" t="s">
        <v>457</v>
      </c>
      <c r="DM118" s="946"/>
      <c r="DN118" s="946"/>
      <c r="DO118" s="946"/>
      <c r="DP118" s="947"/>
      <c r="DQ118" s="948" t="s">
        <v>457</v>
      </c>
      <c r="DR118" s="946"/>
      <c r="DS118" s="946"/>
      <c r="DT118" s="946"/>
      <c r="DU118" s="947"/>
      <c r="DV118" s="949" t="s">
        <v>457</v>
      </c>
      <c r="DW118" s="950"/>
      <c r="DX118" s="950"/>
      <c r="DY118" s="950"/>
      <c r="DZ118" s="951"/>
    </row>
    <row r="119" spans="1:130" s="224" customFormat="1" ht="26.25" customHeight="1" x14ac:dyDescent="0.15">
      <c r="A119" s="1043" t="s">
        <v>455</v>
      </c>
      <c r="B119" s="934"/>
      <c r="C119" s="916" t="s">
        <v>456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457</v>
      </c>
      <c r="AB119" s="887"/>
      <c r="AC119" s="887"/>
      <c r="AD119" s="887"/>
      <c r="AE119" s="888"/>
      <c r="AF119" s="889" t="s">
        <v>457</v>
      </c>
      <c r="AG119" s="887"/>
      <c r="AH119" s="887"/>
      <c r="AI119" s="887"/>
      <c r="AJ119" s="888"/>
      <c r="AK119" s="889" t="s">
        <v>457</v>
      </c>
      <c r="AL119" s="887"/>
      <c r="AM119" s="887"/>
      <c r="AN119" s="887"/>
      <c r="AO119" s="888"/>
      <c r="AP119" s="890" t="s">
        <v>457</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485</v>
      </c>
      <c r="BP119" s="992"/>
      <c r="BQ119" s="986">
        <v>63522730</v>
      </c>
      <c r="BR119" s="987"/>
      <c r="BS119" s="987"/>
      <c r="BT119" s="987"/>
      <c r="BU119" s="987"/>
      <c r="BV119" s="987">
        <v>63018927</v>
      </c>
      <c r="BW119" s="987"/>
      <c r="BX119" s="987"/>
      <c r="BY119" s="987"/>
      <c r="BZ119" s="987"/>
      <c r="CA119" s="987">
        <v>60090965</v>
      </c>
      <c r="CB119" s="987"/>
      <c r="CC119" s="987"/>
      <c r="CD119" s="987"/>
      <c r="CE119" s="987"/>
      <c r="CF119" s="988"/>
      <c r="CG119" s="989"/>
      <c r="CH119" s="989"/>
      <c r="CI119" s="989"/>
      <c r="CJ119" s="990"/>
      <c r="CK119" s="937"/>
      <c r="CL119" s="938"/>
      <c r="CM119" s="960" t="s">
        <v>486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487</v>
      </c>
      <c r="DH119" s="973"/>
      <c r="DI119" s="973"/>
      <c r="DJ119" s="973"/>
      <c r="DK119" s="974"/>
      <c r="DL119" s="972" t="s">
        <v>132</v>
      </c>
      <c r="DM119" s="973"/>
      <c r="DN119" s="973"/>
      <c r="DO119" s="973"/>
      <c r="DP119" s="974"/>
      <c r="DQ119" s="972" t="s">
        <v>396</v>
      </c>
      <c r="DR119" s="973"/>
      <c r="DS119" s="973"/>
      <c r="DT119" s="973"/>
      <c r="DU119" s="974"/>
      <c r="DV119" s="975" t="s">
        <v>396</v>
      </c>
      <c r="DW119" s="976"/>
      <c r="DX119" s="976"/>
      <c r="DY119" s="976"/>
      <c r="DZ119" s="977"/>
    </row>
    <row r="120" spans="1:130" s="224" customFormat="1" ht="26.25" customHeight="1" x14ac:dyDescent="0.15">
      <c r="A120" s="1044"/>
      <c r="B120" s="936"/>
      <c r="C120" s="909" t="s">
        <v>463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488</v>
      </c>
      <c r="AB120" s="946"/>
      <c r="AC120" s="946"/>
      <c r="AD120" s="946"/>
      <c r="AE120" s="947"/>
      <c r="AF120" s="948" t="s">
        <v>132</v>
      </c>
      <c r="AG120" s="946"/>
      <c r="AH120" s="946"/>
      <c r="AI120" s="946"/>
      <c r="AJ120" s="947"/>
      <c r="AK120" s="948" t="s">
        <v>396</v>
      </c>
      <c r="AL120" s="946"/>
      <c r="AM120" s="946"/>
      <c r="AN120" s="946"/>
      <c r="AO120" s="947"/>
      <c r="AP120" s="949" t="s">
        <v>132</v>
      </c>
      <c r="AQ120" s="950"/>
      <c r="AR120" s="950"/>
      <c r="AS120" s="950"/>
      <c r="AT120" s="951"/>
      <c r="AU120" s="978" t="s">
        <v>489</v>
      </c>
      <c r="AV120" s="979"/>
      <c r="AW120" s="979"/>
      <c r="AX120" s="979"/>
      <c r="AY120" s="980"/>
      <c r="AZ120" s="916" t="s">
        <v>490</v>
      </c>
      <c r="BA120" s="884"/>
      <c r="BB120" s="884"/>
      <c r="BC120" s="884"/>
      <c r="BD120" s="884"/>
      <c r="BE120" s="884"/>
      <c r="BF120" s="884"/>
      <c r="BG120" s="884"/>
      <c r="BH120" s="884"/>
      <c r="BI120" s="884"/>
      <c r="BJ120" s="884"/>
      <c r="BK120" s="884"/>
      <c r="BL120" s="884"/>
      <c r="BM120" s="884"/>
      <c r="BN120" s="884"/>
      <c r="BO120" s="884"/>
      <c r="BP120" s="885"/>
      <c r="BQ120" s="917">
        <v>21139521</v>
      </c>
      <c r="BR120" s="918"/>
      <c r="BS120" s="918"/>
      <c r="BT120" s="918"/>
      <c r="BU120" s="918"/>
      <c r="BV120" s="918">
        <v>23177422</v>
      </c>
      <c r="BW120" s="918"/>
      <c r="BX120" s="918"/>
      <c r="BY120" s="918"/>
      <c r="BZ120" s="918"/>
      <c r="CA120" s="918">
        <v>23531730</v>
      </c>
      <c r="CB120" s="918"/>
      <c r="CC120" s="918"/>
      <c r="CD120" s="918"/>
      <c r="CE120" s="918"/>
      <c r="CF120" s="931">
        <v>119.4</v>
      </c>
      <c r="CG120" s="932"/>
      <c r="CH120" s="932"/>
      <c r="CI120" s="932"/>
      <c r="CJ120" s="932"/>
      <c r="CK120" s="993" t="s">
        <v>491</v>
      </c>
      <c r="CL120" s="994"/>
      <c r="CM120" s="994"/>
      <c r="CN120" s="994"/>
      <c r="CO120" s="995"/>
      <c r="CP120" s="1001" t="s">
        <v>492</v>
      </c>
      <c r="CQ120" s="1002"/>
      <c r="CR120" s="1002"/>
      <c r="CS120" s="1002"/>
      <c r="CT120" s="1002"/>
      <c r="CU120" s="1002"/>
      <c r="CV120" s="1002"/>
      <c r="CW120" s="1002"/>
      <c r="CX120" s="1002"/>
      <c r="CY120" s="1002"/>
      <c r="CZ120" s="1002"/>
      <c r="DA120" s="1002"/>
      <c r="DB120" s="1002"/>
      <c r="DC120" s="1002"/>
      <c r="DD120" s="1002"/>
      <c r="DE120" s="1002"/>
      <c r="DF120" s="1003"/>
      <c r="DG120" s="917">
        <v>2800705</v>
      </c>
      <c r="DH120" s="918"/>
      <c r="DI120" s="918"/>
      <c r="DJ120" s="918"/>
      <c r="DK120" s="918"/>
      <c r="DL120" s="918">
        <v>3306404</v>
      </c>
      <c r="DM120" s="918"/>
      <c r="DN120" s="918"/>
      <c r="DO120" s="918"/>
      <c r="DP120" s="918"/>
      <c r="DQ120" s="918">
        <v>3223774</v>
      </c>
      <c r="DR120" s="918"/>
      <c r="DS120" s="918"/>
      <c r="DT120" s="918"/>
      <c r="DU120" s="918"/>
      <c r="DV120" s="919">
        <v>16.399999999999999</v>
      </c>
      <c r="DW120" s="919"/>
      <c r="DX120" s="919"/>
      <c r="DY120" s="919"/>
      <c r="DZ120" s="920"/>
    </row>
    <row r="121" spans="1:130" s="224" customFormat="1" ht="26.25" customHeight="1" x14ac:dyDescent="0.15">
      <c r="A121" s="1044"/>
      <c r="B121" s="936"/>
      <c r="C121" s="961" t="s">
        <v>493</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494</v>
      </c>
      <c r="AB121" s="946"/>
      <c r="AC121" s="946"/>
      <c r="AD121" s="946"/>
      <c r="AE121" s="947"/>
      <c r="AF121" s="948" t="s">
        <v>495</v>
      </c>
      <c r="AG121" s="946"/>
      <c r="AH121" s="946"/>
      <c r="AI121" s="946"/>
      <c r="AJ121" s="947"/>
      <c r="AK121" s="948" t="s">
        <v>132</v>
      </c>
      <c r="AL121" s="946"/>
      <c r="AM121" s="946"/>
      <c r="AN121" s="946"/>
      <c r="AO121" s="947"/>
      <c r="AP121" s="949" t="s">
        <v>462</v>
      </c>
      <c r="AQ121" s="950"/>
      <c r="AR121" s="950"/>
      <c r="AS121" s="950"/>
      <c r="AT121" s="951"/>
      <c r="AU121" s="981"/>
      <c r="AV121" s="982"/>
      <c r="AW121" s="982"/>
      <c r="AX121" s="982"/>
      <c r="AY121" s="983"/>
      <c r="AZ121" s="909" t="s">
        <v>496</v>
      </c>
      <c r="BA121" s="910"/>
      <c r="BB121" s="910"/>
      <c r="BC121" s="910"/>
      <c r="BD121" s="910"/>
      <c r="BE121" s="910"/>
      <c r="BF121" s="910"/>
      <c r="BG121" s="910"/>
      <c r="BH121" s="910"/>
      <c r="BI121" s="910"/>
      <c r="BJ121" s="910"/>
      <c r="BK121" s="910"/>
      <c r="BL121" s="910"/>
      <c r="BM121" s="910"/>
      <c r="BN121" s="910"/>
      <c r="BO121" s="910"/>
      <c r="BP121" s="911"/>
      <c r="BQ121" s="912">
        <v>2150230</v>
      </c>
      <c r="BR121" s="913"/>
      <c r="BS121" s="913"/>
      <c r="BT121" s="913"/>
      <c r="BU121" s="913"/>
      <c r="BV121" s="913">
        <v>2139182</v>
      </c>
      <c r="BW121" s="913"/>
      <c r="BX121" s="913"/>
      <c r="BY121" s="913"/>
      <c r="BZ121" s="913"/>
      <c r="CA121" s="913">
        <v>1996900</v>
      </c>
      <c r="CB121" s="913"/>
      <c r="CC121" s="913"/>
      <c r="CD121" s="913"/>
      <c r="CE121" s="913"/>
      <c r="CF121" s="907">
        <v>10.1</v>
      </c>
      <c r="CG121" s="908"/>
      <c r="CH121" s="908"/>
      <c r="CI121" s="908"/>
      <c r="CJ121" s="908"/>
      <c r="CK121" s="996"/>
      <c r="CL121" s="997"/>
      <c r="CM121" s="997"/>
      <c r="CN121" s="997"/>
      <c r="CO121" s="998"/>
      <c r="CP121" s="1006" t="s">
        <v>497</v>
      </c>
      <c r="CQ121" s="1007"/>
      <c r="CR121" s="1007"/>
      <c r="CS121" s="1007"/>
      <c r="CT121" s="1007"/>
      <c r="CU121" s="1007"/>
      <c r="CV121" s="1007"/>
      <c r="CW121" s="1007"/>
      <c r="CX121" s="1007"/>
      <c r="CY121" s="1007"/>
      <c r="CZ121" s="1007"/>
      <c r="DA121" s="1007"/>
      <c r="DB121" s="1007"/>
      <c r="DC121" s="1007"/>
      <c r="DD121" s="1007"/>
      <c r="DE121" s="1007"/>
      <c r="DF121" s="1008"/>
      <c r="DG121" s="912">
        <v>1313435</v>
      </c>
      <c r="DH121" s="913"/>
      <c r="DI121" s="913"/>
      <c r="DJ121" s="913"/>
      <c r="DK121" s="913"/>
      <c r="DL121" s="913">
        <v>1142418</v>
      </c>
      <c r="DM121" s="913"/>
      <c r="DN121" s="913"/>
      <c r="DO121" s="913"/>
      <c r="DP121" s="913"/>
      <c r="DQ121" s="913">
        <v>964642</v>
      </c>
      <c r="DR121" s="913"/>
      <c r="DS121" s="913"/>
      <c r="DT121" s="913"/>
      <c r="DU121" s="913"/>
      <c r="DV121" s="914">
        <v>4.9000000000000004</v>
      </c>
      <c r="DW121" s="914"/>
      <c r="DX121" s="914"/>
      <c r="DY121" s="914"/>
      <c r="DZ121" s="915"/>
    </row>
    <row r="122" spans="1:130" s="224" customFormat="1" ht="26.25" customHeight="1" x14ac:dyDescent="0.15">
      <c r="A122" s="1044"/>
      <c r="B122" s="936"/>
      <c r="C122" s="909" t="s">
        <v>473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498</v>
      </c>
      <c r="AB122" s="946"/>
      <c r="AC122" s="946"/>
      <c r="AD122" s="946"/>
      <c r="AE122" s="947"/>
      <c r="AF122" s="948" t="s">
        <v>132</v>
      </c>
      <c r="AG122" s="946"/>
      <c r="AH122" s="946"/>
      <c r="AI122" s="946"/>
      <c r="AJ122" s="947"/>
      <c r="AK122" s="948" t="s">
        <v>487</v>
      </c>
      <c r="AL122" s="946"/>
      <c r="AM122" s="946"/>
      <c r="AN122" s="946"/>
      <c r="AO122" s="947"/>
      <c r="AP122" s="949" t="s">
        <v>396</v>
      </c>
      <c r="AQ122" s="950"/>
      <c r="AR122" s="950"/>
      <c r="AS122" s="950"/>
      <c r="AT122" s="951"/>
      <c r="AU122" s="981"/>
      <c r="AV122" s="982"/>
      <c r="AW122" s="982"/>
      <c r="AX122" s="982"/>
      <c r="AY122" s="983"/>
      <c r="AZ122" s="960" t="s">
        <v>499</v>
      </c>
      <c r="BA122" s="952"/>
      <c r="BB122" s="952"/>
      <c r="BC122" s="952"/>
      <c r="BD122" s="952"/>
      <c r="BE122" s="952"/>
      <c r="BF122" s="952"/>
      <c r="BG122" s="952"/>
      <c r="BH122" s="952"/>
      <c r="BI122" s="952"/>
      <c r="BJ122" s="952"/>
      <c r="BK122" s="952"/>
      <c r="BL122" s="952"/>
      <c r="BM122" s="952"/>
      <c r="BN122" s="952"/>
      <c r="BO122" s="952"/>
      <c r="BP122" s="953"/>
      <c r="BQ122" s="986">
        <v>41490928</v>
      </c>
      <c r="BR122" s="987"/>
      <c r="BS122" s="987"/>
      <c r="BT122" s="987"/>
      <c r="BU122" s="987"/>
      <c r="BV122" s="987">
        <v>40326653</v>
      </c>
      <c r="BW122" s="987"/>
      <c r="BX122" s="987"/>
      <c r="BY122" s="987"/>
      <c r="BZ122" s="987"/>
      <c r="CA122" s="987">
        <v>38541822</v>
      </c>
      <c r="CB122" s="987"/>
      <c r="CC122" s="987"/>
      <c r="CD122" s="987"/>
      <c r="CE122" s="987"/>
      <c r="CF122" s="1004">
        <v>195.5</v>
      </c>
      <c r="CG122" s="1005"/>
      <c r="CH122" s="1005"/>
      <c r="CI122" s="1005"/>
      <c r="CJ122" s="1005"/>
      <c r="CK122" s="996"/>
      <c r="CL122" s="997"/>
      <c r="CM122" s="997"/>
      <c r="CN122" s="997"/>
      <c r="CO122" s="998"/>
      <c r="CP122" s="1006" t="s">
        <v>500</v>
      </c>
      <c r="CQ122" s="1007"/>
      <c r="CR122" s="1007"/>
      <c r="CS122" s="1007"/>
      <c r="CT122" s="1007"/>
      <c r="CU122" s="1007"/>
      <c r="CV122" s="1007"/>
      <c r="CW122" s="1007"/>
      <c r="CX122" s="1007"/>
      <c r="CY122" s="1007"/>
      <c r="CZ122" s="1007"/>
      <c r="DA122" s="1007"/>
      <c r="DB122" s="1007"/>
      <c r="DC122" s="1007"/>
      <c r="DD122" s="1007"/>
      <c r="DE122" s="1007"/>
      <c r="DF122" s="1008"/>
      <c r="DG122" s="912">
        <v>536441</v>
      </c>
      <c r="DH122" s="913"/>
      <c r="DI122" s="913"/>
      <c r="DJ122" s="913"/>
      <c r="DK122" s="913"/>
      <c r="DL122" s="913">
        <v>507018</v>
      </c>
      <c r="DM122" s="913"/>
      <c r="DN122" s="913"/>
      <c r="DO122" s="913"/>
      <c r="DP122" s="913"/>
      <c r="DQ122" s="913">
        <v>479051</v>
      </c>
      <c r="DR122" s="913"/>
      <c r="DS122" s="913"/>
      <c r="DT122" s="913"/>
      <c r="DU122" s="913"/>
      <c r="DV122" s="914">
        <v>2.4</v>
      </c>
      <c r="DW122" s="914"/>
      <c r="DX122" s="914"/>
      <c r="DY122" s="914"/>
      <c r="DZ122" s="915"/>
    </row>
    <row r="123" spans="1:130" s="224" customFormat="1" ht="26.25" customHeight="1" x14ac:dyDescent="0.15">
      <c r="A123" s="1044"/>
      <c r="B123" s="936"/>
      <c r="C123" s="909" t="s">
        <v>479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396</v>
      </c>
      <c r="AB123" s="946"/>
      <c r="AC123" s="946"/>
      <c r="AD123" s="946"/>
      <c r="AE123" s="947"/>
      <c r="AF123" s="948" t="s">
        <v>495</v>
      </c>
      <c r="AG123" s="946"/>
      <c r="AH123" s="946"/>
      <c r="AI123" s="946"/>
      <c r="AJ123" s="947"/>
      <c r="AK123" s="948" t="s">
        <v>462</v>
      </c>
      <c r="AL123" s="946"/>
      <c r="AM123" s="946"/>
      <c r="AN123" s="946"/>
      <c r="AO123" s="947"/>
      <c r="AP123" s="949" t="s">
        <v>501</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502</v>
      </c>
      <c r="BP123" s="992"/>
      <c r="BQ123" s="1050">
        <v>64780679</v>
      </c>
      <c r="BR123" s="1051"/>
      <c r="BS123" s="1051"/>
      <c r="BT123" s="1051"/>
      <c r="BU123" s="1051"/>
      <c r="BV123" s="1051">
        <v>65643257</v>
      </c>
      <c r="BW123" s="1051"/>
      <c r="BX123" s="1051"/>
      <c r="BY123" s="1051"/>
      <c r="BZ123" s="1051"/>
      <c r="CA123" s="1051">
        <v>64070452</v>
      </c>
      <c r="CB123" s="1051"/>
      <c r="CC123" s="1051"/>
      <c r="CD123" s="1051"/>
      <c r="CE123" s="1051"/>
      <c r="CF123" s="988"/>
      <c r="CG123" s="989"/>
      <c r="CH123" s="989"/>
      <c r="CI123" s="989"/>
      <c r="CJ123" s="990"/>
      <c r="CK123" s="996"/>
      <c r="CL123" s="997"/>
      <c r="CM123" s="997"/>
      <c r="CN123" s="997"/>
      <c r="CO123" s="998"/>
      <c r="CP123" s="1006" t="s">
        <v>503</v>
      </c>
      <c r="CQ123" s="1007"/>
      <c r="CR123" s="1007"/>
      <c r="CS123" s="1007"/>
      <c r="CT123" s="1007"/>
      <c r="CU123" s="1007"/>
      <c r="CV123" s="1007"/>
      <c r="CW123" s="1007"/>
      <c r="CX123" s="1007"/>
      <c r="CY123" s="1007"/>
      <c r="CZ123" s="1007"/>
      <c r="DA123" s="1007"/>
      <c r="DB123" s="1007"/>
      <c r="DC123" s="1007"/>
      <c r="DD123" s="1007"/>
      <c r="DE123" s="1007"/>
      <c r="DF123" s="1008"/>
      <c r="DG123" s="945">
        <v>152573</v>
      </c>
      <c r="DH123" s="946"/>
      <c r="DI123" s="946"/>
      <c r="DJ123" s="946"/>
      <c r="DK123" s="947"/>
      <c r="DL123" s="948">
        <v>131443</v>
      </c>
      <c r="DM123" s="946"/>
      <c r="DN123" s="946"/>
      <c r="DO123" s="946"/>
      <c r="DP123" s="947"/>
      <c r="DQ123" s="948">
        <v>109163</v>
      </c>
      <c r="DR123" s="946"/>
      <c r="DS123" s="946"/>
      <c r="DT123" s="946"/>
      <c r="DU123" s="947"/>
      <c r="DV123" s="949">
        <v>0.6</v>
      </c>
      <c r="DW123" s="950"/>
      <c r="DX123" s="950"/>
      <c r="DY123" s="950"/>
      <c r="DZ123" s="951"/>
    </row>
    <row r="124" spans="1:130" s="224" customFormat="1" ht="26.25" customHeight="1" thickBot="1" x14ac:dyDescent="0.2">
      <c r="A124" s="1044"/>
      <c r="B124" s="936"/>
      <c r="C124" s="909" t="s">
        <v>482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488</v>
      </c>
      <c r="AB124" s="946"/>
      <c r="AC124" s="946"/>
      <c r="AD124" s="946"/>
      <c r="AE124" s="947"/>
      <c r="AF124" s="948" t="s">
        <v>396</v>
      </c>
      <c r="AG124" s="946"/>
      <c r="AH124" s="946"/>
      <c r="AI124" s="946"/>
      <c r="AJ124" s="947"/>
      <c r="AK124" s="948" t="s">
        <v>132</v>
      </c>
      <c r="AL124" s="946"/>
      <c r="AM124" s="946"/>
      <c r="AN124" s="946"/>
      <c r="AO124" s="947"/>
      <c r="AP124" s="949" t="s">
        <v>396</v>
      </c>
      <c r="AQ124" s="950"/>
      <c r="AR124" s="950"/>
      <c r="AS124" s="950"/>
      <c r="AT124" s="951"/>
      <c r="AU124" s="1046" t="s">
        <v>504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494</v>
      </c>
      <c r="BR124" s="1014"/>
      <c r="BS124" s="1014"/>
      <c r="BT124" s="1014"/>
      <c r="BU124" s="1014"/>
      <c r="BV124" s="1014" t="s">
        <v>396</v>
      </c>
      <c r="BW124" s="1014"/>
      <c r="BX124" s="1014"/>
      <c r="BY124" s="1014"/>
      <c r="BZ124" s="1014"/>
      <c r="CA124" s="1014" t="s">
        <v>487</v>
      </c>
      <c r="CB124" s="1014"/>
      <c r="CC124" s="1014"/>
      <c r="CD124" s="1014"/>
      <c r="CE124" s="1014"/>
      <c r="CF124" s="1015"/>
      <c r="CG124" s="1016"/>
      <c r="CH124" s="1016"/>
      <c r="CI124" s="1016"/>
      <c r="CJ124" s="1017"/>
      <c r="CK124" s="999"/>
      <c r="CL124" s="999"/>
      <c r="CM124" s="999"/>
      <c r="CN124" s="999"/>
      <c r="CO124" s="1000"/>
      <c r="CP124" s="1006" t="s">
        <v>505</v>
      </c>
      <c r="CQ124" s="1007"/>
      <c r="CR124" s="1007"/>
      <c r="CS124" s="1007"/>
      <c r="CT124" s="1007"/>
      <c r="CU124" s="1007"/>
      <c r="CV124" s="1007"/>
      <c r="CW124" s="1007"/>
      <c r="CX124" s="1007"/>
      <c r="CY124" s="1007"/>
      <c r="CZ124" s="1007"/>
      <c r="DA124" s="1007"/>
      <c r="DB124" s="1007"/>
      <c r="DC124" s="1007"/>
      <c r="DD124" s="1007"/>
      <c r="DE124" s="1007"/>
      <c r="DF124" s="1008"/>
      <c r="DG124" s="991">
        <v>51980</v>
      </c>
      <c r="DH124" s="973"/>
      <c r="DI124" s="973"/>
      <c r="DJ124" s="973"/>
      <c r="DK124" s="974"/>
      <c r="DL124" s="972">
        <v>48278</v>
      </c>
      <c r="DM124" s="973"/>
      <c r="DN124" s="973"/>
      <c r="DO124" s="973"/>
      <c r="DP124" s="974"/>
      <c r="DQ124" s="972">
        <v>44905</v>
      </c>
      <c r="DR124" s="973"/>
      <c r="DS124" s="973"/>
      <c r="DT124" s="973"/>
      <c r="DU124" s="974"/>
      <c r="DV124" s="975">
        <v>0.2</v>
      </c>
      <c r="DW124" s="976"/>
      <c r="DX124" s="976"/>
      <c r="DY124" s="976"/>
      <c r="DZ124" s="977"/>
    </row>
    <row r="125" spans="1:130" s="224" customFormat="1" ht="26.25" customHeight="1" x14ac:dyDescent="0.15">
      <c r="A125" s="1044"/>
      <c r="B125" s="936"/>
      <c r="C125" s="909" t="s">
        <v>484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506</v>
      </c>
      <c r="AB125" s="946"/>
      <c r="AC125" s="946"/>
      <c r="AD125" s="946"/>
      <c r="AE125" s="947"/>
      <c r="AF125" s="948" t="s">
        <v>396</v>
      </c>
      <c r="AG125" s="946"/>
      <c r="AH125" s="946"/>
      <c r="AI125" s="946"/>
      <c r="AJ125" s="947"/>
      <c r="AK125" s="948" t="s">
        <v>462</v>
      </c>
      <c r="AL125" s="946"/>
      <c r="AM125" s="946"/>
      <c r="AN125" s="946"/>
      <c r="AO125" s="947"/>
      <c r="AP125" s="949" t="s">
        <v>396</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507</v>
      </c>
      <c r="CL125" s="994"/>
      <c r="CM125" s="994"/>
      <c r="CN125" s="994"/>
      <c r="CO125" s="995"/>
      <c r="CP125" s="916" t="s">
        <v>508</v>
      </c>
      <c r="CQ125" s="884"/>
      <c r="CR125" s="884"/>
      <c r="CS125" s="884"/>
      <c r="CT125" s="884"/>
      <c r="CU125" s="884"/>
      <c r="CV125" s="884"/>
      <c r="CW125" s="884"/>
      <c r="CX125" s="884"/>
      <c r="CY125" s="884"/>
      <c r="CZ125" s="884"/>
      <c r="DA125" s="884"/>
      <c r="DB125" s="884"/>
      <c r="DC125" s="884"/>
      <c r="DD125" s="884"/>
      <c r="DE125" s="884"/>
      <c r="DF125" s="885"/>
      <c r="DG125" s="917" t="s">
        <v>509</v>
      </c>
      <c r="DH125" s="918"/>
      <c r="DI125" s="918"/>
      <c r="DJ125" s="918"/>
      <c r="DK125" s="918"/>
      <c r="DL125" s="918" t="s">
        <v>509</v>
      </c>
      <c r="DM125" s="918"/>
      <c r="DN125" s="918"/>
      <c r="DO125" s="918"/>
      <c r="DP125" s="918"/>
      <c r="DQ125" s="918" t="s">
        <v>462</v>
      </c>
      <c r="DR125" s="918"/>
      <c r="DS125" s="918"/>
      <c r="DT125" s="918"/>
      <c r="DU125" s="918"/>
      <c r="DV125" s="919" t="s">
        <v>132</v>
      </c>
      <c r="DW125" s="919"/>
      <c r="DX125" s="919"/>
      <c r="DY125" s="919"/>
      <c r="DZ125" s="920"/>
    </row>
    <row r="126" spans="1:130" s="224" customFormat="1" ht="26.25" customHeight="1" thickBot="1" x14ac:dyDescent="0.2">
      <c r="A126" s="1044"/>
      <c r="B126" s="936"/>
      <c r="C126" s="909" t="s">
        <v>486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509</v>
      </c>
      <c r="AB126" s="946"/>
      <c r="AC126" s="946"/>
      <c r="AD126" s="946"/>
      <c r="AE126" s="947"/>
      <c r="AF126" s="948" t="s">
        <v>487</v>
      </c>
      <c r="AG126" s="946"/>
      <c r="AH126" s="946"/>
      <c r="AI126" s="946"/>
      <c r="AJ126" s="947"/>
      <c r="AK126" s="948" t="s">
        <v>462</v>
      </c>
      <c r="AL126" s="946"/>
      <c r="AM126" s="946"/>
      <c r="AN126" s="946"/>
      <c r="AO126" s="947"/>
      <c r="AP126" s="949" t="s">
        <v>506</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510</v>
      </c>
      <c r="CQ126" s="910"/>
      <c r="CR126" s="910"/>
      <c r="CS126" s="910"/>
      <c r="CT126" s="910"/>
      <c r="CU126" s="910"/>
      <c r="CV126" s="910"/>
      <c r="CW126" s="910"/>
      <c r="CX126" s="910"/>
      <c r="CY126" s="910"/>
      <c r="CZ126" s="910"/>
      <c r="DA126" s="910"/>
      <c r="DB126" s="910"/>
      <c r="DC126" s="910"/>
      <c r="DD126" s="910"/>
      <c r="DE126" s="910"/>
      <c r="DF126" s="911"/>
      <c r="DG126" s="912">
        <v>487990</v>
      </c>
      <c r="DH126" s="913"/>
      <c r="DI126" s="913"/>
      <c r="DJ126" s="913"/>
      <c r="DK126" s="913"/>
      <c r="DL126" s="913">
        <v>357664</v>
      </c>
      <c r="DM126" s="913"/>
      <c r="DN126" s="913"/>
      <c r="DO126" s="913"/>
      <c r="DP126" s="913"/>
      <c r="DQ126" s="913">
        <v>319780</v>
      </c>
      <c r="DR126" s="913"/>
      <c r="DS126" s="913"/>
      <c r="DT126" s="913"/>
      <c r="DU126" s="913"/>
      <c r="DV126" s="914">
        <v>1.6</v>
      </c>
      <c r="DW126" s="914"/>
      <c r="DX126" s="914"/>
      <c r="DY126" s="914"/>
      <c r="DZ126" s="915"/>
    </row>
    <row r="127" spans="1:130" s="224" customFormat="1" ht="26.25" customHeight="1" x14ac:dyDescent="0.15">
      <c r="A127" s="1045"/>
      <c r="B127" s="938"/>
      <c r="C127" s="960" t="s">
        <v>511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6698</v>
      </c>
      <c r="AB127" s="946"/>
      <c r="AC127" s="946"/>
      <c r="AD127" s="946"/>
      <c r="AE127" s="947"/>
      <c r="AF127" s="948">
        <v>6144</v>
      </c>
      <c r="AG127" s="946"/>
      <c r="AH127" s="946"/>
      <c r="AI127" s="946"/>
      <c r="AJ127" s="947"/>
      <c r="AK127" s="948">
        <v>5900</v>
      </c>
      <c r="AL127" s="946"/>
      <c r="AM127" s="946"/>
      <c r="AN127" s="946"/>
      <c r="AO127" s="947"/>
      <c r="AP127" s="949">
        <v>0</v>
      </c>
      <c r="AQ127" s="950"/>
      <c r="AR127" s="950"/>
      <c r="AS127" s="950"/>
      <c r="AT127" s="951"/>
      <c r="AU127" s="226"/>
      <c r="AV127" s="226"/>
      <c r="AW127" s="226"/>
      <c r="AX127" s="1018" t="s">
        <v>512</v>
      </c>
      <c r="AY127" s="1019"/>
      <c r="AZ127" s="1019"/>
      <c r="BA127" s="1019"/>
      <c r="BB127" s="1019"/>
      <c r="BC127" s="1019"/>
      <c r="BD127" s="1019"/>
      <c r="BE127" s="1020"/>
      <c r="BF127" s="1021" t="s">
        <v>513</v>
      </c>
      <c r="BG127" s="1019"/>
      <c r="BH127" s="1019"/>
      <c r="BI127" s="1019"/>
      <c r="BJ127" s="1019"/>
      <c r="BK127" s="1019"/>
      <c r="BL127" s="1020"/>
      <c r="BM127" s="1021" t="s">
        <v>514</v>
      </c>
      <c r="BN127" s="1019"/>
      <c r="BO127" s="1019"/>
      <c r="BP127" s="1019"/>
      <c r="BQ127" s="1019"/>
      <c r="BR127" s="1019"/>
      <c r="BS127" s="1020"/>
      <c r="BT127" s="1021" t="s">
        <v>515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516</v>
      </c>
      <c r="CQ127" s="910"/>
      <c r="CR127" s="910"/>
      <c r="CS127" s="910"/>
      <c r="CT127" s="910"/>
      <c r="CU127" s="910"/>
      <c r="CV127" s="910"/>
      <c r="CW127" s="910"/>
      <c r="CX127" s="910"/>
      <c r="CY127" s="910"/>
      <c r="CZ127" s="910"/>
      <c r="DA127" s="910"/>
      <c r="DB127" s="910"/>
      <c r="DC127" s="910"/>
      <c r="DD127" s="910"/>
      <c r="DE127" s="910"/>
      <c r="DF127" s="911"/>
      <c r="DG127" s="912" t="s">
        <v>132</v>
      </c>
      <c r="DH127" s="913"/>
      <c r="DI127" s="913"/>
      <c r="DJ127" s="913"/>
      <c r="DK127" s="913"/>
      <c r="DL127" s="913" t="s">
        <v>506</v>
      </c>
      <c r="DM127" s="913"/>
      <c r="DN127" s="913"/>
      <c r="DO127" s="913"/>
      <c r="DP127" s="913"/>
      <c r="DQ127" s="913" t="s">
        <v>396</v>
      </c>
      <c r="DR127" s="913"/>
      <c r="DS127" s="913"/>
      <c r="DT127" s="913"/>
      <c r="DU127" s="913"/>
      <c r="DV127" s="914" t="s">
        <v>396</v>
      </c>
      <c r="DW127" s="914"/>
      <c r="DX127" s="914"/>
      <c r="DY127" s="914"/>
      <c r="DZ127" s="915"/>
    </row>
    <row r="128" spans="1:130" s="224" customFormat="1" ht="26.25" customHeight="1" thickBot="1" x14ac:dyDescent="0.2">
      <c r="A128" s="1028" t="s">
        <v>517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518</v>
      </c>
      <c r="X128" s="1030"/>
      <c r="Y128" s="1030"/>
      <c r="Z128" s="1031"/>
      <c r="AA128" s="1032">
        <v>400050</v>
      </c>
      <c r="AB128" s="1033"/>
      <c r="AC128" s="1033"/>
      <c r="AD128" s="1033"/>
      <c r="AE128" s="1034"/>
      <c r="AF128" s="1035">
        <v>424397</v>
      </c>
      <c r="AG128" s="1033"/>
      <c r="AH128" s="1033"/>
      <c r="AI128" s="1033"/>
      <c r="AJ128" s="1034"/>
      <c r="AK128" s="1035">
        <v>414393</v>
      </c>
      <c r="AL128" s="1033"/>
      <c r="AM128" s="1033"/>
      <c r="AN128" s="1033"/>
      <c r="AO128" s="1034"/>
      <c r="AP128" s="1036"/>
      <c r="AQ128" s="1037"/>
      <c r="AR128" s="1037"/>
      <c r="AS128" s="1037"/>
      <c r="AT128" s="1038"/>
      <c r="AU128" s="226"/>
      <c r="AV128" s="226"/>
      <c r="AW128" s="226"/>
      <c r="AX128" s="883" t="s">
        <v>519</v>
      </c>
      <c r="AY128" s="884"/>
      <c r="AZ128" s="884"/>
      <c r="BA128" s="884"/>
      <c r="BB128" s="884"/>
      <c r="BC128" s="884"/>
      <c r="BD128" s="884"/>
      <c r="BE128" s="885"/>
      <c r="BF128" s="1039" t="s">
        <v>488</v>
      </c>
      <c r="BG128" s="1040"/>
      <c r="BH128" s="1040"/>
      <c r="BI128" s="1040"/>
      <c r="BJ128" s="1040"/>
      <c r="BK128" s="1040"/>
      <c r="BL128" s="1041"/>
      <c r="BM128" s="1039">
        <v>12.15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520</v>
      </c>
      <c r="CQ128" s="713"/>
      <c r="CR128" s="713"/>
      <c r="CS128" s="713"/>
      <c r="CT128" s="713"/>
      <c r="CU128" s="713"/>
      <c r="CV128" s="713"/>
      <c r="CW128" s="713"/>
      <c r="CX128" s="713"/>
      <c r="CY128" s="713"/>
      <c r="CZ128" s="713"/>
      <c r="DA128" s="713"/>
      <c r="DB128" s="713"/>
      <c r="DC128" s="713"/>
      <c r="DD128" s="713"/>
      <c r="DE128" s="713"/>
      <c r="DF128" s="1023"/>
      <c r="DG128" s="1024" t="s">
        <v>509</v>
      </c>
      <c r="DH128" s="1025"/>
      <c r="DI128" s="1025"/>
      <c r="DJ128" s="1025"/>
      <c r="DK128" s="1025"/>
      <c r="DL128" s="1025" t="s">
        <v>462</v>
      </c>
      <c r="DM128" s="1025"/>
      <c r="DN128" s="1025"/>
      <c r="DO128" s="1025"/>
      <c r="DP128" s="1025"/>
      <c r="DQ128" s="1025" t="s">
        <v>521</v>
      </c>
      <c r="DR128" s="1025"/>
      <c r="DS128" s="1025"/>
      <c r="DT128" s="1025"/>
      <c r="DU128" s="1025"/>
      <c r="DV128" s="1026" t="s">
        <v>396</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522</v>
      </c>
      <c r="X129" s="1058"/>
      <c r="Y129" s="1058"/>
      <c r="Z129" s="1059"/>
      <c r="AA129" s="945">
        <v>24087370</v>
      </c>
      <c r="AB129" s="946"/>
      <c r="AC129" s="946"/>
      <c r="AD129" s="946"/>
      <c r="AE129" s="947"/>
      <c r="AF129" s="948">
        <v>24605300</v>
      </c>
      <c r="AG129" s="946"/>
      <c r="AH129" s="946"/>
      <c r="AI129" s="946"/>
      <c r="AJ129" s="947"/>
      <c r="AK129" s="948">
        <v>24046751</v>
      </c>
      <c r="AL129" s="946"/>
      <c r="AM129" s="946"/>
      <c r="AN129" s="946"/>
      <c r="AO129" s="947"/>
      <c r="AP129" s="1060"/>
      <c r="AQ129" s="1061"/>
      <c r="AR129" s="1061"/>
      <c r="AS129" s="1061"/>
      <c r="AT129" s="1062"/>
      <c r="AU129" s="227"/>
      <c r="AV129" s="227"/>
      <c r="AW129" s="227"/>
      <c r="AX129" s="1052" t="s">
        <v>523</v>
      </c>
      <c r="AY129" s="910"/>
      <c r="AZ129" s="910"/>
      <c r="BA129" s="910"/>
      <c r="BB129" s="910"/>
      <c r="BC129" s="910"/>
      <c r="BD129" s="910"/>
      <c r="BE129" s="911"/>
      <c r="BF129" s="1053" t="s">
        <v>521</v>
      </c>
      <c r="BG129" s="1054"/>
      <c r="BH129" s="1054"/>
      <c r="BI129" s="1054"/>
      <c r="BJ129" s="1054"/>
      <c r="BK129" s="1054"/>
      <c r="BL129" s="1055"/>
      <c r="BM129" s="1053">
        <v>17.149999999999999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524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525</v>
      </c>
      <c r="X130" s="1058"/>
      <c r="Y130" s="1058"/>
      <c r="Z130" s="1059"/>
      <c r="AA130" s="945">
        <v>4591947</v>
      </c>
      <c r="AB130" s="946"/>
      <c r="AC130" s="946"/>
      <c r="AD130" s="946"/>
      <c r="AE130" s="947"/>
      <c r="AF130" s="948">
        <v>4318808</v>
      </c>
      <c r="AG130" s="946"/>
      <c r="AH130" s="946"/>
      <c r="AI130" s="946"/>
      <c r="AJ130" s="947"/>
      <c r="AK130" s="948">
        <v>4334309</v>
      </c>
      <c r="AL130" s="946"/>
      <c r="AM130" s="946"/>
      <c r="AN130" s="946"/>
      <c r="AO130" s="947"/>
      <c r="AP130" s="1060"/>
      <c r="AQ130" s="1061"/>
      <c r="AR130" s="1061"/>
      <c r="AS130" s="1061"/>
      <c r="AT130" s="1062"/>
      <c r="AU130" s="227"/>
      <c r="AV130" s="227"/>
      <c r="AW130" s="227"/>
      <c r="AX130" s="1052" t="s">
        <v>526</v>
      </c>
      <c r="AY130" s="910"/>
      <c r="AZ130" s="910"/>
      <c r="BA130" s="910"/>
      <c r="BB130" s="910"/>
      <c r="BC130" s="910"/>
      <c r="BD130" s="910"/>
      <c r="BE130" s="911"/>
      <c r="BF130" s="1088">
        <v>8.1999999999999993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527</v>
      </c>
      <c r="X131" s="1095"/>
      <c r="Y131" s="1095"/>
      <c r="Z131" s="1096"/>
      <c r="AA131" s="991">
        <v>19495423</v>
      </c>
      <c r="AB131" s="973"/>
      <c r="AC131" s="973"/>
      <c r="AD131" s="973"/>
      <c r="AE131" s="974"/>
      <c r="AF131" s="972">
        <v>20286492</v>
      </c>
      <c r="AG131" s="973"/>
      <c r="AH131" s="973"/>
      <c r="AI131" s="973"/>
      <c r="AJ131" s="974"/>
      <c r="AK131" s="972">
        <v>19712442</v>
      </c>
      <c r="AL131" s="973"/>
      <c r="AM131" s="973"/>
      <c r="AN131" s="973"/>
      <c r="AO131" s="974"/>
      <c r="AP131" s="1097"/>
      <c r="AQ131" s="1098"/>
      <c r="AR131" s="1098"/>
      <c r="AS131" s="1098"/>
      <c r="AT131" s="1099"/>
      <c r="AU131" s="227"/>
      <c r="AV131" s="227"/>
      <c r="AW131" s="227"/>
      <c r="AX131" s="1070" t="s">
        <v>528</v>
      </c>
      <c r="AY131" s="713"/>
      <c r="AZ131" s="713"/>
      <c r="BA131" s="713"/>
      <c r="BB131" s="713"/>
      <c r="BC131" s="713"/>
      <c r="BD131" s="713"/>
      <c r="BE131" s="1023"/>
      <c r="BF131" s="1071" t="s">
        <v>132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529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530</v>
      </c>
      <c r="W132" s="1081"/>
      <c r="X132" s="1081"/>
      <c r="Y132" s="1081"/>
      <c r="Z132" s="1082"/>
      <c r="AA132" s="1083">
        <v>8.591247289</v>
      </c>
      <c r="AB132" s="1084"/>
      <c r="AC132" s="1084"/>
      <c r="AD132" s="1084"/>
      <c r="AE132" s="1085"/>
      <c r="AF132" s="1086">
        <v>7.7849733700000003</v>
      </c>
      <c r="AG132" s="1084"/>
      <c r="AH132" s="1084"/>
      <c r="AI132" s="1084"/>
      <c r="AJ132" s="1085"/>
      <c r="AK132" s="1086">
        <v>8.4987238010000006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531</v>
      </c>
      <c r="W133" s="1064"/>
      <c r="X133" s="1064"/>
      <c r="Y133" s="1064"/>
      <c r="Z133" s="1065"/>
      <c r="AA133" s="1066">
        <v>8.8000000000000007</v>
      </c>
      <c r="AB133" s="1067"/>
      <c r="AC133" s="1067"/>
      <c r="AD133" s="1067"/>
      <c r="AE133" s="1068"/>
      <c r="AF133" s="1066">
        <v>8.6</v>
      </c>
      <c r="AG133" s="1067"/>
      <c r="AH133" s="1067"/>
      <c r="AI133" s="1067"/>
      <c r="AJ133" s="1068"/>
      <c r="AK133" s="1066">
        <v>8.1999999999999993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sAihYO+HIn18cIybg43D9OKziE0DOxGRBUuajy4896GydX6XtatNWr+WsQ+uDfd9vsT3HUq0bf7lM8IoxFmEw==" saltValue="/XiLLKW0dDNS5CyBzDYJ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2" zoomScale="90" zoomScaleNormal="85" zoomScaleSheetLayoutView="90" workbookViewId="0">
      <selection activeCell="BH28" sqref="BH2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532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qNkmKguDYIUPhTohvzvDS8vhR9YMriUt49xxPaeRWh3HNP+xaDi54nTSaFGfjjRbXhyb+GiVk91aFvf/no73Q==" saltValue="jLI9vGmnoeMT02O/RF7d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28" zoomScale="90" zoomScaleNormal="9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PCdDagmvYXGPM1lsDN8tf9HOv6N7SqrV/BydP+JkdPhrZV1HJJokjLgOmH4hx1zVYakWelsF9ujHamWAK8Atw==" saltValue="dfKzac8ZgZ1rb+bWOsqvx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533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534</v>
      </c>
      <c r="AL6" s="260"/>
      <c r="AM6" s="260"/>
      <c r="AN6" s="260"/>
    </row>
    <row r="7" spans="1:46" ht="13.5" customHeight="1" x14ac:dyDescent="0.15">
      <c r="A7" s="259"/>
      <c r="AK7" s="262"/>
      <c r="AL7" s="263"/>
      <c r="AM7" s="263"/>
      <c r="AN7" s="264"/>
      <c r="AO7" s="1101" t="s">
        <v>535</v>
      </c>
      <c r="AP7" s="265"/>
      <c r="AQ7" s="266" t="s">
        <v>536</v>
      </c>
      <c r="AR7" s="267"/>
    </row>
    <row r="8" spans="1:46" x14ac:dyDescent="0.15">
      <c r="A8" s="259"/>
      <c r="AK8" s="268"/>
      <c r="AL8" s="269"/>
      <c r="AM8" s="269"/>
      <c r="AN8" s="270"/>
      <c r="AO8" s="1102"/>
      <c r="AP8" s="271" t="s">
        <v>537</v>
      </c>
      <c r="AQ8" s="272" t="s">
        <v>538</v>
      </c>
      <c r="AR8" s="273" t="s">
        <v>539</v>
      </c>
    </row>
    <row r="9" spans="1:46" x14ac:dyDescent="0.15">
      <c r="A9" s="259"/>
      <c r="AK9" s="1103" t="s">
        <v>540</v>
      </c>
      <c r="AL9" s="1104"/>
      <c r="AM9" s="1104"/>
      <c r="AN9" s="1105"/>
      <c r="AO9" s="274">
        <v>8276334</v>
      </c>
      <c r="AP9" s="274">
        <v>118715</v>
      </c>
      <c r="AQ9" s="275">
        <v>86855</v>
      </c>
      <c r="AR9" s="276">
        <v>36.700000000000003</v>
      </c>
    </row>
    <row r="10" spans="1:46" ht="13.5" customHeight="1" x14ac:dyDescent="0.15">
      <c r="A10" s="259"/>
      <c r="AK10" s="1103" t="s">
        <v>541</v>
      </c>
      <c r="AL10" s="1104"/>
      <c r="AM10" s="1104"/>
      <c r="AN10" s="1105"/>
      <c r="AO10" s="277">
        <v>75487</v>
      </c>
      <c r="AP10" s="277">
        <v>1083</v>
      </c>
      <c r="AQ10" s="278">
        <v>6847</v>
      </c>
      <c r="AR10" s="279">
        <v>-84.2</v>
      </c>
    </row>
    <row r="11" spans="1:46" ht="13.5" customHeight="1" x14ac:dyDescent="0.15">
      <c r="A11" s="259"/>
      <c r="AK11" s="1103" t="s">
        <v>542</v>
      </c>
      <c r="AL11" s="1104"/>
      <c r="AM11" s="1104"/>
      <c r="AN11" s="1105"/>
      <c r="AO11" s="277">
        <v>22733</v>
      </c>
      <c r="AP11" s="277">
        <v>326</v>
      </c>
      <c r="AQ11" s="278">
        <v>1522</v>
      </c>
      <c r="AR11" s="279">
        <v>-78.599999999999994</v>
      </c>
    </row>
    <row r="12" spans="1:46" ht="13.5" customHeight="1" x14ac:dyDescent="0.15">
      <c r="A12" s="259"/>
      <c r="AK12" s="1103" t="s">
        <v>543</v>
      </c>
      <c r="AL12" s="1104"/>
      <c r="AM12" s="1104"/>
      <c r="AN12" s="1105"/>
      <c r="AO12" s="277" t="s">
        <v>544</v>
      </c>
      <c r="AP12" s="277" t="s">
        <v>544</v>
      </c>
      <c r="AQ12" s="278">
        <v>12</v>
      </c>
      <c r="AR12" s="279" t="s">
        <v>544</v>
      </c>
    </row>
    <row r="13" spans="1:46" ht="13.5" customHeight="1" x14ac:dyDescent="0.15">
      <c r="A13" s="259"/>
      <c r="AK13" s="1103" t="s">
        <v>545</v>
      </c>
      <c r="AL13" s="1104"/>
      <c r="AM13" s="1104"/>
      <c r="AN13" s="1105"/>
      <c r="AO13" s="277">
        <v>266581</v>
      </c>
      <c r="AP13" s="277">
        <v>3824</v>
      </c>
      <c r="AQ13" s="278">
        <v>3290</v>
      </c>
      <c r="AR13" s="279">
        <v>16.2</v>
      </c>
    </row>
    <row r="14" spans="1:46" ht="13.5" customHeight="1" x14ac:dyDescent="0.15">
      <c r="A14" s="259"/>
      <c r="AK14" s="1103" t="s">
        <v>546</v>
      </c>
      <c r="AL14" s="1104"/>
      <c r="AM14" s="1104"/>
      <c r="AN14" s="1105"/>
      <c r="AO14" s="277">
        <v>148741</v>
      </c>
      <c r="AP14" s="277">
        <v>2134</v>
      </c>
      <c r="AQ14" s="278">
        <v>1835</v>
      </c>
      <c r="AR14" s="279">
        <v>16.3</v>
      </c>
    </row>
    <row r="15" spans="1:46" ht="13.5" customHeight="1" x14ac:dyDescent="0.15">
      <c r="A15" s="259"/>
      <c r="AK15" s="1106" t="s">
        <v>547</v>
      </c>
      <c r="AL15" s="1107"/>
      <c r="AM15" s="1107"/>
      <c r="AN15" s="1108"/>
      <c r="AO15" s="277">
        <v>-586272</v>
      </c>
      <c r="AP15" s="277">
        <v>-8409</v>
      </c>
      <c r="AQ15" s="278">
        <v>-6144</v>
      </c>
      <c r="AR15" s="279">
        <v>36.9</v>
      </c>
    </row>
    <row r="16" spans="1:46" x14ac:dyDescent="0.15">
      <c r="A16" s="259"/>
      <c r="AK16" s="1106" t="s">
        <v>191</v>
      </c>
      <c r="AL16" s="1107"/>
      <c r="AM16" s="1107"/>
      <c r="AN16" s="1108"/>
      <c r="AO16" s="277">
        <v>8203604</v>
      </c>
      <c r="AP16" s="277">
        <v>117672</v>
      </c>
      <c r="AQ16" s="278">
        <v>94217</v>
      </c>
      <c r="AR16" s="279">
        <v>24.9</v>
      </c>
    </row>
    <row r="17" spans="1:46" x14ac:dyDescent="0.15">
      <c r="A17" s="259"/>
    </row>
    <row r="18" spans="1:46" x14ac:dyDescent="0.15">
      <c r="A18" s="259"/>
      <c r="AQ18" s="280"/>
      <c r="AR18" s="280"/>
    </row>
    <row r="19" spans="1:46" x14ac:dyDescent="0.15">
      <c r="A19" s="259"/>
      <c r="AK19" s="255" t="s">
        <v>548</v>
      </c>
    </row>
    <row r="20" spans="1:46" x14ac:dyDescent="0.15">
      <c r="A20" s="259"/>
      <c r="AK20" s="281"/>
      <c r="AL20" s="282"/>
      <c r="AM20" s="282"/>
      <c r="AN20" s="283"/>
      <c r="AO20" s="284" t="s">
        <v>549</v>
      </c>
      <c r="AP20" s="285" t="s">
        <v>550</v>
      </c>
      <c r="AQ20" s="286" t="s">
        <v>551</v>
      </c>
      <c r="AR20" s="287"/>
    </row>
    <row r="21" spans="1:46" s="260" customFormat="1" x14ac:dyDescent="0.15">
      <c r="A21" s="288"/>
      <c r="AK21" s="1109" t="s">
        <v>552</v>
      </c>
      <c r="AL21" s="1110"/>
      <c r="AM21" s="1110"/>
      <c r="AN21" s="1111"/>
      <c r="AO21" s="289">
        <v>11.93</v>
      </c>
      <c r="AP21" s="290">
        <v>8.67</v>
      </c>
      <c r="AQ21" s="291">
        <v>3.26</v>
      </c>
      <c r="AS21" s="292"/>
      <c r="AT21" s="288"/>
    </row>
    <row r="22" spans="1:46" s="260" customFormat="1" x14ac:dyDescent="0.15">
      <c r="A22" s="288"/>
      <c r="AK22" s="1109" t="s">
        <v>553</v>
      </c>
      <c r="AL22" s="1110"/>
      <c r="AM22" s="1110"/>
      <c r="AN22" s="1111"/>
      <c r="AO22" s="293">
        <v>99.5</v>
      </c>
      <c r="AP22" s="294">
        <v>97.8</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554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555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556</v>
      </c>
      <c r="AL29" s="260"/>
      <c r="AM29" s="260"/>
      <c r="AN29" s="260"/>
      <c r="AS29" s="302"/>
    </row>
    <row r="30" spans="1:46" ht="13.5" customHeight="1" x14ac:dyDescent="0.15">
      <c r="A30" s="259"/>
      <c r="AK30" s="262"/>
      <c r="AL30" s="263"/>
      <c r="AM30" s="263"/>
      <c r="AN30" s="264"/>
      <c r="AO30" s="1101" t="s">
        <v>535</v>
      </c>
      <c r="AP30" s="265"/>
      <c r="AQ30" s="266" t="s">
        <v>536</v>
      </c>
      <c r="AR30" s="267"/>
    </row>
    <row r="31" spans="1:46" x14ac:dyDescent="0.15">
      <c r="A31" s="259"/>
      <c r="AK31" s="268"/>
      <c r="AL31" s="269"/>
      <c r="AM31" s="269"/>
      <c r="AN31" s="270"/>
      <c r="AO31" s="1102"/>
      <c r="AP31" s="271" t="s">
        <v>537</v>
      </c>
      <c r="AQ31" s="272" t="s">
        <v>538</v>
      </c>
      <c r="AR31" s="273" t="s">
        <v>539</v>
      </c>
    </row>
    <row r="32" spans="1:46" ht="27" customHeight="1" x14ac:dyDescent="0.15">
      <c r="A32" s="259"/>
      <c r="AK32" s="1117" t="s">
        <v>557</v>
      </c>
      <c r="AL32" s="1118"/>
      <c r="AM32" s="1118"/>
      <c r="AN32" s="1119"/>
      <c r="AO32" s="303">
        <v>5372524</v>
      </c>
      <c r="AP32" s="303">
        <v>77063</v>
      </c>
      <c r="AQ32" s="304">
        <v>62389</v>
      </c>
      <c r="AR32" s="305">
        <v>23.5</v>
      </c>
    </row>
    <row r="33" spans="1:46" ht="13.5" customHeight="1" x14ac:dyDescent="0.15">
      <c r="A33" s="259"/>
      <c r="AK33" s="1117" t="s">
        <v>558</v>
      </c>
      <c r="AL33" s="1118"/>
      <c r="AM33" s="1118"/>
      <c r="AN33" s="1119"/>
      <c r="AO33" s="303" t="s">
        <v>544</v>
      </c>
      <c r="AP33" s="303" t="s">
        <v>544</v>
      </c>
      <c r="AQ33" s="304" t="s">
        <v>544</v>
      </c>
      <c r="AR33" s="305" t="s">
        <v>544</v>
      </c>
    </row>
    <row r="34" spans="1:46" ht="27" customHeight="1" x14ac:dyDescent="0.15">
      <c r="A34" s="259"/>
      <c r="AK34" s="1117" t="s">
        <v>559</v>
      </c>
      <c r="AL34" s="1118"/>
      <c r="AM34" s="1118"/>
      <c r="AN34" s="1119"/>
      <c r="AO34" s="303" t="s">
        <v>544</v>
      </c>
      <c r="AP34" s="303" t="s">
        <v>544</v>
      </c>
      <c r="AQ34" s="304">
        <v>3</v>
      </c>
      <c r="AR34" s="305" t="s">
        <v>544</v>
      </c>
    </row>
    <row r="35" spans="1:46" ht="27" customHeight="1" x14ac:dyDescent="0.15">
      <c r="A35" s="259"/>
      <c r="AK35" s="1117" t="s">
        <v>560</v>
      </c>
      <c r="AL35" s="1118"/>
      <c r="AM35" s="1118"/>
      <c r="AN35" s="1119"/>
      <c r="AO35" s="303">
        <v>597262</v>
      </c>
      <c r="AP35" s="303">
        <v>8567</v>
      </c>
      <c r="AQ35" s="304">
        <v>14672</v>
      </c>
      <c r="AR35" s="305">
        <v>-41.6</v>
      </c>
    </row>
    <row r="36" spans="1:46" ht="27" customHeight="1" x14ac:dyDescent="0.15">
      <c r="A36" s="259"/>
      <c r="AK36" s="1117" t="s">
        <v>561</v>
      </c>
      <c r="AL36" s="1118"/>
      <c r="AM36" s="1118"/>
      <c r="AN36" s="1119"/>
      <c r="AO36" s="303">
        <v>448322</v>
      </c>
      <c r="AP36" s="303">
        <v>6431</v>
      </c>
      <c r="AQ36" s="304">
        <v>1817</v>
      </c>
      <c r="AR36" s="305">
        <v>253.9</v>
      </c>
    </row>
    <row r="37" spans="1:46" ht="13.5" customHeight="1" x14ac:dyDescent="0.15">
      <c r="A37" s="259"/>
      <c r="AK37" s="1117" t="s">
        <v>562</v>
      </c>
      <c r="AL37" s="1118"/>
      <c r="AM37" s="1118"/>
      <c r="AN37" s="1119"/>
      <c r="AO37" s="303">
        <v>5900</v>
      </c>
      <c r="AP37" s="303">
        <v>85</v>
      </c>
      <c r="AQ37" s="304">
        <v>585</v>
      </c>
      <c r="AR37" s="305">
        <v>-85.5</v>
      </c>
    </row>
    <row r="38" spans="1:46" ht="27" customHeight="1" x14ac:dyDescent="0.15">
      <c r="A38" s="259"/>
      <c r="AK38" s="1120" t="s">
        <v>563</v>
      </c>
      <c r="AL38" s="1121"/>
      <c r="AM38" s="1121"/>
      <c r="AN38" s="1122"/>
      <c r="AO38" s="306" t="s">
        <v>544</v>
      </c>
      <c r="AP38" s="306" t="s">
        <v>544</v>
      </c>
      <c r="AQ38" s="307">
        <v>1</v>
      </c>
      <c r="AR38" s="295" t="s">
        <v>544</v>
      </c>
      <c r="AS38" s="302"/>
    </row>
    <row r="39" spans="1:46" x14ac:dyDescent="0.15">
      <c r="A39" s="259"/>
      <c r="AK39" s="1120" t="s">
        <v>564</v>
      </c>
      <c r="AL39" s="1121"/>
      <c r="AM39" s="1121"/>
      <c r="AN39" s="1122"/>
      <c r="AO39" s="303">
        <v>-414393</v>
      </c>
      <c r="AP39" s="303">
        <v>-5944</v>
      </c>
      <c r="AQ39" s="304">
        <v>-3091</v>
      </c>
      <c r="AR39" s="305">
        <v>92.3</v>
      </c>
      <c r="AS39" s="302"/>
    </row>
    <row r="40" spans="1:46" ht="27" customHeight="1" x14ac:dyDescent="0.15">
      <c r="A40" s="259"/>
      <c r="AK40" s="1117" t="s">
        <v>565</v>
      </c>
      <c r="AL40" s="1118"/>
      <c r="AM40" s="1118"/>
      <c r="AN40" s="1119"/>
      <c r="AO40" s="303">
        <v>-4334309</v>
      </c>
      <c r="AP40" s="303">
        <v>-62171</v>
      </c>
      <c r="AQ40" s="304">
        <v>-54269</v>
      </c>
      <c r="AR40" s="305">
        <v>14.6</v>
      </c>
      <c r="AS40" s="302"/>
    </row>
    <row r="41" spans="1:46" x14ac:dyDescent="0.15">
      <c r="A41" s="259"/>
      <c r="AK41" s="1123" t="s">
        <v>305</v>
      </c>
      <c r="AL41" s="1124"/>
      <c r="AM41" s="1124"/>
      <c r="AN41" s="1125"/>
      <c r="AO41" s="303">
        <v>1675306</v>
      </c>
      <c r="AP41" s="303">
        <v>24030</v>
      </c>
      <c r="AQ41" s="304">
        <v>22106</v>
      </c>
      <c r="AR41" s="305">
        <v>8.6999999999999993</v>
      </c>
      <c r="AS41" s="302"/>
    </row>
    <row r="42" spans="1:46" x14ac:dyDescent="0.15">
      <c r="A42" s="259"/>
      <c r="AK42" s="308" t="s">
        <v>566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567</v>
      </c>
    </row>
    <row r="48" spans="1:46" x14ac:dyDescent="0.15">
      <c r="A48" s="259"/>
      <c r="AK48" s="313" t="s">
        <v>568</v>
      </c>
      <c r="AL48" s="313"/>
      <c r="AM48" s="313"/>
      <c r="AN48" s="313"/>
      <c r="AO48" s="313"/>
      <c r="AP48" s="313"/>
      <c r="AQ48" s="314"/>
      <c r="AR48" s="313"/>
    </row>
    <row r="49" spans="1:44" ht="13.5" customHeight="1" x14ac:dyDescent="0.15">
      <c r="A49" s="259"/>
      <c r="AK49" s="315"/>
      <c r="AL49" s="316"/>
      <c r="AM49" s="1112" t="s">
        <v>535</v>
      </c>
      <c r="AN49" s="1114" t="s">
        <v>569</v>
      </c>
      <c r="AO49" s="1115"/>
      <c r="AP49" s="1115"/>
      <c r="AQ49" s="1115"/>
      <c r="AR49" s="1116"/>
    </row>
    <row r="50" spans="1:44" x14ac:dyDescent="0.15">
      <c r="A50" s="259"/>
      <c r="AK50" s="317"/>
      <c r="AL50" s="318"/>
      <c r="AM50" s="1113"/>
      <c r="AN50" s="319" t="s">
        <v>570</v>
      </c>
      <c r="AO50" s="320" t="s">
        <v>571</v>
      </c>
      <c r="AP50" s="321" t="s">
        <v>572</v>
      </c>
      <c r="AQ50" s="322" t="s">
        <v>573</v>
      </c>
      <c r="AR50" s="323" t="s">
        <v>574</v>
      </c>
    </row>
    <row r="51" spans="1:44" x14ac:dyDescent="0.15">
      <c r="A51" s="259"/>
      <c r="AK51" s="315" t="s">
        <v>575</v>
      </c>
      <c r="AL51" s="316"/>
      <c r="AM51" s="324">
        <v>5222704</v>
      </c>
      <c r="AN51" s="325">
        <v>70339</v>
      </c>
      <c r="AO51" s="326">
        <v>75.3</v>
      </c>
      <c r="AP51" s="327">
        <v>69185</v>
      </c>
      <c r="AQ51" s="328">
        <v>-2</v>
      </c>
      <c r="AR51" s="329">
        <v>77.3</v>
      </c>
    </row>
    <row r="52" spans="1:44" x14ac:dyDescent="0.15">
      <c r="A52" s="259"/>
      <c r="AK52" s="330"/>
      <c r="AL52" s="331" t="s">
        <v>576</v>
      </c>
      <c r="AM52" s="332">
        <v>2860803</v>
      </c>
      <c r="AN52" s="333">
        <v>38529</v>
      </c>
      <c r="AO52" s="334">
        <v>89.6</v>
      </c>
      <c r="AP52" s="335">
        <v>38519</v>
      </c>
      <c r="AQ52" s="336">
        <v>3</v>
      </c>
      <c r="AR52" s="337">
        <v>86.6</v>
      </c>
    </row>
    <row r="53" spans="1:44" x14ac:dyDescent="0.15">
      <c r="A53" s="259"/>
      <c r="AK53" s="315" t="s">
        <v>577</v>
      </c>
      <c r="AL53" s="316"/>
      <c r="AM53" s="324">
        <v>5340859</v>
      </c>
      <c r="AN53" s="325">
        <v>73090</v>
      </c>
      <c r="AO53" s="326">
        <v>3.9</v>
      </c>
      <c r="AP53" s="327">
        <v>70166</v>
      </c>
      <c r="AQ53" s="328">
        <v>1.4</v>
      </c>
      <c r="AR53" s="329">
        <v>2.5</v>
      </c>
    </row>
    <row r="54" spans="1:44" x14ac:dyDescent="0.15">
      <c r="A54" s="259"/>
      <c r="AK54" s="330"/>
      <c r="AL54" s="331" t="s">
        <v>576</v>
      </c>
      <c r="AM54" s="332">
        <v>3162288</v>
      </c>
      <c r="AN54" s="333">
        <v>43276</v>
      </c>
      <c r="AO54" s="334">
        <v>12.3</v>
      </c>
      <c r="AP54" s="335">
        <v>36115</v>
      </c>
      <c r="AQ54" s="336">
        <v>-6.2</v>
      </c>
      <c r="AR54" s="337">
        <v>18.5</v>
      </c>
    </row>
    <row r="55" spans="1:44" x14ac:dyDescent="0.15">
      <c r="A55" s="259"/>
      <c r="AK55" s="315" t="s">
        <v>578</v>
      </c>
      <c r="AL55" s="316"/>
      <c r="AM55" s="324">
        <v>7856179</v>
      </c>
      <c r="AN55" s="325">
        <v>109194</v>
      </c>
      <c r="AO55" s="326">
        <v>49.4</v>
      </c>
      <c r="AP55" s="327">
        <v>70329</v>
      </c>
      <c r="AQ55" s="328">
        <v>0.2</v>
      </c>
      <c r="AR55" s="329">
        <v>49.2</v>
      </c>
    </row>
    <row r="56" spans="1:44" x14ac:dyDescent="0.15">
      <c r="A56" s="259"/>
      <c r="AK56" s="330"/>
      <c r="AL56" s="331" t="s">
        <v>576</v>
      </c>
      <c r="AM56" s="332">
        <v>4299684</v>
      </c>
      <c r="AN56" s="333">
        <v>59762</v>
      </c>
      <c r="AO56" s="334">
        <v>38.1</v>
      </c>
      <c r="AP56" s="335">
        <v>39403</v>
      </c>
      <c r="AQ56" s="336">
        <v>9.1</v>
      </c>
      <c r="AR56" s="337">
        <v>29</v>
      </c>
    </row>
    <row r="57" spans="1:44" x14ac:dyDescent="0.15">
      <c r="A57" s="259"/>
      <c r="AK57" s="315" t="s">
        <v>579</v>
      </c>
      <c r="AL57" s="316"/>
      <c r="AM57" s="324">
        <v>5746687</v>
      </c>
      <c r="AN57" s="325">
        <v>81076</v>
      </c>
      <c r="AO57" s="326">
        <v>-25.8</v>
      </c>
      <c r="AP57" s="327">
        <v>71871</v>
      </c>
      <c r="AQ57" s="328">
        <v>2.2000000000000002</v>
      </c>
      <c r="AR57" s="329">
        <v>-28</v>
      </c>
    </row>
    <row r="58" spans="1:44" x14ac:dyDescent="0.15">
      <c r="A58" s="259"/>
      <c r="AK58" s="330"/>
      <c r="AL58" s="331" t="s">
        <v>576</v>
      </c>
      <c r="AM58" s="332">
        <v>3527081</v>
      </c>
      <c r="AN58" s="333">
        <v>49761</v>
      </c>
      <c r="AO58" s="334">
        <v>-16.7</v>
      </c>
      <c r="AP58" s="335">
        <v>38232</v>
      </c>
      <c r="AQ58" s="336">
        <v>-3</v>
      </c>
      <c r="AR58" s="337">
        <v>-13.7</v>
      </c>
    </row>
    <row r="59" spans="1:44" x14ac:dyDescent="0.15">
      <c r="A59" s="259"/>
      <c r="AK59" s="315" t="s">
        <v>580</v>
      </c>
      <c r="AL59" s="316"/>
      <c r="AM59" s="324">
        <v>4349737</v>
      </c>
      <c r="AN59" s="325">
        <v>62392</v>
      </c>
      <c r="AO59" s="326">
        <v>-23</v>
      </c>
      <c r="AP59" s="327">
        <v>71807</v>
      </c>
      <c r="AQ59" s="328">
        <v>-0.1</v>
      </c>
      <c r="AR59" s="329">
        <v>-22.9</v>
      </c>
    </row>
    <row r="60" spans="1:44" x14ac:dyDescent="0.15">
      <c r="A60" s="259"/>
      <c r="AK60" s="330"/>
      <c r="AL60" s="331" t="s">
        <v>576</v>
      </c>
      <c r="AM60" s="332">
        <v>3382224</v>
      </c>
      <c r="AN60" s="333">
        <v>48514</v>
      </c>
      <c r="AO60" s="334">
        <v>-2.5</v>
      </c>
      <c r="AP60" s="335">
        <v>37333</v>
      </c>
      <c r="AQ60" s="336">
        <v>-2.4</v>
      </c>
      <c r="AR60" s="337">
        <v>-0.1</v>
      </c>
    </row>
    <row r="61" spans="1:44" x14ac:dyDescent="0.15">
      <c r="A61" s="259"/>
      <c r="AK61" s="315" t="s">
        <v>581</v>
      </c>
      <c r="AL61" s="338"/>
      <c r="AM61" s="324">
        <v>5703233</v>
      </c>
      <c r="AN61" s="325">
        <v>79218</v>
      </c>
      <c r="AO61" s="326">
        <v>16</v>
      </c>
      <c r="AP61" s="327">
        <v>70672</v>
      </c>
      <c r="AQ61" s="339">
        <v>0.3</v>
      </c>
      <c r="AR61" s="329">
        <v>15.7</v>
      </c>
    </row>
    <row r="62" spans="1:44" x14ac:dyDescent="0.15">
      <c r="A62" s="259"/>
      <c r="AK62" s="330"/>
      <c r="AL62" s="331" t="s">
        <v>576</v>
      </c>
      <c r="AM62" s="332">
        <v>3446416</v>
      </c>
      <c r="AN62" s="333">
        <v>47968</v>
      </c>
      <c r="AO62" s="334">
        <v>24.2</v>
      </c>
      <c r="AP62" s="335">
        <v>37920</v>
      </c>
      <c r="AQ62" s="336">
        <v>0.1</v>
      </c>
      <c r="AR62" s="337">
        <v>24.1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4Xm0UfpbuZx9L8p7DNNR13YtlHrZgg2GfzxkPfamTDXDWapcDqys1hpFoeUrIn2U9hhqW4C6E1j46c7F3V7uyQ==" saltValue="O33xeNgVgtFHhE+hNRDK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583</v>
      </c>
    </row>
    <row r="121" spans="125:125" ht="13.5" hidden="1" customHeight="1" x14ac:dyDescent="0.15">
      <c r="DU121" s="253"/>
    </row>
  </sheetData>
  <sheetProtection algorithmName="SHA-512" hashValue="0fz42C2CrYPczo1P+DsVY2NZUtA2hSqwW/w/1mdT1g3OxFVlLcoOxdLuQBFGVqq1snP23X0sEPxltVjQqJTMrw==" saltValue="sA4mFo2wERjxBa/ol8vI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584</v>
      </c>
    </row>
  </sheetData>
  <sheetProtection algorithmName="SHA-512" hashValue="diBgazp2wTQtL7EUhYI2gWXyxO2jEkoQvuONObfZuYPTHB5H4ZelaPmT2vDp5pFTZWZTx9JeJll4IsycZ3m0RQ==" saltValue="/EOfbaZJrcUE1+V7vS3l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585</v>
      </c>
      <c r="G46" s="8" t="s">
        <v>586</v>
      </c>
      <c r="H46" s="8" t="s">
        <v>587</v>
      </c>
      <c r="I46" s="8" t="s">
        <v>588</v>
      </c>
      <c r="J46" s="9" t="s">
        <v>589</v>
      </c>
    </row>
    <row r="47" spans="2:10" ht="57.75" customHeight="1" x14ac:dyDescent="0.15">
      <c r="B47" s="10"/>
      <c r="C47" s="1126" t="s">
        <v>3</v>
      </c>
      <c r="D47" s="1126"/>
      <c r="E47" s="1127"/>
      <c r="F47" s="11">
        <v>15.18</v>
      </c>
      <c r="G47" s="12">
        <v>15.19</v>
      </c>
      <c r="H47" s="12">
        <v>14.8</v>
      </c>
      <c r="I47" s="12">
        <v>16.52</v>
      </c>
      <c r="J47" s="13">
        <v>16.899999999999999</v>
      </c>
    </row>
    <row r="48" spans="2:10" ht="57.75" customHeight="1" x14ac:dyDescent="0.15">
      <c r="B48" s="14"/>
      <c r="C48" s="1128" t="s">
        <v>4</v>
      </c>
      <c r="D48" s="1128"/>
      <c r="E48" s="1129"/>
      <c r="F48" s="15">
        <v>5.14</v>
      </c>
      <c r="G48" s="16">
        <v>5.22</v>
      </c>
      <c r="H48" s="16">
        <v>6.95</v>
      </c>
      <c r="I48" s="16">
        <v>9.4700000000000006</v>
      </c>
      <c r="J48" s="17">
        <v>8.76</v>
      </c>
    </row>
    <row r="49" spans="2:10" ht="57.75" customHeight="1" thickBot="1" x14ac:dyDescent="0.2">
      <c r="B49" s="18"/>
      <c r="C49" s="1130" t="s">
        <v>5</v>
      </c>
      <c r="D49" s="1130"/>
      <c r="E49" s="1131"/>
      <c r="F49" s="19" t="s">
        <v>590</v>
      </c>
      <c r="G49" s="20">
        <v>0.08</v>
      </c>
      <c r="H49" s="20">
        <v>1.86</v>
      </c>
      <c r="I49" s="20">
        <v>4.7</v>
      </c>
      <c r="J49" s="21" t="s">
        <v>591</v>
      </c>
    </row>
    <row r="50" spans="2:10" x14ac:dyDescent="0.15"/>
  </sheetData>
  <sheetProtection algorithmName="SHA-512" hashValue="9xf5UiLDUsQcVHzzYlmVZiqaaqxc6dJoyYNNRjovmooSs9YvjqZjxD4LWiNapEKogD0QxHtJHSFrX9L+RkC6+g==" saltValue="QSWqFcxssbammDqO6o7O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585</v>
      </c>
      <c r="G33" s="29" t="s">
        <v>586</v>
      </c>
      <c r="H33" s="29" t="s">
        <v>587</v>
      </c>
      <c r="I33" s="29" t="s">
        <v>588</v>
      </c>
      <c r="J33" s="30" t="s">
        <v>589</v>
      </c>
      <c r="K33" s="22"/>
      <c r="L33" s="22"/>
      <c r="M33" s="22"/>
      <c r="N33" s="22"/>
      <c r="O33" s="22"/>
      <c r="P33" s="22"/>
    </row>
    <row r="34" spans="1:16" ht="39" customHeight="1" x14ac:dyDescent="0.15">
      <c r="A34" s="22"/>
      <c r="B34" s="31"/>
      <c r="C34" s="1136" t="s">
        <v>592</v>
      </c>
      <c r="D34" s="1136"/>
      <c r="E34" s="1137"/>
      <c r="F34" s="32" t="s">
        <v>593</v>
      </c>
      <c r="G34" s="33" t="s">
        <v>594</v>
      </c>
      <c r="H34" s="33" t="s">
        <v>595</v>
      </c>
      <c r="I34" s="33" t="s">
        <v>596</v>
      </c>
      <c r="J34" s="34" t="s">
        <v>596</v>
      </c>
      <c r="K34" s="22"/>
      <c r="L34" s="22"/>
      <c r="M34" s="22"/>
      <c r="N34" s="22"/>
      <c r="O34" s="22"/>
      <c r="P34" s="22"/>
    </row>
    <row r="35" spans="1:16" ht="39" customHeight="1" x14ac:dyDescent="0.15">
      <c r="A35" s="22"/>
      <c r="B35" s="35"/>
      <c r="C35" s="1132" t="s">
        <v>597</v>
      </c>
      <c r="D35" s="1132"/>
      <c r="E35" s="1133"/>
      <c r="F35" s="36" t="s">
        <v>598</v>
      </c>
      <c r="G35" s="37">
        <v>0.02</v>
      </c>
      <c r="H35" s="37">
        <v>0.02</v>
      </c>
      <c r="I35" s="37">
        <v>0.1</v>
      </c>
      <c r="J35" s="38" t="s">
        <v>599</v>
      </c>
      <c r="K35" s="22"/>
      <c r="L35" s="22"/>
      <c r="M35" s="22"/>
      <c r="N35" s="22"/>
      <c r="O35" s="22"/>
      <c r="P35" s="22"/>
    </row>
    <row r="36" spans="1:16" ht="39" customHeight="1" x14ac:dyDescent="0.15">
      <c r="A36" s="22"/>
      <c r="B36" s="35"/>
      <c r="C36" s="1132" t="s">
        <v>600</v>
      </c>
      <c r="D36" s="1132"/>
      <c r="E36" s="1133"/>
      <c r="F36" s="36">
        <v>11.82</v>
      </c>
      <c r="G36" s="37">
        <v>10.98</v>
      </c>
      <c r="H36" s="37">
        <v>11.18</v>
      </c>
      <c r="I36" s="37">
        <v>12.19</v>
      </c>
      <c r="J36" s="38">
        <v>12.62</v>
      </c>
      <c r="K36" s="22"/>
      <c r="L36" s="22"/>
      <c r="M36" s="22"/>
      <c r="N36" s="22"/>
      <c r="O36" s="22"/>
      <c r="P36" s="22"/>
    </row>
    <row r="37" spans="1:16" ht="39" customHeight="1" x14ac:dyDescent="0.15">
      <c r="A37" s="22"/>
      <c r="B37" s="35"/>
      <c r="C37" s="1132" t="s">
        <v>601</v>
      </c>
      <c r="D37" s="1132"/>
      <c r="E37" s="1133"/>
      <c r="F37" s="36">
        <v>7.23</v>
      </c>
      <c r="G37" s="37">
        <v>7.25</v>
      </c>
      <c r="H37" s="37">
        <v>8.8699999999999992</v>
      </c>
      <c r="I37" s="37">
        <v>9.36</v>
      </c>
      <c r="J37" s="38">
        <v>8.92</v>
      </c>
      <c r="K37" s="22"/>
      <c r="L37" s="22"/>
      <c r="M37" s="22"/>
      <c r="N37" s="22"/>
      <c r="O37" s="22"/>
      <c r="P37" s="22"/>
    </row>
    <row r="38" spans="1:16" ht="39" customHeight="1" x14ac:dyDescent="0.15">
      <c r="A38" s="22"/>
      <c r="B38" s="35"/>
      <c r="C38" s="1132" t="s">
        <v>602</v>
      </c>
      <c r="D38" s="1132"/>
      <c r="E38" s="1133"/>
      <c r="F38" s="36">
        <v>0.23</v>
      </c>
      <c r="G38" s="37">
        <v>0.63</v>
      </c>
      <c r="H38" s="37">
        <v>0.68</v>
      </c>
      <c r="I38" s="37">
        <v>0.73</v>
      </c>
      <c r="J38" s="38">
        <v>1.3</v>
      </c>
      <c r="K38" s="22"/>
      <c r="L38" s="22"/>
      <c r="M38" s="22"/>
      <c r="N38" s="22"/>
      <c r="O38" s="22"/>
      <c r="P38" s="22"/>
    </row>
    <row r="39" spans="1:16" ht="39" customHeight="1" x14ac:dyDescent="0.15">
      <c r="A39" s="22"/>
      <c r="B39" s="35"/>
      <c r="C39" s="1132" t="s">
        <v>603</v>
      </c>
      <c r="D39" s="1132"/>
      <c r="E39" s="1133"/>
      <c r="F39" s="36">
        <v>0.65</v>
      </c>
      <c r="G39" s="37">
        <v>0.64</v>
      </c>
      <c r="H39" s="37">
        <v>0.62</v>
      </c>
      <c r="I39" s="37">
        <v>0.61</v>
      </c>
      <c r="J39" s="38">
        <v>0.62</v>
      </c>
      <c r="K39" s="22"/>
      <c r="L39" s="22"/>
      <c r="M39" s="22"/>
      <c r="N39" s="22"/>
      <c r="O39" s="22"/>
      <c r="P39" s="22"/>
    </row>
    <row r="40" spans="1:16" ht="39" customHeight="1" x14ac:dyDescent="0.15">
      <c r="A40" s="22"/>
      <c r="B40" s="35"/>
      <c r="C40" s="1132" t="s">
        <v>604</v>
      </c>
      <c r="D40" s="1132"/>
      <c r="E40" s="1133"/>
      <c r="F40" s="36">
        <v>1.04</v>
      </c>
      <c r="G40" s="37">
        <v>1.18</v>
      </c>
      <c r="H40" s="37">
        <v>1.51</v>
      </c>
      <c r="I40" s="37">
        <v>1.1599999999999999</v>
      </c>
      <c r="J40" s="38">
        <v>0.49</v>
      </c>
      <c r="K40" s="22"/>
      <c r="L40" s="22"/>
      <c r="M40" s="22"/>
      <c r="N40" s="22"/>
      <c r="O40" s="22"/>
      <c r="P40" s="22"/>
    </row>
    <row r="41" spans="1:16" ht="39" customHeight="1" x14ac:dyDescent="0.15">
      <c r="A41" s="22"/>
      <c r="B41" s="35"/>
      <c r="C41" s="1132" t="s">
        <v>605</v>
      </c>
      <c r="D41" s="1132"/>
      <c r="E41" s="1133"/>
      <c r="F41" s="36">
        <v>0.02</v>
      </c>
      <c r="G41" s="37">
        <v>0.02</v>
      </c>
      <c r="H41" s="37">
        <v>0.01</v>
      </c>
      <c r="I41" s="37">
        <v>0.01</v>
      </c>
      <c r="J41" s="38">
        <v>0.02</v>
      </c>
      <c r="K41" s="22"/>
      <c r="L41" s="22"/>
      <c r="M41" s="22"/>
      <c r="N41" s="22"/>
      <c r="O41" s="22"/>
      <c r="P41" s="22"/>
    </row>
    <row r="42" spans="1:16" ht="39" customHeight="1" x14ac:dyDescent="0.15">
      <c r="A42" s="22"/>
      <c r="B42" s="39"/>
      <c r="C42" s="1132" t="s">
        <v>606</v>
      </c>
      <c r="D42" s="1132"/>
      <c r="E42" s="1133"/>
      <c r="F42" s="36" t="s">
        <v>607</v>
      </c>
      <c r="G42" s="37" t="s">
        <v>608</v>
      </c>
      <c r="H42" s="37" t="s">
        <v>609</v>
      </c>
      <c r="I42" s="37" t="s">
        <v>544</v>
      </c>
      <c r="J42" s="38" t="s">
        <v>544</v>
      </c>
      <c r="K42" s="22"/>
      <c r="L42" s="22"/>
      <c r="M42" s="22"/>
      <c r="N42" s="22"/>
      <c r="O42" s="22"/>
      <c r="P42" s="22"/>
    </row>
    <row r="43" spans="1:16" ht="39" customHeight="1" thickBot="1" x14ac:dyDescent="0.2">
      <c r="A43" s="22"/>
      <c r="B43" s="40"/>
      <c r="C43" s="1134" t="s">
        <v>610</v>
      </c>
      <c r="D43" s="1134"/>
      <c r="E43" s="1135"/>
      <c r="F43" s="41">
        <v>0.02</v>
      </c>
      <c r="G43" s="42">
        <v>0.01</v>
      </c>
      <c r="H43" s="42">
        <v>0.01</v>
      </c>
      <c r="I43" s="42">
        <v>0.02</v>
      </c>
      <c r="J43" s="43">
        <v>0.02</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1mlVU0+J427XQJ7gcX/GA3JJJR3+g0zNmz/n1TVYPXe237SlfXhP+IGEddozk2kpu7FNcxOKMf6fwAPl1tPVQ==" saltValue="8CRu1/LaNeFt9dnT8lXJ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585</v>
      </c>
      <c r="L44" s="54" t="s">
        <v>586</v>
      </c>
      <c r="M44" s="54" t="s">
        <v>587</v>
      </c>
      <c r="N44" s="54" t="s">
        <v>588</v>
      </c>
      <c r="O44" s="55" t="s">
        <v>589</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5668</v>
      </c>
      <c r="L45" s="58">
        <v>5755</v>
      </c>
      <c r="M45" s="58">
        <v>5664</v>
      </c>
      <c r="N45" s="58">
        <v>5271</v>
      </c>
      <c r="O45" s="59">
        <v>5373</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544</v>
      </c>
      <c r="L46" s="62" t="s">
        <v>544</v>
      </c>
      <c r="M46" s="62" t="s">
        <v>544</v>
      </c>
      <c r="N46" s="62" t="s">
        <v>544</v>
      </c>
      <c r="O46" s="63" t="s">
        <v>544</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544</v>
      </c>
      <c r="L47" s="62" t="s">
        <v>544</v>
      </c>
      <c r="M47" s="62" t="s">
        <v>544</v>
      </c>
      <c r="N47" s="62" t="s">
        <v>544</v>
      </c>
      <c r="O47" s="63" t="s">
        <v>544</v>
      </c>
      <c r="P47" s="46"/>
      <c r="Q47" s="46"/>
      <c r="R47" s="46"/>
      <c r="S47" s="46"/>
      <c r="T47" s="46"/>
      <c r="U47" s="46"/>
    </row>
    <row r="48" spans="1:21" ht="30.75" customHeight="1" x14ac:dyDescent="0.15">
      <c r="A48" s="46"/>
      <c r="B48" s="1140"/>
      <c r="C48" s="1141"/>
      <c r="D48" s="60"/>
      <c r="E48" s="1146" t="s">
        <v>14</v>
      </c>
      <c r="F48" s="1146"/>
      <c r="G48" s="1146"/>
      <c r="H48" s="1146"/>
      <c r="I48" s="1146"/>
      <c r="J48" s="1147"/>
      <c r="K48" s="61">
        <v>456</v>
      </c>
      <c r="L48" s="62">
        <v>581</v>
      </c>
      <c r="M48" s="62">
        <v>580</v>
      </c>
      <c r="N48" s="62">
        <v>605</v>
      </c>
      <c r="O48" s="63">
        <v>597</v>
      </c>
      <c r="P48" s="46"/>
      <c r="Q48" s="46"/>
      <c r="R48" s="46"/>
      <c r="S48" s="46"/>
      <c r="T48" s="46"/>
      <c r="U48" s="46"/>
    </row>
    <row r="49" spans="1:21" ht="30.75" customHeight="1" x14ac:dyDescent="0.15">
      <c r="A49" s="46"/>
      <c r="B49" s="1140"/>
      <c r="C49" s="1141"/>
      <c r="D49" s="60"/>
      <c r="E49" s="1146" t="s">
        <v>15</v>
      </c>
      <c r="F49" s="1146"/>
      <c r="G49" s="1146"/>
      <c r="H49" s="1146"/>
      <c r="I49" s="1146"/>
      <c r="J49" s="1147"/>
      <c r="K49" s="61">
        <v>388</v>
      </c>
      <c r="L49" s="62">
        <v>423</v>
      </c>
      <c r="M49" s="62">
        <v>417</v>
      </c>
      <c r="N49" s="62">
        <v>439</v>
      </c>
      <c r="O49" s="63">
        <v>448</v>
      </c>
      <c r="P49" s="46"/>
      <c r="Q49" s="46"/>
      <c r="R49" s="46"/>
      <c r="S49" s="46"/>
      <c r="T49" s="46"/>
      <c r="U49" s="46"/>
    </row>
    <row r="50" spans="1:21" ht="30.75" customHeight="1" x14ac:dyDescent="0.15">
      <c r="A50" s="46"/>
      <c r="B50" s="1140"/>
      <c r="C50" s="1141"/>
      <c r="D50" s="60"/>
      <c r="E50" s="1146" t="s">
        <v>16</v>
      </c>
      <c r="F50" s="1146"/>
      <c r="G50" s="1146"/>
      <c r="H50" s="1146"/>
      <c r="I50" s="1146"/>
      <c r="J50" s="1147"/>
      <c r="K50" s="61">
        <v>8</v>
      </c>
      <c r="L50" s="62">
        <v>7</v>
      </c>
      <c r="M50" s="62">
        <v>7</v>
      </c>
      <c r="N50" s="62">
        <v>6</v>
      </c>
      <c r="O50" s="63">
        <v>6</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544</v>
      </c>
      <c r="L51" s="62" t="s">
        <v>544</v>
      </c>
      <c r="M51" s="62" t="s">
        <v>544</v>
      </c>
      <c r="N51" s="62" t="s">
        <v>544</v>
      </c>
      <c r="O51" s="63" t="s">
        <v>544</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4908</v>
      </c>
      <c r="L52" s="62">
        <v>4970</v>
      </c>
      <c r="M52" s="62">
        <v>4992</v>
      </c>
      <c r="N52" s="62">
        <v>4742</v>
      </c>
      <c r="O52" s="63">
        <v>4749</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1612</v>
      </c>
      <c r="L53" s="67">
        <v>1796</v>
      </c>
      <c r="M53" s="67">
        <v>1676</v>
      </c>
      <c r="N53" s="67">
        <v>1579</v>
      </c>
      <c r="O53" s="68">
        <v>1675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25</v>
      </c>
      <c r="P56" s="46"/>
      <c r="Q56" s="46"/>
      <c r="R56" s="46"/>
      <c r="S56" s="46"/>
      <c r="T56" s="46"/>
      <c r="U56" s="46"/>
    </row>
    <row r="57" spans="1:21" ht="31.5" customHeight="1" thickBot="1" x14ac:dyDescent="0.2">
      <c r="A57" s="46"/>
      <c r="B57" s="74"/>
      <c r="C57" s="75"/>
      <c r="D57" s="75"/>
      <c r="E57" s="76"/>
      <c r="F57" s="76"/>
      <c r="G57" s="76"/>
      <c r="H57" s="76"/>
      <c r="I57" s="76"/>
      <c r="J57" s="77" t="s">
        <v>2</v>
      </c>
      <c r="K57" s="78" t="s">
        <v>611</v>
      </c>
      <c r="L57" s="79" t="s">
        <v>612</v>
      </c>
      <c r="M57" s="79" t="s">
        <v>613</v>
      </c>
      <c r="N57" s="79" t="s">
        <v>614</v>
      </c>
      <c r="O57" s="80" t="s">
        <v>615</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DMY9qjezMqhxX8O5+I3jLiMJ7mJfKg/iMHhXvjG1Z86Rp2vsHWSGyZKFgrpyVSptIY9mR2vI413RHBMBGxLFA==" saltValue="buPNZb/Bcw+qVoLrT2K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585</v>
      </c>
      <c r="J40" s="101" t="s">
        <v>586</v>
      </c>
      <c r="K40" s="101" t="s">
        <v>587</v>
      </c>
      <c r="L40" s="101" t="s">
        <v>588</v>
      </c>
      <c r="M40" s="102" t="s">
        <v>589</v>
      </c>
    </row>
    <row r="41" spans="2:13" ht="27.75" customHeight="1" x14ac:dyDescent="0.15">
      <c r="B41" s="1169" t="s">
        <v>32</v>
      </c>
      <c r="C41" s="1170"/>
      <c r="D41" s="103"/>
      <c r="E41" s="1175" t="s">
        <v>33</v>
      </c>
      <c r="F41" s="1175"/>
      <c r="G41" s="1175"/>
      <c r="H41" s="1176"/>
      <c r="I41" s="342">
        <v>49032</v>
      </c>
      <c r="J41" s="343">
        <v>48462</v>
      </c>
      <c r="K41" s="343">
        <v>50150</v>
      </c>
      <c r="L41" s="343">
        <v>49902</v>
      </c>
      <c r="M41" s="344">
        <v>47697</v>
      </c>
    </row>
    <row r="42" spans="2:13" ht="27.75" customHeight="1" x14ac:dyDescent="0.15">
      <c r="B42" s="1171"/>
      <c r="C42" s="1172"/>
      <c r="D42" s="104"/>
      <c r="E42" s="1177" t="s">
        <v>34</v>
      </c>
      <c r="F42" s="1177"/>
      <c r="G42" s="1177"/>
      <c r="H42" s="1178"/>
      <c r="I42" s="345">
        <v>11</v>
      </c>
      <c r="J42" s="346">
        <v>14</v>
      </c>
      <c r="K42" s="346" t="s">
        <v>544</v>
      </c>
      <c r="L42" s="346" t="s">
        <v>544</v>
      </c>
      <c r="M42" s="347" t="s">
        <v>544</v>
      </c>
    </row>
    <row r="43" spans="2:13" ht="27.75" customHeight="1" x14ac:dyDescent="0.15">
      <c r="B43" s="1171"/>
      <c r="C43" s="1172"/>
      <c r="D43" s="104"/>
      <c r="E43" s="1177" t="s">
        <v>35</v>
      </c>
      <c r="F43" s="1177"/>
      <c r="G43" s="1177"/>
      <c r="H43" s="1178"/>
      <c r="I43" s="345">
        <v>4774</v>
      </c>
      <c r="J43" s="346">
        <v>4864</v>
      </c>
      <c r="K43" s="346">
        <v>4855</v>
      </c>
      <c r="L43" s="346">
        <v>5136</v>
      </c>
      <c r="M43" s="347">
        <v>4822</v>
      </c>
    </row>
    <row r="44" spans="2:13" ht="27.75" customHeight="1" x14ac:dyDescent="0.15">
      <c r="B44" s="1171"/>
      <c r="C44" s="1172"/>
      <c r="D44" s="104"/>
      <c r="E44" s="1177" t="s">
        <v>36</v>
      </c>
      <c r="F44" s="1177"/>
      <c r="G44" s="1177"/>
      <c r="H44" s="1178"/>
      <c r="I44" s="345">
        <v>2809</v>
      </c>
      <c r="J44" s="346">
        <v>2670</v>
      </c>
      <c r="K44" s="346">
        <v>2499</v>
      </c>
      <c r="L44" s="346">
        <v>2318</v>
      </c>
      <c r="M44" s="347">
        <v>2153</v>
      </c>
    </row>
    <row r="45" spans="2:13" ht="27.75" customHeight="1" x14ac:dyDescent="0.15">
      <c r="B45" s="1171"/>
      <c r="C45" s="1172"/>
      <c r="D45" s="104"/>
      <c r="E45" s="1177" t="s">
        <v>37</v>
      </c>
      <c r="F45" s="1177"/>
      <c r="G45" s="1177"/>
      <c r="H45" s="1178"/>
      <c r="I45" s="345">
        <v>6079</v>
      </c>
      <c r="J45" s="346">
        <v>5678</v>
      </c>
      <c r="K45" s="346">
        <v>5531</v>
      </c>
      <c r="L45" s="346">
        <v>5305</v>
      </c>
      <c r="M45" s="347">
        <v>5099</v>
      </c>
    </row>
    <row r="46" spans="2:13" ht="27.75" customHeight="1" x14ac:dyDescent="0.15">
      <c r="B46" s="1171"/>
      <c r="C46" s="1172"/>
      <c r="D46" s="105"/>
      <c r="E46" s="1177" t="s">
        <v>38</v>
      </c>
      <c r="F46" s="1177"/>
      <c r="G46" s="1177"/>
      <c r="H46" s="1178"/>
      <c r="I46" s="345">
        <v>473</v>
      </c>
      <c r="J46" s="346">
        <v>435</v>
      </c>
      <c r="K46" s="346">
        <v>488</v>
      </c>
      <c r="L46" s="346">
        <v>358</v>
      </c>
      <c r="M46" s="347">
        <v>320</v>
      </c>
    </row>
    <row r="47" spans="2:13" ht="27.75" customHeight="1" x14ac:dyDescent="0.15">
      <c r="B47" s="1171"/>
      <c r="C47" s="1172"/>
      <c r="D47" s="106"/>
      <c r="E47" s="1179" t="s">
        <v>39</v>
      </c>
      <c r="F47" s="1180"/>
      <c r="G47" s="1180"/>
      <c r="H47" s="1181"/>
      <c r="I47" s="345" t="s">
        <v>544</v>
      </c>
      <c r="J47" s="346" t="s">
        <v>544</v>
      </c>
      <c r="K47" s="346" t="s">
        <v>544</v>
      </c>
      <c r="L47" s="346" t="s">
        <v>544</v>
      </c>
      <c r="M47" s="347" t="s">
        <v>544</v>
      </c>
    </row>
    <row r="48" spans="2:13" ht="27.75" customHeight="1" x14ac:dyDescent="0.15">
      <c r="B48" s="1171"/>
      <c r="C48" s="1172"/>
      <c r="D48" s="104"/>
      <c r="E48" s="1177" t="s">
        <v>40</v>
      </c>
      <c r="F48" s="1177"/>
      <c r="G48" s="1177"/>
      <c r="H48" s="1178"/>
      <c r="I48" s="345" t="s">
        <v>544</v>
      </c>
      <c r="J48" s="346" t="s">
        <v>544</v>
      </c>
      <c r="K48" s="346" t="s">
        <v>544</v>
      </c>
      <c r="L48" s="346" t="s">
        <v>544</v>
      </c>
      <c r="M48" s="347" t="s">
        <v>544</v>
      </c>
    </row>
    <row r="49" spans="2:13" ht="27.75" customHeight="1" x14ac:dyDescent="0.15">
      <c r="B49" s="1173"/>
      <c r="C49" s="1174"/>
      <c r="D49" s="104"/>
      <c r="E49" s="1177" t="s">
        <v>41</v>
      </c>
      <c r="F49" s="1177"/>
      <c r="G49" s="1177"/>
      <c r="H49" s="1178"/>
      <c r="I49" s="345" t="s">
        <v>544</v>
      </c>
      <c r="J49" s="346" t="s">
        <v>544</v>
      </c>
      <c r="K49" s="346" t="s">
        <v>544</v>
      </c>
      <c r="L49" s="346" t="s">
        <v>544</v>
      </c>
      <c r="M49" s="347" t="s">
        <v>544</v>
      </c>
    </row>
    <row r="50" spans="2:13" ht="27.75" customHeight="1" x14ac:dyDescent="0.15">
      <c r="B50" s="1182" t="s">
        <v>42</v>
      </c>
      <c r="C50" s="1183"/>
      <c r="D50" s="107"/>
      <c r="E50" s="1177" t="s">
        <v>43</v>
      </c>
      <c r="F50" s="1177"/>
      <c r="G50" s="1177"/>
      <c r="H50" s="1178"/>
      <c r="I50" s="345">
        <v>20915</v>
      </c>
      <c r="J50" s="346">
        <v>20932</v>
      </c>
      <c r="K50" s="346">
        <v>21140</v>
      </c>
      <c r="L50" s="346">
        <v>23177</v>
      </c>
      <c r="M50" s="347">
        <v>23532</v>
      </c>
    </row>
    <row r="51" spans="2:13" ht="27.75" customHeight="1" x14ac:dyDescent="0.15">
      <c r="B51" s="1171"/>
      <c r="C51" s="1172"/>
      <c r="D51" s="104"/>
      <c r="E51" s="1177" t="s">
        <v>44</v>
      </c>
      <c r="F51" s="1177"/>
      <c r="G51" s="1177"/>
      <c r="H51" s="1178"/>
      <c r="I51" s="345">
        <v>2801</v>
      </c>
      <c r="J51" s="346">
        <v>2441</v>
      </c>
      <c r="K51" s="346">
        <v>2150</v>
      </c>
      <c r="L51" s="346">
        <v>2139</v>
      </c>
      <c r="M51" s="347">
        <v>1997</v>
      </c>
    </row>
    <row r="52" spans="2:13" ht="27.75" customHeight="1" x14ac:dyDescent="0.15">
      <c r="B52" s="1173"/>
      <c r="C52" s="1174"/>
      <c r="D52" s="104"/>
      <c r="E52" s="1177" t="s">
        <v>45</v>
      </c>
      <c r="F52" s="1177"/>
      <c r="G52" s="1177"/>
      <c r="H52" s="1178"/>
      <c r="I52" s="345">
        <v>41154</v>
      </c>
      <c r="J52" s="346">
        <v>40555</v>
      </c>
      <c r="K52" s="346">
        <v>41491</v>
      </c>
      <c r="L52" s="346">
        <v>40327</v>
      </c>
      <c r="M52" s="347">
        <v>38542</v>
      </c>
    </row>
    <row r="53" spans="2:13" ht="27.75" customHeight="1" thickBot="1" x14ac:dyDescent="0.2">
      <c r="B53" s="1184" t="s">
        <v>46</v>
      </c>
      <c r="C53" s="1185"/>
      <c r="D53" s="108"/>
      <c r="E53" s="1186" t="s">
        <v>47</v>
      </c>
      <c r="F53" s="1186"/>
      <c r="G53" s="1186"/>
      <c r="H53" s="1187"/>
      <c r="I53" s="348">
        <v>-1692</v>
      </c>
      <c r="J53" s="349">
        <v>-1805</v>
      </c>
      <c r="K53" s="349">
        <v>-1258</v>
      </c>
      <c r="L53" s="349">
        <v>-2624</v>
      </c>
      <c r="M53" s="350">
        <v>-3979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LkLRVJ2LeZ4aUtgZE3/aXpz56puI37e3g1V1H3N/0eCGxIbQe7opIFeoWyVXFpMtWgjl38QP3IAi7ssxo8xSVA==" saltValue="CFQnVORJmbAIGLnRozgP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587</v>
      </c>
      <c r="G54" s="117" t="s">
        <v>588</v>
      </c>
      <c r="H54" s="118" t="s">
        <v>589</v>
      </c>
    </row>
    <row r="55" spans="2:8" ht="52.5" customHeight="1" x14ac:dyDescent="0.15">
      <c r="B55" s="119"/>
      <c r="C55" s="1196" t="s">
        <v>50</v>
      </c>
      <c r="D55" s="1196"/>
      <c r="E55" s="1197"/>
      <c r="F55" s="120">
        <v>3565</v>
      </c>
      <c r="G55" s="120">
        <v>4065</v>
      </c>
      <c r="H55" s="121">
        <v>4065</v>
      </c>
    </row>
    <row r="56" spans="2:8" ht="52.5" customHeight="1" x14ac:dyDescent="0.15">
      <c r="B56" s="122"/>
      <c r="C56" s="1198" t="s">
        <v>51</v>
      </c>
      <c r="D56" s="1198"/>
      <c r="E56" s="1199"/>
      <c r="F56" s="123">
        <v>9346</v>
      </c>
      <c r="G56" s="123">
        <v>10440</v>
      </c>
      <c r="H56" s="124">
        <v>10449</v>
      </c>
    </row>
    <row r="57" spans="2:8" ht="53.25" customHeight="1" x14ac:dyDescent="0.15">
      <c r="B57" s="122"/>
      <c r="C57" s="1200" t="s">
        <v>52</v>
      </c>
      <c r="D57" s="1200"/>
      <c r="E57" s="1201"/>
      <c r="F57" s="125">
        <v>10078</v>
      </c>
      <c r="G57" s="125">
        <v>10331</v>
      </c>
      <c r="H57" s="126">
        <v>10547</v>
      </c>
    </row>
    <row r="58" spans="2:8" ht="45.75" customHeight="1" x14ac:dyDescent="0.15">
      <c r="B58" s="127"/>
      <c r="C58" s="1188" t="s">
        <v>640</v>
      </c>
      <c r="D58" s="1189"/>
      <c r="E58" s="1190"/>
      <c r="F58" s="128">
        <v>3665</v>
      </c>
      <c r="G58" s="128">
        <v>3665</v>
      </c>
      <c r="H58" s="129">
        <v>3666</v>
      </c>
    </row>
    <row r="59" spans="2:8" ht="45.75" customHeight="1" x14ac:dyDescent="0.15">
      <c r="B59" s="127"/>
      <c r="C59" s="1188" t="s">
        <v>641</v>
      </c>
      <c r="D59" s="1189"/>
      <c r="E59" s="1190"/>
      <c r="F59" s="128">
        <v>2015</v>
      </c>
      <c r="G59" s="128">
        <v>2016</v>
      </c>
      <c r="H59" s="129">
        <v>2017</v>
      </c>
    </row>
    <row r="60" spans="2:8" ht="45.75" customHeight="1" x14ac:dyDescent="0.15">
      <c r="B60" s="127"/>
      <c r="C60" s="1188" t="s">
        <v>642</v>
      </c>
      <c r="D60" s="1189"/>
      <c r="E60" s="1190"/>
      <c r="F60" s="128">
        <v>952</v>
      </c>
      <c r="G60" s="128">
        <v>953</v>
      </c>
      <c r="H60" s="129">
        <v>954</v>
      </c>
    </row>
    <row r="61" spans="2:8" ht="45.75" customHeight="1" x14ac:dyDescent="0.15">
      <c r="B61" s="127"/>
      <c r="C61" s="1188" t="s">
        <v>643</v>
      </c>
      <c r="D61" s="1189"/>
      <c r="E61" s="1190"/>
      <c r="F61" s="128">
        <v>828</v>
      </c>
      <c r="G61" s="128">
        <v>828</v>
      </c>
      <c r="H61" s="129">
        <v>828</v>
      </c>
    </row>
    <row r="62" spans="2:8" ht="45.75" customHeight="1" thickBot="1" x14ac:dyDescent="0.2">
      <c r="B62" s="130"/>
      <c r="C62" s="1191" t="s">
        <v>644</v>
      </c>
      <c r="D62" s="1192"/>
      <c r="E62" s="1193"/>
      <c r="F62" s="131">
        <v>759</v>
      </c>
      <c r="G62" s="131">
        <v>755</v>
      </c>
      <c r="H62" s="132">
        <v>756</v>
      </c>
    </row>
    <row r="63" spans="2:8" ht="52.5" customHeight="1" thickBot="1" x14ac:dyDescent="0.2">
      <c r="B63" s="133"/>
      <c r="C63" s="1194" t="s">
        <v>53</v>
      </c>
      <c r="D63" s="1194"/>
      <c r="E63" s="1195"/>
      <c r="F63" s="134">
        <v>22989</v>
      </c>
      <c r="G63" s="134">
        <v>24835</v>
      </c>
      <c r="H63" s="135">
        <v>25061</v>
      </c>
    </row>
    <row r="64" spans="2:8" x14ac:dyDescent="0.15"/>
  </sheetData>
  <sheetProtection algorithmName="SHA-512" hashValue="GIza25yPyHYs7h4oiwW8IY7cSs8dm/67GhfXKWIrNXpeAS78JRIv+raB7vFEciyf5Ucyd8OlmRSsK8n9U/FNNw==" saltValue="r3Hi+9wcV1rVhuWY5WCn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Q25" zoomScaleNormal="100" zoomScaleSheetLayoutView="55" workbookViewId="0">
      <selection activeCell="BQ16" sqref="BQ16"/>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655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651</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654</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649</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585</v>
      </c>
      <c r="BQ50" s="1205"/>
      <c r="BR50" s="1205"/>
      <c r="BS50" s="1205"/>
      <c r="BT50" s="1205"/>
      <c r="BU50" s="1205"/>
      <c r="BV50" s="1205"/>
      <c r="BW50" s="1205"/>
      <c r="BX50" s="1205" t="s">
        <v>586</v>
      </c>
      <c r="BY50" s="1205"/>
      <c r="BZ50" s="1205"/>
      <c r="CA50" s="1205"/>
      <c r="CB50" s="1205"/>
      <c r="CC50" s="1205"/>
      <c r="CD50" s="1205"/>
      <c r="CE50" s="1205"/>
      <c r="CF50" s="1205" t="s">
        <v>587</v>
      </c>
      <c r="CG50" s="1205"/>
      <c r="CH50" s="1205"/>
      <c r="CI50" s="1205"/>
      <c r="CJ50" s="1205"/>
      <c r="CK50" s="1205"/>
      <c r="CL50" s="1205"/>
      <c r="CM50" s="1205"/>
      <c r="CN50" s="1205" t="s">
        <v>588</v>
      </c>
      <c r="CO50" s="1205"/>
      <c r="CP50" s="1205"/>
      <c r="CQ50" s="1205"/>
      <c r="CR50" s="1205"/>
      <c r="CS50" s="1205"/>
      <c r="CT50" s="1205"/>
      <c r="CU50" s="1205"/>
      <c r="CV50" s="1205" t="s">
        <v>589</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648</v>
      </c>
      <c r="AO51" s="1204"/>
      <c r="AP51" s="1204"/>
      <c r="AQ51" s="1204"/>
      <c r="AR51" s="1204"/>
      <c r="AS51" s="1204"/>
      <c r="AT51" s="1204"/>
      <c r="AU51" s="1204"/>
      <c r="AV51" s="1204"/>
      <c r="AW51" s="1204"/>
      <c r="AX51" s="1204"/>
      <c r="AY51" s="1204"/>
      <c r="AZ51" s="1204"/>
      <c r="BA51" s="1204"/>
      <c r="BB51" s="1204" t="s">
        <v>646</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653</v>
      </c>
      <c r="BC53" s="1204"/>
      <c r="BD53" s="1204"/>
      <c r="BE53" s="1204"/>
      <c r="BF53" s="1204"/>
      <c r="BG53" s="1204"/>
      <c r="BH53" s="1204"/>
      <c r="BI53" s="1204"/>
      <c r="BJ53" s="1204"/>
      <c r="BK53" s="1204"/>
      <c r="BL53" s="1204"/>
      <c r="BM53" s="1204"/>
      <c r="BN53" s="1204"/>
      <c r="BO53" s="1204"/>
      <c r="BP53" s="1203">
        <v>59.5</v>
      </c>
      <c r="BQ53" s="1203"/>
      <c r="BR53" s="1203"/>
      <c r="BS53" s="1203"/>
      <c r="BT53" s="1203"/>
      <c r="BU53" s="1203"/>
      <c r="BV53" s="1203"/>
      <c r="BW53" s="1203"/>
      <c r="BX53" s="1203">
        <v>60.9</v>
      </c>
      <c r="BY53" s="1203"/>
      <c r="BZ53" s="1203"/>
      <c r="CA53" s="1203"/>
      <c r="CB53" s="1203"/>
      <c r="CC53" s="1203"/>
      <c r="CD53" s="1203"/>
      <c r="CE53" s="1203"/>
      <c r="CF53" s="1203">
        <v>61.7</v>
      </c>
      <c r="CG53" s="1203"/>
      <c r="CH53" s="1203"/>
      <c r="CI53" s="1203"/>
      <c r="CJ53" s="1203"/>
      <c r="CK53" s="1203"/>
      <c r="CL53" s="1203"/>
      <c r="CM53" s="1203"/>
      <c r="CN53" s="1203">
        <v>62.9</v>
      </c>
      <c r="CO53" s="1203"/>
      <c r="CP53" s="1203"/>
      <c r="CQ53" s="1203"/>
      <c r="CR53" s="1203"/>
      <c r="CS53" s="1203"/>
      <c r="CT53" s="1203"/>
      <c r="CU53" s="1203"/>
      <c r="CV53" s="1203">
        <v>64.5</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647</v>
      </c>
      <c r="AO55" s="1205"/>
      <c r="AP55" s="1205"/>
      <c r="AQ55" s="1205"/>
      <c r="AR55" s="1205"/>
      <c r="AS55" s="1205"/>
      <c r="AT55" s="1205"/>
      <c r="AU55" s="1205"/>
      <c r="AV55" s="1205"/>
      <c r="AW55" s="1205"/>
      <c r="AX55" s="1205"/>
      <c r="AY55" s="1205"/>
      <c r="AZ55" s="1205"/>
      <c r="BA55" s="1205"/>
      <c r="BB55" s="1204" t="s">
        <v>646</v>
      </c>
      <c r="BC55" s="1204"/>
      <c r="BD55" s="1204"/>
      <c r="BE55" s="1204"/>
      <c r="BF55" s="1204"/>
      <c r="BG55" s="1204"/>
      <c r="BH55" s="1204"/>
      <c r="BI55" s="1204"/>
      <c r="BJ55" s="1204"/>
      <c r="BK55" s="1204"/>
      <c r="BL55" s="1204"/>
      <c r="BM55" s="1204"/>
      <c r="BN55" s="1204"/>
      <c r="BO55" s="1204"/>
      <c r="BP55" s="1203">
        <v>25.4</v>
      </c>
      <c r="BQ55" s="1203"/>
      <c r="BR55" s="1203"/>
      <c r="BS55" s="1203"/>
      <c r="BT55" s="1203"/>
      <c r="BU55" s="1203"/>
      <c r="BV55" s="1203"/>
      <c r="BW55" s="1203"/>
      <c r="BX55" s="1203">
        <v>23</v>
      </c>
      <c r="BY55" s="1203"/>
      <c r="BZ55" s="1203"/>
      <c r="CA55" s="1203"/>
      <c r="CB55" s="1203"/>
      <c r="CC55" s="1203"/>
      <c r="CD55" s="1203"/>
      <c r="CE55" s="1203"/>
      <c r="CF55" s="1203">
        <v>28</v>
      </c>
      <c r="CG55" s="1203"/>
      <c r="CH55" s="1203"/>
      <c r="CI55" s="1203"/>
      <c r="CJ55" s="1203"/>
      <c r="CK55" s="1203"/>
      <c r="CL55" s="1203"/>
      <c r="CM55" s="1203"/>
      <c r="CN55" s="1203">
        <v>19.2</v>
      </c>
      <c r="CO55" s="1203"/>
      <c r="CP55" s="1203"/>
      <c r="CQ55" s="1203"/>
      <c r="CR55" s="1203"/>
      <c r="CS55" s="1203"/>
      <c r="CT55" s="1203"/>
      <c r="CU55" s="1203"/>
      <c r="CV55" s="1203">
        <v>4</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653</v>
      </c>
      <c r="BC57" s="1204"/>
      <c r="BD57" s="1204"/>
      <c r="BE57" s="1204"/>
      <c r="BF57" s="1204"/>
      <c r="BG57" s="1204"/>
      <c r="BH57" s="1204"/>
      <c r="BI57" s="1204"/>
      <c r="BJ57" s="1204"/>
      <c r="BK57" s="1204"/>
      <c r="BL57" s="1204"/>
      <c r="BM57" s="1204"/>
      <c r="BN57" s="1204"/>
      <c r="BO57" s="1204"/>
      <c r="BP57" s="1203">
        <v>60</v>
      </c>
      <c r="BQ57" s="1203"/>
      <c r="BR57" s="1203"/>
      <c r="BS57" s="1203"/>
      <c r="BT57" s="1203"/>
      <c r="BU57" s="1203"/>
      <c r="BV57" s="1203"/>
      <c r="BW57" s="1203"/>
      <c r="BX57" s="1203">
        <v>60.6</v>
      </c>
      <c r="BY57" s="1203"/>
      <c r="BZ57" s="1203"/>
      <c r="CA57" s="1203"/>
      <c r="CB57" s="1203"/>
      <c r="CC57" s="1203"/>
      <c r="CD57" s="1203"/>
      <c r="CE57" s="1203"/>
      <c r="CF57" s="1203">
        <v>62.3</v>
      </c>
      <c r="CG57" s="1203"/>
      <c r="CH57" s="1203"/>
      <c r="CI57" s="1203"/>
      <c r="CJ57" s="1203"/>
      <c r="CK57" s="1203"/>
      <c r="CL57" s="1203"/>
      <c r="CM57" s="1203"/>
      <c r="CN57" s="1203">
        <v>62.2</v>
      </c>
      <c r="CO57" s="1203"/>
      <c r="CP57" s="1203"/>
      <c r="CQ57" s="1203"/>
      <c r="CR57" s="1203"/>
      <c r="CS57" s="1203"/>
      <c r="CT57" s="1203"/>
      <c r="CU57" s="1203"/>
      <c r="CV57" s="1203">
        <v>63.5</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652</v>
      </c>
    </row>
    <row r="64" spans="1:109" ht="13.5" x14ac:dyDescent="0.15">
      <c r="B64" s="259"/>
      <c r="G64" s="1233"/>
      <c r="I64" s="1235"/>
      <c r="J64" s="1235"/>
      <c r="K64" s="1235"/>
      <c r="L64" s="1235"/>
      <c r="M64" s="1235"/>
      <c r="N64" s="1234"/>
      <c r="AM64" s="1233"/>
      <c r="AN64" s="1233" t="s">
        <v>651</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650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649</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585</v>
      </c>
      <c r="BQ72" s="1205"/>
      <c r="BR72" s="1205"/>
      <c r="BS72" s="1205"/>
      <c r="BT72" s="1205"/>
      <c r="BU72" s="1205"/>
      <c r="BV72" s="1205"/>
      <c r="BW72" s="1205"/>
      <c r="BX72" s="1205" t="s">
        <v>586</v>
      </c>
      <c r="BY72" s="1205"/>
      <c r="BZ72" s="1205"/>
      <c r="CA72" s="1205"/>
      <c r="CB72" s="1205"/>
      <c r="CC72" s="1205"/>
      <c r="CD72" s="1205"/>
      <c r="CE72" s="1205"/>
      <c r="CF72" s="1205" t="s">
        <v>587</v>
      </c>
      <c r="CG72" s="1205"/>
      <c r="CH72" s="1205"/>
      <c r="CI72" s="1205"/>
      <c r="CJ72" s="1205"/>
      <c r="CK72" s="1205"/>
      <c r="CL72" s="1205"/>
      <c r="CM72" s="1205"/>
      <c r="CN72" s="1205" t="s">
        <v>588</v>
      </c>
      <c r="CO72" s="1205"/>
      <c r="CP72" s="1205"/>
      <c r="CQ72" s="1205"/>
      <c r="CR72" s="1205"/>
      <c r="CS72" s="1205"/>
      <c r="CT72" s="1205"/>
      <c r="CU72" s="1205"/>
      <c r="CV72" s="1205" t="s">
        <v>589</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648</v>
      </c>
      <c r="AO73" s="1204"/>
      <c r="AP73" s="1204"/>
      <c r="AQ73" s="1204"/>
      <c r="AR73" s="1204"/>
      <c r="AS73" s="1204"/>
      <c r="AT73" s="1204"/>
      <c r="AU73" s="1204"/>
      <c r="AV73" s="1204"/>
      <c r="AW73" s="1204"/>
      <c r="AX73" s="1204"/>
      <c r="AY73" s="1204"/>
      <c r="AZ73" s="1204"/>
      <c r="BA73" s="1204"/>
      <c r="BB73" s="1204" t="s">
        <v>646</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645</v>
      </c>
      <c r="BC75" s="1204"/>
      <c r="BD75" s="1204"/>
      <c r="BE75" s="1204"/>
      <c r="BF75" s="1204"/>
      <c r="BG75" s="1204"/>
      <c r="BH75" s="1204"/>
      <c r="BI75" s="1204"/>
      <c r="BJ75" s="1204"/>
      <c r="BK75" s="1204"/>
      <c r="BL75" s="1204"/>
      <c r="BM75" s="1204"/>
      <c r="BN75" s="1204"/>
      <c r="BO75" s="1204"/>
      <c r="BP75" s="1203">
        <v>8.1</v>
      </c>
      <c r="BQ75" s="1203"/>
      <c r="BR75" s="1203"/>
      <c r="BS75" s="1203"/>
      <c r="BT75" s="1203"/>
      <c r="BU75" s="1203"/>
      <c r="BV75" s="1203"/>
      <c r="BW75" s="1203"/>
      <c r="BX75" s="1203">
        <v>8.6999999999999993</v>
      </c>
      <c r="BY75" s="1203"/>
      <c r="BZ75" s="1203"/>
      <c r="CA75" s="1203"/>
      <c r="CB75" s="1203"/>
      <c r="CC75" s="1203"/>
      <c r="CD75" s="1203"/>
      <c r="CE75" s="1203"/>
      <c r="CF75" s="1203">
        <v>8.8000000000000007</v>
      </c>
      <c r="CG75" s="1203"/>
      <c r="CH75" s="1203"/>
      <c r="CI75" s="1203"/>
      <c r="CJ75" s="1203"/>
      <c r="CK75" s="1203"/>
      <c r="CL75" s="1203"/>
      <c r="CM75" s="1203"/>
      <c r="CN75" s="1203">
        <v>8.6</v>
      </c>
      <c r="CO75" s="1203"/>
      <c r="CP75" s="1203"/>
      <c r="CQ75" s="1203"/>
      <c r="CR75" s="1203"/>
      <c r="CS75" s="1203"/>
      <c r="CT75" s="1203"/>
      <c r="CU75" s="1203"/>
      <c r="CV75" s="1203">
        <v>8.1999999999999993</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647</v>
      </c>
      <c r="AO77" s="1205"/>
      <c r="AP77" s="1205"/>
      <c r="AQ77" s="1205"/>
      <c r="AR77" s="1205"/>
      <c r="AS77" s="1205"/>
      <c r="AT77" s="1205"/>
      <c r="AU77" s="1205"/>
      <c r="AV77" s="1205"/>
      <c r="AW77" s="1205"/>
      <c r="AX77" s="1205"/>
      <c r="AY77" s="1205"/>
      <c r="AZ77" s="1205"/>
      <c r="BA77" s="1205"/>
      <c r="BB77" s="1204" t="s">
        <v>646</v>
      </c>
      <c r="BC77" s="1204"/>
      <c r="BD77" s="1204"/>
      <c r="BE77" s="1204"/>
      <c r="BF77" s="1204"/>
      <c r="BG77" s="1204"/>
      <c r="BH77" s="1204"/>
      <c r="BI77" s="1204"/>
      <c r="BJ77" s="1204"/>
      <c r="BK77" s="1204"/>
      <c r="BL77" s="1204"/>
      <c r="BM77" s="1204"/>
      <c r="BN77" s="1204"/>
      <c r="BO77" s="1204"/>
      <c r="BP77" s="1203">
        <v>25.4</v>
      </c>
      <c r="BQ77" s="1203"/>
      <c r="BR77" s="1203"/>
      <c r="BS77" s="1203"/>
      <c r="BT77" s="1203"/>
      <c r="BU77" s="1203"/>
      <c r="BV77" s="1203"/>
      <c r="BW77" s="1203"/>
      <c r="BX77" s="1203">
        <v>23</v>
      </c>
      <c r="BY77" s="1203"/>
      <c r="BZ77" s="1203"/>
      <c r="CA77" s="1203"/>
      <c r="CB77" s="1203"/>
      <c r="CC77" s="1203"/>
      <c r="CD77" s="1203"/>
      <c r="CE77" s="1203"/>
      <c r="CF77" s="1203">
        <v>28</v>
      </c>
      <c r="CG77" s="1203"/>
      <c r="CH77" s="1203"/>
      <c r="CI77" s="1203"/>
      <c r="CJ77" s="1203"/>
      <c r="CK77" s="1203"/>
      <c r="CL77" s="1203"/>
      <c r="CM77" s="1203"/>
      <c r="CN77" s="1203">
        <v>19.2</v>
      </c>
      <c r="CO77" s="1203"/>
      <c r="CP77" s="1203"/>
      <c r="CQ77" s="1203"/>
      <c r="CR77" s="1203"/>
      <c r="CS77" s="1203"/>
      <c r="CT77" s="1203"/>
      <c r="CU77" s="1203"/>
      <c r="CV77" s="1203">
        <v>4</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645</v>
      </c>
      <c r="BC79" s="1204"/>
      <c r="BD79" s="1204"/>
      <c r="BE79" s="1204"/>
      <c r="BF79" s="1204"/>
      <c r="BG79" s="1204"/>
      <c r="BH79" s="1204"/>
      <c r="BI79" s="1204"/>
      <c r="BJ79" s="1204"/>
      <c r="BK79" s="1204"/>
      <c r="BL79" s="1204"/>
      <c r="BM79" s="1204"/>
      <c r="BN79" s="1204"/>
      <c r="BO79" s="1204"/>
      <c r="BP79" s="1203">
        <v>7.8</v>
      </c>
      <c r="BQ79" s="1203"/>
      <c r="BR79" s="1203"/>
      <c r="BS79" s="1203"/>
      <c r="BT79" s="1203"/>
      <c r="BU79" s="1203"/>
      <c r="BV79" s="1203"/>
      <c r="BW79" s="1203"/>
      <c r="BX79" s="1203">
        <v>7.7</v>
      </c>
      <c r="BY79" s="1203"/>
      <c r="BZ79" s="1203"/>
      <c r="CA79" s="1203"/>
      <c r="CB79" s="1203"/>
      <c r="CC79" s="1203"/>
      <c r="CD79" s="1203"/>
      <c r="CE79" s="1203"/>
      <c r="CF79" s="1203">
        <v>7.5</v>
      </c>
      <c r="CG79" s="1203"/>
      <c r="CH79" s="1203"/>
      <c r="CI79" s="1203"/>
      <c r="CJ79" s="1203"/>
      <c r="CK79" s="1203"/>
      <c r="CL79" s="1203"/>
      <c r="CM79" s="1203"/>
      <c r="CN79" s="1203">
        <v>8</v>
      </c>
      <c r="CO79" s="1203"/>
      <c r="CP79" s="1203"/>
      <c r="CQ79" s="1203"/>
      <c r="CR79" s="1203"/>
      <c r="CS79" s="1203"/>
      <c r="CT79" s="1203"/>
      <c r="CU79" s="1203"/>
      <c r="CV79" s="1203">
        <v>8</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gWwffpCUwgC8ze1sXwMtqwYeEPZ4Si1M18rD+XrH0bzAPdKn7IkM25UWtHrCcO1SvS0LIFrMrsyQAuI8mkFbFQ==" saltValue="zlGYeQWLhc53940D2n7qa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BQ16" sqref="BQ16"/>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532</v>
      </c>
    </row>
  </sheetData>
  <sheetProtection algorithmName="SHA-512" hashValue="UDblFQcC8akX0g4Fl72N6HumoGUb1bbcEYYgAVK6Wgh2rp5j62DmBDGnMntsvht4UrrBRMwYrqAvo5JrODTt4Q==" saltValue="BDn7pbmwm2Xa2C6VhnSi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83" zoomScale="85" zoomScaleNormal="85" zoomScaleSheetLayoutView="55" workbookViewId="0">
      <selection activeCell="BQ16" sqref="BQ16"/>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532</v>
      </c>
    </row>
  </sheetData>
  <sheetProtection algorithmName="SHA-512" hashValue="QHfrDWkNZPu+EeB7vXoCXcXMnUKSa0AVI/wpV7j8kSt5Hp9SbkF5ox1RWE44S7HecxS9gDJwfBDhk8aD/SAN8A==" saltValue="Y29uOmYllrhFfkYfNssw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582</v>
      </c>
      <c r="G2" s="149"/>
      <c r="H2" s="150"/>
    </row>
    <row r="3" spans="1:8" x14ac:dyDescent="0.15">
      <c r="A3" s="146" t="s">
        <v>575</v>
      </c>
      <c r="B3" s="151"/>
      <c r="C3" s="152"/>
      <c r="D3" s="153">
        <v>70339</v>
      </c>
      <c r="E3" s="154"/>
      <c r="F3" s="155">
        <v>69185</v>
      </c>
      <c r="G3" s="156"/>
      <c r="H3" s="157"/>
    </row>
    <row r="4" spans="1:8" x14ac:dyDescent="0.15">
      <c r="A4" s="158"/>
      <c r="B4" s="159"/>
      <c r="C4" s="160"/>
      <c r="D4" s="161">
        <v>38529</v>
      </c>
      <c r="E4" s="162"/>
      <c r="F4" s="163">
        <v>38519</v>
      </c>
      <c r="G4" s="164"/>
      <c r="H4" s="165"/>
    </row>
    <row r="5" spans="1:8" x14ac:dyDescent="0.15">
      <c r="A5" s="146" t="s">
        <v>577</v>
      </c>
      <c r="B5" s="151"/>
      <c r="C5" s="152"/>
      <c r="D5" s="153">
        <v>73090</v>
      </c>
      <c r="E5" s="154"/>
      <c r="F5" s="155">
        <v>70166</v>
      </c>
      <c r="G5" s="156"/>
      <c r="H5" s="157"/>
    </row>
    <row r="6" spans="1:8" x14ac:dyDescent="0.15">
      <c r="A6" s="158"/>
      <c r="B6" s="159"/>
      <c r="C6" s="160"/>
      <c r="D6" s="161">
        <v>43276</v>
      </c>
      <c r="E6" s="162"/>
      <c r="F6" s="163">
        <v>36115</v>
      </c>
      <c r="G6" s="164"/>
      <c r="H6" s="165"/>
    </row>
    <row r="7" spans="1:8" x14ac:dyDescent="0.15">
      <c r="A7" s="146" t="s">
        <v>578</v>
      </c>
      <c r="B7" s="151"/>
      <c r="C7" s="152"/>
      <c r="D7" s="153">
        <v>109194</v>
      </c>
      <c r="E7" s="154"/>
      <c r="F7" s="155">
        <v>70329</v>
      </c>
      <c r="G7" s="156"/>
      <c r="H7" s="157"/>
    </row>
    <row r="8" spans="1:8" x14ac:dyDescent="0.15">
      <c r="A8" s="158"/>
      <c r="B8" s="159"/>
      <c r="C8" s="160"/>
      <c r="D8" s="161">
        <v>59762</v>
      </c>
      <c r="E8" s="162"/>
      <c r="F8" s="163">
        <v>39403</v>
      </c>
      <c r="G8" s="164"/>
      <c r="H8" s="165"/>
    </row>
    <row r="9" spans="1:8" x14ac:dyDescent="0.15">
      <c r="A9" s="146" t="s">
        <v>579</v>
      </c>
      <c r="B9" s="151"/>
      <c r="C9" s="152"/>
      <c r="D9" s="153">
        <v>81076</v>
      </c>
      <c r="E9" s="154"/>
      <c r="F9" s="155">
        <v>71871</v>
      </c>
      <c r="G9" s="156"/>
      <c r="H9" s="157"/>
    </row>
    <row r="10" spans="1:8" x14ac:dyDescent="0.15">
      <c r="A10" s="158"/>
      <c r="B10" s="159"/>
      <c r="C10" s="160"/>
      <c r="D10" s="161">
        <v>49761</v>
      </c>
      <c r="E10" s="162"/>
      <c r="F10" s="163">
        <v>38232</v>
      </c>
      <c r="G10" s="164"/>
      <c r="H10" s="165"/>
    </row>
    <row r="11" spans="1:8" x14ac:dyDescent="0.15">
      <c r="A11" s="146" t="s">
        <v>580</v>
      </c>
      <c r="B11" s="151"/>
      <c r="C11" s="152"/>
      <c r="D11" s="153">
        <v>62392</v>
      </c>
      <c r="E11" s="154"/>
      <c r="F11" s="155">
        <v>71807</v>
      </c>
      <c r="G11" s="156"/>
      <c r="H11" s="157"/>
    </row>
    <row r="12" spans="1:8" x14ac:dyDescent="0.15">
      <c r="A12" s="158"/>
      <c r="B12" s="159"/>
      <c r="C12" s="166"/>
      <c r="D12" s="161">
        <v>48514</v>
      </c>
      <c r="E12" s="162"/>
      <c r="F12" s="163">
        <v>37333</v>
      </c>
      <c r="G12" s="164"/>
      <c r="H12" s="165"/>
    </row>
    <row r="13" spans="1:8" x14ac:dyDescent="0.15">
      <c r="A13" s="146"/>
      <c r="B13" s="151"/>
      <c r="C13" s="152"/>
      <c r="D13" s="153">
        <v>79218</v>
      </c>
      <c r="E13" s="154"/>
      <c r="F13" s="155">
        <v>70672</v>
      </c>
      <c r="G13" s="167"/>
      <c r="H13" s="157"/>
    </row>
    <row r="14" spans="1:8" x14ac:dyDescent="0.15">
      <c r="A14" s="158"/>
      <c r="B14" s="159"/>
      <c r="C14" s="160"/>
      <c r="D14" s="161">
        <v>47968</v>
      </c>
      <c r="E14" s="162"/>
      <c r="F14" s="163">
        <v>37920</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5.14</v>
      </c>
      <c r="C19" s="168">
        <f>ROUND(VALUE(SUBSTITUTE(実質収支比率等に係る経年分析!G$48,"▲","-")),2)</f>
        <v>5.22</v>
      </c>
      <c r="D19" s="168">
        <f>ROUND(VALUE(SUBSTITUTE(実質収支比率等に係る経年分析!H$48,"▲","-")),2)</f>
        <v>6.95</v>
      </c>
      <c r="E19" s="168">
        <f>ROUND(VALUE(SUBSTITUTE(実質収支比率等に係る経年分析!I$48,"▲","-")),2)</f>
        <v>9.4700000000000006</v>
      </c>
      <c r="F19" s="168">
        <f>ROUND(VALUE(SUBSTITUTE(実質収支比率等に係る経年分析!J$48,"▲","-")),2)</f>
        <v>8.76</v>
      </c>
    </row>
    <row r="20" spans="1:11" x14ac:dyDescent="0.15">
      <c r="A20" s="168" t="s">
        <v>57</v>
      </c>
      <c r="B20" s="168">
        <f>ROUND(VALUE(SUBSTITUTE(実質収支比率等に係る経年分析!F$47,"▲","-")),2)</f>
        <v>15.18</v>
      </c>
      <c r="C20" s="168">
        <f>ROUND(VALUE(SUBSTITUTE(実質収支比率等に係る経年分析!G$47,"▲","-")),2)</f>
        <v>15.19</v>
      </c>
      <c r="D20" s="168">
        <f>ROUND(VALUE(SUBSTITUTE(実質収支比率等に係る経年分析!H$47,"▲","-")),2)</f>
        <v>14.8</v>
      </c>
      <c r="E20" s="168">
        <f>ROUND(VALUE(SUBSTITUTE(実質収支比率等に係る経年分析!I$47,"▲","-")),2)</f>
        <v>16.52</v>
      </c>
      <c r="F20" s="168">
        <f>ROUND(VALUE(SUBSTITUTE(実質収支比率等に係る経年分析!J$47,"▲","-")),2)</f>
        <v>16.899999999999999</v>
      </c>
    </row>
    <row r="21" spans="1:11" x14ac:dyDescent="0.15">
      <c r="A21" s="168" t="s">
        <v>58</v>
      </c>
      <c r="B21" s="168">
        <f>IF(ISNUMBER(VALUE(SUBSTITUTE(実質収支比率等に係る経年分析!F$49,"▲","-"))),ROUND(VALUE(SUBSTITUTE(実質収支比率等に係る経年分析!F$49,"▲","-")),2),NA())</f>
        <v>-0.05</v>
      </c>
      <c r="C21" s="168">
        <f>IF(ISNUMBER(VALUE(SUBSTITUTE(実質収支比率等に係る経年分析!G$49,"▲","-"))),ROUND(VALUE(SUBSTITUTE(実質収支比率等に係る経年分析!G$49,"▲","-")),2),NA())</f>
        <v>0.08</v>
      </c>
      <c r="D21" s="168">
        <f>IF(ISNUMBER(VALUE(SUBSTITUTE(実質収支比率等に係る経年分析!H$49,"▲","-"))),ROUND(VALUE(SUBSTITUTE(実質収支比率等に係る経年分析!H$49,"▲","-")),2),NA())</f>
        <v>1.86</v>
      </c>
      <c r="E21" s="168">
        <f>IF(ISNUMBER(VALUE(SUBSTITUTE(実質収支比率等に係る経年分析!I$49,"▲","-"))),ROUND(VALUE(SUBSTITUTE(実質収支比率等に係る経年分析!I$49,"▲","-")),2),NA())</f>
        <v>4.7</v>
      </c>
      <c r="F21" s="168">
        <f>IF(ISNUMBER(VALUE(SUBSTITUTE(実質収支比率等に係る経年分析!J$49,"▲","-"))),ROUND(VALUE(SUBSTITUTE(実質収支比率等に係る経年分析!J$49,"▲","-")),2),NA())</f>
        <v>-0.89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2.0699999999999998</v>
      </c>
      <c r="C28" s="169" t="e">
        <f>IF(ROUND(VALUE(SUBSTITUTE(連結実質赤字比率に係る赤字・黒字の構成分析!F$42,"▲", "-")), 2) &gt;= 0, ABS(ROUND(VALUE(SUBSTITUTE(連結実質赤字比率に係る赤字・黒字の構成分析!F$42,"▲", "-")), 2)), NA())</f>
        <v>#N/A</v>
      </c>
      <c r="D28" s="169">
        <f>IF(ROUND(VALUE(SUBSTITUTE(連結実質赤字比率に係る赤字・黒字の構成分析!G$42,"▲", "-")), 2) &lt; 0, ABS(ROUND(VALUE(SUBSTITUTE(連結実質赤字比率に係る赤字・黒字の構成分析!G$42,"▲", "-")), 2)), NA())</f>
        <v>2.0499999999999998</v>
      </c>
      <c r="E28" s="169" t="e">
        <f>IF(ROUND(VALUE(SUBSTITUTE(連結実質赤字比率に係る赤字・黒字の構成分析!G$42,"▲", "-")), 2) &gt;= 0, ABS(ROUND(VALUE(SUBSTITUTE(連結実質赤字比率に係る赤字・黒字の構成分析!G$42,"▲", "-")), 2)), NA())</f>
        <v>#N/A</v>
      </c>
      <c r="F28" s="169">
        <f>IF(ROUND(VALUE(SUBSTITUTE(連結実質赤字比率に係る赤字・黒字の構成分析!H$42,"▲", "-")), 2) &lt; 0, ABS(ROUND(VALUE(SUBSTITUTE(連結実質赤字比率に係る赤字・黒字の構成分析!H$42,"▲", "-")), 2)), NA())</f>
        <v>1.95</v>
      </c>
      <c r="G28" s="169" t="e">
        <f>IF(ROUND(VALUE(SUBSTITUTE(連結実質赤字比率に係る赤字・黒字の構成分析!H$42,"▲", "-")), 2) &gt;= 0, ABS(ROUND(VALUE(SUBSTITUTE(連結実質赤字比率に係る赤字・黒字の構成分析!H$42,"▲", "-")), 2)), NA())</f>
        <v>#N/A</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国民健康保険事業特別会計（事業勘定）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1.18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1.51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1.1599999999999999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0.49</v>
      </c>
    </row>
    <row r="31" spans="1:11" x14ac:dyDescent="0.15">
      <c r="A31" s="169" t="str">
        <f>IF(連結実質赤字比率に係る赤字・黒字の構成分析!C$39="",NA(),連結実質赤字比率に係る赤字・黒字の構成分析!C$39)</f>
        <v>分譲宅地造成事業特別会計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7.25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8.8699999999999992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9.36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8.92</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12.62</v>
      </c>
    </row>
    <row r="35" spans="1:16" x14ac:dyDescent="0.15">
      <c r="A35" s="169" t="str">
        <f>IF(連結実質赤字比率に係る赤字・黒字の構成分析!C$35="",NA(),連結実質赤字比率に係る赤字・黒字の構成分析!C$35)</f>
        <v>木材加工事業特別会計</v>
      </c>
      <c r="B35" s="169">
        <f>IF(ROUND(VALUE(SUBSTITUTE(連結実質赤字比率に係る赤字・黒字の構成分析!F$35,"▲", "-")), 2) &lt; 0, ABS(ROUND(VALUE(SUBSTITUTE(連結実質赤字比率に係る赤字・黒字の構成分析!F$35,"▲", "-")), 2)), NA())</f>
        <v>0.02</v>
      </c>
      <c r="C35" s="169" t="e">
        <f>IF(ROUND(VALUE(SUBSTITUTE(連結実質赤字比率に係る赤字・黒字の構成分析!F$35,"▲", "-")), 2) &gt;= 0, ABS(ROUND(VALUE(SUBSTITUTE(連結実質赤字比率に係る赤字・黒字の構成分析!F$35,"▲", "-")), 2)), NA())</f>
        <v>#N/A</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0.1</v>
      </c>
      <c r="J35" s="169">
        <f>IF(ROUND(VALUE(SUBSTITUTE(連結実質赤字比率に係る赤字・黒字の構成分析!J$35,"▲", "-")), 2) &lt; 0, ABS(ROUND(VALUE(SUBSTITUTE(連結実質赤字比率に係る赤字・黒字の構成分析!J$35,"▲", "-")), 2)), NA())</f>
        <v>0.16</v>
      </c>
      <c r="K35" s="169" t="e">
        <f>IF(ROUND(VALUE(SUBSTITUTE(連結実質赤字比率に係る赤字・黒字の構成分析!J$35,"▲", "-")), 2) &gt;= 0, ABS(ROUND(VALUE(SUBSTITUTE(連結実質赤字比率に係る赤字・黒字の構成分析!J$35,"▲", "-")), 2)), NA())</f>
        <v>#N/A</v>
      </c>
    </row>
    <row r="36" spans="1:16" x14ac:dyDescent="0.15">
      <c r="A36" s="169" t="str">
        <f>IF(連結実質赤字比率に係る赤字・黒字の構成分析!C$34="",NA(),連結実質赤字比率に係る赤字・黒字の構成分析!C$34)</f>
        <v>駐車場事業特別会計</v>
      </c>
      <c r="B36" s="169">
        <f>IF(ROUND(VALUE(SUBSTITUTE(連結実質赤字比率に係る赤字・黒字の構成分析!F$34,"▲", "-")), 2) &lt; 0, ABS(ROUND(VALUE(SUBSTITUTE(連結実質赤字比率に係る赤字・黒字の構成分析!F$34,"▲", "-")), 2)), NA())</f>
        <v>1.34</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1.28</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1.26</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1.23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1.23</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4908</v>
      </c>
      <c r="E42" s="170"/>
      <c r="F42" s="170"/>
      <c r="G42" s="170">
        <f>'実質公債費比率（分子）の構造'!L$52</f>
        <v>4970</v>
      </c>
      <c r="H42" s="170"/>
      <c r="I42" s="170"/>
      <c r="J42" s="170">
        <f>'実質公債費比率（分子）の構造'!M$52</f>
        <v>4992</v>
      </c>
      <c r="K42" s="170"/>
      <c r="L42" s="170"/>
      <c r="M42" s="170">
        <f>'実質公債費比率（分子）の構造'!N$52</f>
        <v>4742</v>
      </c>
      <c r="N42" s="170"/>
      <c r="O42" s="170"/>
      <c r="P42" s="170">
        <f>'実質公債費比率（分子）の構造'!O$52</f>
        <v>4749</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8</v>
      </c>
      <c r="C44" s="170"/>
      <c r="D44" s="170"/>
      <c r="E44" s="170">
        <f>'実質公債費比率（分子）の構造'!L$50</f>
        <v>7</v>
      </c>
      <c r="F44" s="170"/>
      <c r="G44" s="170"/>
      <c r="H44" s="170">
        <f>'実質公債費比率（分子）の構造'!M$50</f>
        <v>7</v>
      </c>
      <c r="I44" s="170"/>
      <c r="J44" s="170"/>
      <c r="K44" s="170">
        <f>'実質公債費比率（分子）の構造'!N$50</f>
        <v>6</v>
      </c>
      <c r="L44" s="170"/>
      <c r="M44" s="170"/>
      <c r="N44" s="170">
        <f>'実質公債費比率（分子）の構造'!O$50</f>
        <v>6</v>
      </c>
      <c r="O44" s="170"/>
      <c r="P44" s="170"/>
    </row>
    <row r="45" spans="1:16" x14ac:dyDescent="0.15">
      <c r="A45" s="170" t="s">
        <v>68</v>
      </c>
      <c r="B45" s="170">
        <f>'実質公債費比率（分子）の構造'!K$49</f>
        <v>388</v>
      </c>
      <c r="C45" s="170"/>
      <c r="D45" s="170"/>
      <c r="E45" s="170">
        <f>'実質公債費比率（分子）の構造'!L$49</f>
        <v>423</v>
      </c>
      <c r="F45" s="170"/>
      <c r="G45" s="170"/>
      <c r="H45" s="170">
        <f>'実質公債費比率（分子）の構造'!M$49</f>
        <v>417</v>
      </c>
      <c r="I45" s="170"/>
      <c r="J45" s="170"/>
      <c r="K45" s="170">
        <f>'実質公債費比率（分子）の構造'!N$49</f>
        <v>439</v>
      </c>
      <c r="L45" s="170"/>
      <c r="M45" s="170"/>
      <c r="N45" s="170">
        <f>'実質公債費比率（分子）の構造'!O$49</f>
        <v>448</v>
      </c>
      <c r="O45" s="170"/>
      <c r="P45" s="170"/>
    </row>
    <row r="46" spans="1:16" x14ac:dyDescent="0.15">
      <c r="A46" s="170" t="s">
        <v>69</v>
      </c>
      <c r="B46" s="170">
        <f>'実質公債費比率（分子）の構造'!K$48</f>
        <v>456</v>
      </c>
      <c r="C46" s="170"/>
      <c r="D46" s="170"/>
      <c r="E46" s="170">
        <f>'実質公債費比率（分子）の構造'!L$48</f>
        <v>581</v>
      </c>
      <c r="F46" s="170"/>
      <c r="G46" s="170"/>
      <c r="H46" s="170">
        <f>'実質公債費比率（分子）の構造'!M$48</f>
        <v>580</v>
      </c>
      <c r="I46" s="170"/>
      <c r="J46" s="170"/>
      <c r="K46" s="170">
        <f>'実質公債費比率（分子）の構造'!N$48</f>
        <v>605</v>
      </c>
      <c r="L46" s="170"/>
      <c r="M46" s="170"/>
      <c r="N46" s="170">
        <f>'実質公債費比率（分子）の構造'!O$48</f>
        <v>597</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5668</v>
      </c>
      <c r="C49" s="170"/>
      <c r="D49" s="170"/>
      <c r="E49" s="170">
        <f>'実質公債費比率（分子）の構造'!L$45</f>
        <v>5755</v>
      </c>
      <c r="F49" s="170"/>
      <c r="G49" s="170"/>
      <c r="H49" s="170">
        <f>'実質公債費比率（分子）の構造'!M$45</f>
        <v>5664</v>
      </c>
      <c r="I49" s="170"/>
      <c r="J49" s="170"/>
      <c r="K49" s="170">
        <f>'実質公債費比率（分子）の構造'!N$45</f>
        <v>5271</v>
      </c>
      <c r="L49" s="170"/>
      <c r="M49" s="170"/>
      <c r="N49" s="170">
        <f>'実質公債費比率（分子）の構造'!O$45</f>
        <v>5373</v>
      </c>
      <c r="O49" s="170"/>
      <c r="P49" s="170"/>
    </row>
    <row r="50" spans="1:16" x14ac:dyDescent="0.15">
      <c r="A50" s="170" t="s">
        <v>73</v>
      </c>
      <c r="B50" s="170" t="e">
        <f>NA()</f>
        <v>#N/A</v>
      </c>
      <c r="C50" s="170">
        <f>IF(ISNUMBER('実質公債費比率（分子）の構造'!K$53),'実質公債費比率（分子）の構造'!K$53,NA())</f>
        <v>1612</v>
      </c>
      <c r="D50" s="170" t="e">
        <f>NA()</f>
        <v>#N/A</v>
      </c>
      <c r="E50" s="170" t="e">
        <f>NA()</f>
        <v>#N/A</v>
      </c>
      <c r="F50" s="170">
        <f>IF(ISNUMBER('実質公債費比率（分子）の構造'!L$53),'実質公債費比率（分子）の構造'!L$53,NA())</f>
        <v>1796</v>
      </c>
      <c r="G50" s="170" t="e">
        <f>NA()</f>
        <v>#N/A</v>
      </c>
      <c r="H50" s="170" t="e">
        <f>NA()</f>
        <v>#N/A</v>
      </c>
      <c r="I50" s="170">
        <f>IF(ISNUMBER('実質公債費比率（分子）の構造'!M$53),'実質公債費比率（分子）の構造'!M$53,NA())</f>
        <v>1676</v>
      </c>
      <c r="J50" s="170" t="e">
        <f>NA()</f>
        <v>#N/A</v>
      </c>
      <c r="K50" s="170" t="e">
        <f>NA()</f>
        <v>#N/A</v>
      </c>
      <c r="L50" s="170">
        <f>IF(ISNUMBER('実質公債費比率（分子）の構造'!N$53),'実質公債費比率（分子）の構造'!N$53,NA())</f>
        <v>1579</v>
      </c>
      <c r="M50" s="170" t="e">
        <f>NA()</f>
        <v>#N/A</v>
      </c>
      <c r="N50" s="170" t="e">
        <f>NA()</f>
        <v>#N/A</v>
      </c>
      <c r="O50" s="170">
        <f>IF(ISNUMBER('実質公債費比率（分子）の構造'!O$53),'実質公債費比率（分子）の構造'!O$53,NA())</f>
        <v>1675</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41154</v>
      </c>
      <c r="E56" s="169"/>
      <c r="F56" s="169"/>
      <c r="G56" s="169">
        <f>'将来負担比率（分子）の構造'!J$52</f>
        <v>40555</v>
      </c>
      <c r="H56" s="169"/>
      <c r="I56" s="169"/>
      <c r="J56" s="169">
        <f>'将来負担比率（分子）の構造'!K$52</f>
        <v>41491</v>
      </c>
      <c r="K56" s="169"/>
      <c r="L56" s="169"/>
      <c r="M56" s="169">
        <f>'将来負担比率（分子）の構造'!L$52</f>
        <v>40327</v>
      </c>
      <c r="N56" s="169"/>
      <c r="O56" s="169"/>
      <c r="P56" s="169">
        <f>'将来負担比率（分子）の構造'!M$52</f>
        <v>38542</v>
      </c>
    </row>
    <row r="57" spans="1:16" x14ac:dyDescent="0.15">
      <c r="A57" s="169" t="s">
        <v>44</v>
      </c>
      <c r="B57" s="169"/>
      <c r="C57" s="169"/>
      <c r="D57" s="169">
        <f>'将来負担比率（分子）の構造'!I$51</f>
        <v>2801</v>
      </c>
      <c r="E57" s="169"/>
      <c r="F57" s="169"/>
      <c r="G57" s="169">
        <f>'将来負担比率（分子）の構造'!J$51</f>
        <v>2441</v>
      </c>
      <c r="H57" s="169"/>
      <c r="I57" s="169"/>
      <c r="J57" s="169">
        <f>'将来負担比率（分子）の構造'!K$51</f>
        <v>2150</v>
      </c>
      <c r="K57" s="169"/>
      <c r="L57" s="169"/>
      <c r="M57" s="169">
        <f>'将来負担比率（分子）の構造'!L$51</f>
        <v>2139</v>
      </c>
      <c r="N57" s="169"/>
      <c r="O57" s="169"/>
      <c r="P57" s="169">
        <f>'将来負担比率（分子）の構造'!M$51</f>
        <v>1997</v>
      </c>
    </row>
    <row r="58" spans="1:16" x14ac:dyDescent="0.15">
      <c r="A58" s="169" t="s">
        <v>43</v>
      </c>
      <c r="B58" s="169"/>
      <c r="C58" s="169"/>
      <c r="D58" s="169">
        <f>'将来負担比率（分子）の構造'!I$50</f>
        <v>20915</v>
      </c>
      <c r="E58" s="169"/>
      <c r="F58" s="169"/>
      <c r="G58" s="169">
        <f>'将来負担比率（分子）の構造'!J$50</f>
        <v>20932</v>
      </c>
      <c r="H58" s="169"/>
      <c r="I58" s="169"/>
      <c r="J58" s="169">
        <f>'将来負担比率（分子）の構造'!K$50</f>
        <v>21140</v>
      </c>
      <c r="K58" s="169"/>
      <c r="L58" s="169"/>
      <c r="M58" s="169">
        <f>'将来負担比率（分子）の構造'!L$50</f>
        <v>23177</v>
      </c>
      <c r="N58" s="169"/>
      <c r="O58" s="169"/>
      <c r="P58" s="169">
        <f>'将来負担比率（分子）の構造'!M$50</f>
        <v>23532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473</v>
      </c>
      <c r="C61" s="169"/>
      <c r="D61" s="169"/>
      <c r="E61" s="169">
        <f>'将来負担比率（分子）の構造'!J$46</f>
        <v>435</v>
      </c>
      <c r="F61" s="169"/>
      <c r="G61" s="169"/>
      <c r="H61" s="169">
        <f>'将来負担比率（分子）の構造'!K$46</f>
        <v>488</v>
      </c>
      <c r="I61" s="169"/>
      <c r="J61" s="169"/>
      <c r="K61" s="169">
        <f>'将来負担比率（分子）の構造'!L$46</f>
        <v>358</v>
      </c>
      <c r="L61" s="169"/>
      <c r="M61" s="169"/>
      <c r="N61" s="169">
        <f>'将来負担比率（分子）の構造'!M$46</f>
        <v>320</v>
      </c>
      <c r="O61" s="169"/>
      <c r="P61" s="169"/>
    </row>
    <row r="62" spans="1:16" x14ac:dyDescent="0.15">
      <c r="A62" s="169" t="s">
        <v>37</v>
      </c>
      <c r="B62" s="169">
        <f>'将来負担比率（分子）の構造'!I$45</f>
        <v>6079</v>
      </c>
      <c r="C62" s="169"/>
      <c r="D62" s="169"/>
      <c r="E62" s="169">
        <f>'将来負担比率（分子）の構造'!J$45</f>
        <v>5678</v>
      </c>
      <c r="F62" s="169"/>
      <c r="G62" s="169"/>
      <c r="H62" s="169">
        <f>'将来負担比率（分子）の構造'!K$45</f>
        <v>5531</v>
      </c>
      <c r="I62" s="169"/>
      <c r="J62" s="169"/>
      <c r="K62" s="169">
        <f>'将来負担比率（分子）の構造'!L$45</f>
        <v>5305</v>
      </c>
      <c r="L62" s="169"/>
      <c r="M62" s="169"/>
      <c r="N62" s="169">
        <f>'将来負担比率（分子）の構造'!M$45</f>
        <v>5099</v>
      </c>
      <c r="O62" s="169"/>
      <c r="P62" s="169"/>
    </row>
    <row r="63" spans="1:16" x14ac:dyDescent="0.15">
      <c r="A63" s="169" t="s">
        <v>36</v>
      </c>
      <c r="B63" s="169">
        <f>'将来負担比率（分子）の構造'!I$44</f>
        <v>2809</v>
      </c>
      <c r="C63" s="169"/>
      <c r="D63" s="169"/>
      <c r="E63" s="169">
        <f>'将来負担比率（分子）の構造'!J$44</f>
        <v>2670</v>
      </c>
      <c r="F63" s="169"/>
      <c r="G63" s="169"/>
      <c r="H63" s="169">
        <f>'将来負担比率（分子）の構造'!K$44</f>
        <v>2499</v>
      </c>
      <c r="I63" s="169"/>
      <c r="J63" s="169"/>
      <c r="K63" s="169">
        <f>'将来負担比率（分子）の構造'!L$44</f>
        <v>2318</v>
      </c>
      <c r="L63" s="169"/>
      <c r="M63" s="169"/>
      <c r="N63" s="169">
        <f>'将来負担比率（分子）の構造'!M$44</f>
        <v>2153</v>
      </c>
      <c r="O63" s="169"/>
      <c r="P63" s="169"/>
    </row>
    <row r="64" spans="1:16" x14ac:dyDescent="0.15">
      <c r="A64" s="169" t="s">
        <v>35</v>
      </c>
      <c r="B64" s="169">
        <f>'将来負担比率（分子）の構造'!I$43</f>
        <v>4774</v>
      </c>
      <c r="C64" s="169"/>
      <c r="D64" s="169"/>
      <c r="E64" s="169">
        <f>'将来負担比率（分子）の構造'!J$43</f>
        <v>4864</v>
      </c>
      <c r="F64" s="169"/>
      <c r="G64" s="169"/>
      <c r="H64" s="169">
        <f>'将来負担比率（分子）の構造'!K$43</f>
        <v>4855</v>
      </c>
      <c r="I64" s="169"/>
      <c r="J64" s="169"/>
      <c r="K64" s="169">
        <f>'将来負担比率（分子）の構造'!L$43</f>
        <v>5136</v>
      </c>
      <c r="L64" s="169"/>
      <c r="M64" s="169"/>
      <c r="N64" s="169">
        <f>'将来負担比率（分子）の構造'!M$43</f>
        <v>4822</v>
      </c>
      <c r="O64" s="169"/>
      <c r="P64" s="169"/>
    </row>
    <row r="65" spans="1:16" x14ac:dyDescent="0.15">
      <c r="A65" s="169" t="s">
        <v>34</v>
      </c>
      <c r="B65" s="169">
        <f>'将来負担比率（分子）の構造'!I$42</f>
        <v>11</v>
      </c>
      <c r="C65" s="169"/>
      <c r="D65" s="169"/>
      <c r="E65" s="169">
        <f>'将来負担比率（分子）の構造'!J$42</f>
        <v>14</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49032</v>
      </c>
      <c r="C66" s="169"/>
      <c r="D66" s="169"/>
      <c r="E66" s="169">
        <f>'将来負担比率（分子）の構造'!J$41</f>
        <v>48462</v>
      </c>
      <c r="F66" s="169"/>
      <c r="G66" s="169"/>
      <c r="H66" s="169">
        <f>'将来負担比率（分子）の構造'!K$41</f>
        <v>50150</v>
      </c>
      <c r="I66" s="169"/>
      <c r="J66" s="169"/>
      <c r="K66" s="169">
        <f>'将来負担比率（分子）の構造'!L$41</f>
        <v>49902</v>
      </c>
      <c r="L66" s="169"/>
      <c r="M66" s="169"/>
      <c r="N66" s="169">
        <f>'将来負担比率（分子）の構造'!M$41</f>
        <v>47697</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3565</v>
      </c>
      <c r="C72" s="173">
        <f>基金残高に係る経年分析!G55</f>
        <v>4065</v>
      </c>
      <c r="D72" s="173">
        <f>基金残高に係る経年分析!H55</f>
        <v>4065</v>
      </c>
    </row>
    <row r="73" spans="1:16" x14ac:dyDescent="0.15">
      <c r="A73" s="172" t="s">
        <v>80</v>
      </c>
      <c r="B73" s="173">
        <f>基金残高に係る経年分析!F56</f>
        <v>9346</v>
      </c>
      <c r="C73" s="173">
        <f>基金残高に係る経年分析!G56</f>
        <v>10440</v>
      </c>
      <c r="D73" s="173">
        <f>基金残高に係る経年分析!H56</f>
        <v>10449</v>
      </c>
    </row>
    <row r="74" spans="1:16" x14ac:dyDescent="0.15">
      <c r="A74" s="172" t="s">
        <v>81</v>
      </c>
      <c r="B74" s="173">
        <f>基金残高に係る経年分析!F57</f>
        <v>10078</v>
      </c>
      <c r="C74" s="173">
        <f>基金残高に係る経年分析!G57</f>
        <v>10331</v>
      </c>
      <c r="D74" s="173">
        <f>基金残高に係る経年分析!H57</f>
        <v>10547</v>
      </c>
    </row>
  </sheetData>
  <sheetProtection algorithmName="SHA-512" hashValue="JmD1FQ2tI8tVcjXKF2t1T7UAr6dBbR23BxJ1Feqn/DfVG1uRcNliieUyanQ1BxzybOQIV2EzRE3eWHGYWSWJug==" saltValue="0o0cec39jd5F9+2YhmOd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132781</cp:lastModifiedBy>
  <cp:lastPrinted>2024-03-12T23:47:59Z</cp:lastPrinted>
  <dcterms:created xsi:type="dcterms:W3CDTF">2024-02-05T02:33:32Z</dcterms:created>
  <dcterms:modified xsi:type="dcterms:W3CDTF">2024-09-24T04:24:40Z</dcterms:modified>
  <cp:category/>
</cp:coreProperties>
</file>