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1" r:id="rId13"/>
    <sheet name="施設類型別ストック情報分析表①" sheetId="22" r:id="rId14"/>
    <sheet name="施設類型別ストック情報分析表②" sheetId="23" r:id="rId15"/>
    <sheet name="データシート" sheetId="8" state="hidden" r:id="rId16"/>
  </sheets>
  <calcPr calcId="145621"/>
</workbook>
</file>

<file path=xl/calcChain.xml><?xml version="1.0" encoding="utf-8"?>
<calcChain xmlns="http://schemas.openxmlformats.org/spreadsheetml/2006/main">
  <c r="AP23" i="11" l="1"/>
  <c r="V23" i="11"/>
  <c r="Q23" i="11"/>
  <c r="AU63" i="11"/>
  <c r="AP63" i="11"/>
  <c r="AP88" i="11"/>
  <c r="AF88" i="11"/>
  <c r="AA30" i="11" l="1"/>
  <c r="AA31" i="11"/>
  <c r="AA32" i="11"/>
  <c r="AA33" i="11"/>
  <c r="AA34" i="11"/>
  <c r="AA35" i="11"/>
  <c r="AA36" i="11"/>
  <c r="AA37" i="11"/>
  <c r="AA29" i="11"/>
  <c r="AA28" i="11"/>
  <c r="AA7" i="11" l="1"/>
  <c r="AA23" i="11" s="1"/>
  <c r="BG37" i="9" l="1"/>
  <c r="BG36" i="9"/>
  <c r="BG35" i="9"/>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C38" i="9"/>
  <c r="CO37" i="9"/>
  <c r="AM37" i="9"/>
  <c r="C37" i="9"/>
  <c r="CO36" i="9"/>
  <c r="AM36" i="9"/>
  <c r="C36" i="9"/>
  <c r="CO35" i="9"/>
  <c r="AM35" i="9"/>
  <c r="C35" i="9"/>
  <c r="CO34" i="9"/>
  <c r="BW34" i="9"/>
  <c r="BW35" i="9" s="1"/>
  <c r="BW36" i="9" s="1"/>
  <c r="BW37" i="9" s="1"/>
  <c r="BW38" i="9" s="1"/>
  <c r="BW39" i="9" s="1"/>
  <c r="BW40" i="9" s="1"/>
  <c r="BW41" i="9" s="1"/>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U37" i="9" s="1"/>
  <c r="U38" i="9" s="1"/>
  <c r="AM34" i="9"/>
  <c r="BE34" i="9" s="1"/>
  <c r="BE35" i="9" s="1"/>
  <c r="BE36" i="9" s="1"/>
  <c r="BE37" i="9" s="1"/>
</calcChain>
</file>

<file path=xl/sharedStrings.xml><?xml version="1.0" encoding="utf-8"?>
<sst xmlns="http://schemas.openxmlformats.org/spreadsheetml/2006/main" count="1069" uniqueCount="571">
  <si>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</si>
  <si>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</si>
  <si>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</si>
  <si>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</si>
  <si>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</si>
  <si>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</si>
  <si>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</si>
  <si>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</si>
  <si>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</si>
  <si>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</si>
  <si>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</si>
  <si>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</si>
  <si>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</si>
  <si>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</si>
  <si>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</si>
  <si>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</si>
  <si>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</si>
  <si>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</si>
  <si>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</si>
  <si>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</si>
  <si>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</si>
  <si>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</si>
  <si>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</si>
  <si>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</si>
  <si>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</si>
  <si>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</si>
  <si>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</si>
  <si>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</si>
  <si>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</si>
  <si>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</si>
  <si>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</si>
  <si>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</si>
  <si>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</si>
  <si>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</si>
  <si>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</si>
  <si>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</si>
  <si>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</si>
  <si>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</si>
  <si>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</si>
  <si>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</si>
  <si>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</si>
  <si>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</si>
  <si>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</si>
  <si>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</si>
  <si>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</si>
  <si>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</si>
  <si>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</si>
  <si>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</si>
  <si>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</si>
  <si>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</si>
  <si>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</si>
  <si>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</si>
  <si>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</si>
  <si>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</si>
  <si>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</si>
  <si>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</si>
  <si>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</si>
  <si>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</si>
  <si>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</si>
  <si>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</si>
  <si>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</si>
  <si>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</si>
  <si>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</si>
  <si>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</si>
  <si>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</si>
  <si>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</si>
  <si>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</si>
  <si>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</si>
  <si>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Ⅰ－２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</si>
  <si>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</si>
  <si>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</si>
  <si>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</si>
  <si>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</si>
  <si>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</si>
  <si>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</si>
  <si>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</si>
  <si>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</si>
  <si>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</si>
  <si>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</si>
  <si>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</si>
  <si>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</si>
  <si>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高野町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</si>
  <si>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</si>
  <si>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</si>
  <si>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</si>
  <si>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</si>
  <si>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</si>
  <si>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</si>
  <si>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</si>
  <si>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</si>
  <si>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</si>
  <si>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</si>
  <si>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</si>
  <si>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</si>
  <si>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</si>
  <si>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</si>
  <si>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</si>
  <si>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</si>
  <si>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</si>
  <si>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</si>
  <si>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</si>
  <si>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</si>
  <si>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</si>
  <si>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</si>
  <si>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</si>
  <si>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</si>
  <si>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</si>
  <si>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-15.7</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</si>
  <si>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</si>
  <si>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</si>
  <si>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</si>
  <si>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</si>
  <si>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</si>
  <si>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</si>
  <si>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</si>
  <si>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</si>
  <si>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</si>
  <si>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</si>
  <si>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</si>
  <si>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</si>
  <si>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</si>
  <si>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</si>
  <si>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</si>
  <si>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</si>
  <si>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</si>
  <si>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</si>
  <si>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</si>
  <si>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</si>
  <si>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</si>
  <si>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</si>
  <si>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</si>
  <si>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</si>
  <si>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</si>
  <si>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</si>
  <si>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</si>
  <si>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8"/>
  </si>
  <si>
    <t>うち日本人(％)</t>
    <phoneticPr fontId="5"/>
  </si>
  <si>
    <t>-1.8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</si>
  <si>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</si>
  <si>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</si>
  <si>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</si>
  <si>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</si>
  <si>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</si>
  <si>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</si>
  <si>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</si>
  <si>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</si>
  <si>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</si>
  <si>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</si>
  <si>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</si>
  <si>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</si>
  <si>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</si>
  <si>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</si>
  <si>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</si>
  <si>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</si>
  <si>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</si>
  <si>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</si>
  <si>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</si>
  <si>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</si>
  <si>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</si>
  <si>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</si>
  <si>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</si>
  <si>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</si>
  <si>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</si>
  <si>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</si>
  <si>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</si>
  <si>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</si>
  <si>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</si>
  <si>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</si>
  <si>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</si>
  <si>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</si>
  <si>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</si>
  <si>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</si>
  <si>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</si>
  <si>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</si>
  <si>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</si>
  <si>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</si>
  <si>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</si>
  <si>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</si>
  <si>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</si>
  <si>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</si>
  <si>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</si>
  <si>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</si>
  <si>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</si>
  <si>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</si>
  <si>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</si>
  <si>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</si>
  <si>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</si>
  <si>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</si>
  <si>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</si>
  <si>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</si>
  <si>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</si>
  <si>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</si>
  <si>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</si>
  <si>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</si>
  <si>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</si>
  <si>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</si>
  <si>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和歌山県高野町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</si>
  <si>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</si>
  <si>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</si>
  <si>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</si>
  <si>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</si>
  <si>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</si>
  <si>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</si>
  <si>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</si>
  <si>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</si>
  <si>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</si>
  <si>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</si>
  <si>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</si>
  <si>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</si>
  <si>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</si>
  <si>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</si>
  <si>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</si>
  <si>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</si>
  <si>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</si>
  <si>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</si>
  <si>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</si>
  <si>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</si>
  <si>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</si>
  <si>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</si>
  <si>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</si>
  <si>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</si>
  <si>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</si>
  <si>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</si>
  <si>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</si>
  <si>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</si>
  <si>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</si>
  <si>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</si>
  <si>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</si>
  <si>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</si>
  <si>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</si>
  <si>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</si>
  <si>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</si>
  <si>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</si>
  <si>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</si>
  <si>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</si>
  <si>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</si>
  <si>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</si>
  <si>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</si>
  <si>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</si>
  <si>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</si>
  <si>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</si>
  <si>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</si>
  <si>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</si>
  <si>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</si>
  <si>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</si>
  <si>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</si>
  <si>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</si>
  <si>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</si>
  <si>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</si>
  <si>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</si>
  <si>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</si>
  <si>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</si>
  <si>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</si>
  <si>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</si>
  <si>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</si>
  <si>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</si>
  <si>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</si>
  <si>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</si>
  <si>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</si>
  <si>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</si>
  <si>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</si>
  <si>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</si>
  <si>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</si>
  <si>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</si>
  <si>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</si>
  <si>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</si>
  <si>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</si>
  <si>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</si>
  <si>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</si>
  <si>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</si>
  <si>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</si>
  <si>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</si>
  <si>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</si>
  <si>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</si>
  <si>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</si>
  <si>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</si>
  <si>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</si>
  <si>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</si>
  <si>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</si>
  <si>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</si>
  <si>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</si>
  <si>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</si>
  <si>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</si>
  <si>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</si>
  <si>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</si>
  <si>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</si>
  <si>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</si>
  <si>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</si>
  <si>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</si>
  <si>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</si>
  <si>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</si>
  <si>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</si>
  <si>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</si>
  <si>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</si>
  <si>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</si>
  <si>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</si>
  <si>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</si>
  <si>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</si>
  <si>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</si>
  <si>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</si>
  <si>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</si>
  <si>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</si>
  <si>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</si>
  <si>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</si>
  <si>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</si>
  <si>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</si>
  <si>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</si>
  <si>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</si>
  <si>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</si>
  <si>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</si>
  <si>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</si>
  <si>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</si>
  <si>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</si>
  <si>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</si>
  <si>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</si>
  <si>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</si>
  <si>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</si>
  <si>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</si>
  <si>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</si>
  <si>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</si>
  <si>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病院</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</si>
  <si>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</si>
  <si>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</si>
  <si>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</si>
  <si>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</si>
  <si>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</si>
  <si>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</si>
  <si>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</si>
  <si>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</si>
  <si>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</si>
  <si>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</si>
  <si>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</si>
  <si>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</si>
  <si>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</si>
  <si>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</si>
  <si>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</si>
  <si>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</si>
  <si>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</si>
  <si>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</si>
  <si>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</si>
  <si>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</si>
  <si>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</si>
  <si>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</si>
  <si>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</si>
  <si>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</si>
  <si>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和歌山県高野町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</si>
  <si>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</si>
  <si>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</si>
  <si>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</si>
  <si>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</si>
  <si>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</si>
  <si>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</si>
  <si>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</si>
  <si>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</si>
  <si>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</si>
  <si>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</si>
  <si>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</si>
  <si>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</si>
  <si>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</si>
  <si>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</si>
  <si>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</si>
  <si>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</si>
  <si>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</si>
  <si>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</si>
  <si>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</si>
  <si>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</si>
  <si>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</si>
  <si>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</si>
  <si>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</si>
  <si>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</si>
  <si>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</si>
  <si>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</si>
  <si>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</si>
  <si>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</si>
  <si>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</si>
  <si>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</si>
  <si>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</si>
  <si>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</si>
  <si>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</si>
  <si>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高野町国民健康保険特別会計</t>
    <phoneticPr fontId="5"/>
  </si>
  <si>
    <t>高野町介護保険特別会計</t>
    <phoneticPr fontId="5"/>
  </si>
  <si>
    <t>高野町後期高齢者医療特別会計</t>
    <phoneticPr fontId="5"/>
  </si>
  <si>
    <t>高野町国民健康保険富貴診療所特別会計</t>
    <phoneticPr fontId="5"/>
  </si>
  <si>
    <t>高野町国民健康保険高野山総合診療所特別会計</t>
    <phoneticPr fontId="5"/>
  </si>
  <si>
    <t>高野町水道事業会計</t>
    <phoneticPr fontId="5"/>
  </si>
  <si>
    <t>法適用企業</t>
    <phoneticPr fontId="5"/>
  </si>
  <si>
    <t>高野町簡易水道特別会計</t>
    <phoneticPr fontId="5"/>
  </si>
  <si>
    <t>法非適用企業</t>
    <phoneticPr fontId="5"/>
  </si>
  <si>
    <t>高野町下水道特別会計</t>
    <phoneticPr fontId="5"/>
  </si>
  <si>
    <t>高野町生活排水処理事業特別会計</t>
    <phoneticPr fontId="5"/>
  </si>
  <si>
    <t>高野町農業集落排水事業特別会計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</si>
  <si>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</si>
  <si>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</si>
  <si>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</si>
  <si>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</si>
  <si>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</si>
  <si>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</si>
  <si>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</si>
  <si>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</si>
  <si>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</si>
  <si>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</si>
  <si>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</si>
  <si>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</si>
  <si>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</si>
  <si>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</si>
  <si>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</si>
  <si>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</si>
  <si>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</si>
  <si>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</si>
  <si>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</si>
  <si>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</si>
  <si>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</si>
  <si>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</si>
  <si>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</si>
  <si>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</si>
  <si>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</si>
  <si>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</si>
  <si>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</si>
  <si>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</si>
  <si>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</si>
  <si>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</si>
  <si>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</si>
  <si>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</si>
  <si>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</si>
  <si>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</si>
  <si>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</si>
  <si>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</si>
  <si>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</si>
  <si>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</si>
  <si>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</si>
  <si>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</si>
  <si>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</si>
  <si>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</si>
  <si>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</si>
  <si>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</si>
  <si>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</si>
  <si>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</si>
  <si>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</si>
  <si>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</si>
  <si>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</si>
  <si>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</si>
  <si>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</si>
  <si>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</si>
  <si>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</si>
  <si>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</si>
  <si>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</si>
  <si>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</si>
  <si>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</si>
  <si>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</si>
  <si>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</si>
  <si>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</si>
  <si>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</si>
  <si>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</si>
  <si>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</si>
  <si>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</si>
  <si>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</si>
  <si>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</si>
  <si>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</si>
  <si>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</si>
  <si>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</si>
  <si>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</si>
  <si>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</si>
  <si>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</si>
  <si>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</si>
  <si>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</si>
  <si>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</si>
  <si>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</si>
  <si>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</si>
  <si>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</si>
  <si>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</si>
  <si>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</si>
  <si>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</si>
  <si>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</si>
  <si>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</si>
  <si>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</si>
  <si>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</si>
  <si>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</si>
  <si>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</si>
  <si>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</si>
  <si>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</si>
  <si>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</si>
  <si>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</si>
  <si>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</si>
  <si>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</si>
  <si>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</si>
  <si>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</si>
  <si>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</si>
  <si>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</si>
  <si>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</si>
  <si>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</si>
  <si>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</si>
  <si>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</si>
  <si>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</si>
  <si>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</si>
  <si>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</si>
  <si>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</si>
  <si>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</si>
  <si>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</si>
  <si>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</si>
  <si>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</si>
  <si>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</si>
  <si>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</si>
  <si>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</si>
  <si>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</si>
  <si>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</si>
  <si>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</si>
  <si>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</si>
  <si>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</si>
  <si>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</si>
  <si>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</si>
  <si>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</si>
  <si>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</si>
  <si>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</si>
  <si>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</si>
  <si>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</si>
  <si>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</si>
  <si>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</si>
  <si>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</si>
  <si>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</si>
  <si>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</si>
  <si>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</si>
  <si>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</si>
  <si>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</si>
  <si>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</si>
  <si>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</si>
  <si>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</si>
  <si>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0.33</t>
  </si>
  <si>
    <t>▲ 1.30</t>
  </si>
  <si>
    <t>▲ 1.61</t>
  </si>
  <si>
    <t>高野町国民健康保険特別会計</t>
  </si>
  <si>
    <t>一般会計</t>
  </si>
  <si>
    <t>高野町水道事業会計</t>
  </si>
  <si>
    <t>高野町介護保険特別会計</t>
  </si>
  <si>
    <t>高野町国民健康保険高野山総合診療所特別会計</t>
  </si>
  <si>
    <t>高野町国民健康保険富貴診療所特別会計</t>
  </si>
  <si>
    <t>高野町下水道特別会計</t>
  </si>
  <si>
    <t>高野町後期高齢者医療特別会計</t>
  </si>
  <si>
    <t>その他会計（赤字）</t>
  </si>
  <si>
    <t>その他会計（黒字）</t>
  </si>
  <si>
    <t>-</t>
    <phoneticPr fontId="2"/>
  </si>
  <si>
    <t>-</t>
    <phoneticPr fontId="2"/>
  </si>
  <si>
    <t>-</t>
    <phoneticPr fontId="2"/>
  </si>
  <si>
    <t>-</t>
    <phoneticPr fontId="2"/>
  </si>
  <si>
    <t>-</t>
    <phoneticPr fontId="2"/>
  </si>
  <si>
    <t>-</t>
    <phoneticPr fontId="2"/>
  </si>
  <si>
    <t>和歌山県市町村総合事務組合</t>
    <rPh sb="0" eb="4">
      <t>ワカヤマケン</t>
    </rPh>
    <rPh sb="4" eb="7">
      <t>シチョウソン</t>
    </rPh>
    <rPh sb="7" eb="13">
      <t>ソウゴウジムクミアイ</t>
    </rPh>
    <phoneticPr fontId="2"/>
  </si>
  <si>
    <t>和歌山県地方税回収機構</t>
    <rPh sb="0" eb="4">
      <t>ワカヤマケン</t>
    </rPh>
    <rPh sb="4" eb="11">
      <t>チホウゼイカイシュウキコウ</t>
    </rPh>
    <phoneticPr fontId="2"/>
  </si>
  <si>
    <t>橋本周辺広域市町村圏組合</t>
    <rPh sb="0" eb="4">
      <t>ハシモトシュウヘン</t>
    </rPh>
    <rPh sb="4" eb="6">
      <t>コウイキ</t>
    </rPh>
    <rPh sb="6" eb="9">
      <t>シチョウソン</t>
    </rPh>
    <rPh sb="9" eb="10">
      <t>ケン</t>
    </rPh>
    <rPh sb="10" eb="12">
      <t>クミアイ</t>
    </rPh>
    <phoneticPr fontId="2"/>
  </si>
  <si>
    <t>伊都郡町村及び橋本市老人福祉施設事務組合（国城寮）</t>
    <rPh sb="0" eb="3">
      <t>イトグン</t>
    </rPh>
    <rPh sb="3" eb="5">
      <t>チョウソン</t>
    </rPh>
    <rPh sb="5" eb="6">
      <t>オヨ</t>
    </rPh>
    <rPh sb="7" eb="10">
      <t>ハシモトシ</t>
    </rPh>
    <rPh sb="10" eb="14">
      <t>ロウジンフクシ</t>
    </rPh>
    <rPh sb="14" eb="20">
      <t>シセツジムクミアイ</t>
    </rPh>
    <rPh sb="21" eb="24">
      <t>クニギリョウ</t>
    </rPh>
    <phoneticPr fontId="2"/>
  </si>
  <si>
    <t>伊都郡町村及び橋本市児童福祉施設事務組合（わかくさ）</t>
  </si>
  <si>
    <t>和歌山県後期高齢者医療広域連合</t>
    <rPh sb="0" eb="9">
      <t>ワカヤマケンコウキコウレイシャ</t>
    </rPh>
    <rPh sb="9" eb="15">
      <t>イリョウコウイキレンゴウ</t>
    </rPh>
    <phoneticPr fontId="2"/>
  </si>
  <si>
    <t>和歌山県後期高齢者医療広域連合（特別会計）</t>
    <rPh sb="0" eb="9">
      <t>ワカヤマケンコウキコウレイシャ</t>
    </rPh>
    <rPh sb="9" eb="15">
      <t>イリョウコウイキレンゴウ</t>
    </rPh>
    <rPh sb="16" eb="20">
      <t>トクベツカイケイ</t>
    </rPh>
    <phoneticPr fontId="2"/>
  </si>
  <si>
    <t>伊都郡町村及び橋本市老人福祉施設事務組合（公営企業会計）</t>
  </si>
  <si>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</si>
  <si>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</si>
  <si>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</si>
  <si>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</si>
  <si>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</si>
  <si>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</si>
  <si>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</si>
  <si>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</si>
  <si>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</si>
  <si>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</si>
  <si>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</si>
  <si>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</si>
  <si>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</si>
  <si>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</si>
  <si>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</si>
  <si>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将来負担比率はマイナスとなっており、有形固定資産減価償却率は類似団体内平均値と比較して高い水準となっている。
今後は公共施設個別計画のもと、老朽化の進むものから財政上可能な範囲で順次更新を行っていき、有形固定資産減価償却率の減少に努める。</t>
    <phoneticPr fontId="5"/>
  </si>
  <si>
    <t>有形固定資産減価償却率</t>
    <phoneticPr fontId="5"/>
  </si>
  <si>
    <t>将来負担比率は平成24年度から平成28年度の期間において常にマイナスとなっており、実質公債費比率は減少傾向になっている。
実質公債費比率は類似団体内平均値と比較すると高い水準となっているため、今後は町債の発行を伴う新規事業を抑制するように努める。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</si>
</sst>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185018</c:v>
                </c:pt>
                <c:pt idx="1">
                  <c:v>238802</c:v>
                </c:pt>
                <c:pt idx="2">
                  <c:v>288550</c:v>
                </c:pt>
                <c:pt idx="3">
                  <c:v>287914</c:v>
                </c:pt>
                <c:pt idx="4">
                  <c:v>310300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99663</c:v>
                </c:pt>
                <c:pt idx="1">
                  <c:v>183041</c:v>
                </c:pt>
                <c:pt idx="2">
                  <c:v>231515</c:v>
                </c:pt>
                <c:pt idx="3">
                  <c:v>187770</c:v>
                </c:pt>
                <c:pt idx="4">
                  <c:v>153988</c:v>
                </c:pt>
              </c:numCache>
            </c:numRef>
          </c:val>
          <c:smooth val="0"/>
        </c:ser>
        <c:dLbls>
          <c:showLegendKey val="0"/>
          <c:showVal val="0"/>
          <c:showCatName val="0"/>
          <c:showSerName val="0"/>
          <c:showPercent val="0"/>
          <c:showBubbleSize val="0"/>
        </c:dLbls>
        <c:marker val="1"/>
        <c:smooth val="0"/>
        <c:axId val="165039104"/>
        <c:axId val="165074048"/>
      </c:lineChart>
      <c:catAx>
        <c:axId val="16503910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5074048"/>
        <c:crosses val="autoZero"/>
        <c:auto val="1"/>
        <c:lblAlgn val="ctr"/>
        <c:lblOffset val="100"/>
        <c:tickLblSkip val="1"/>
        <c:tickMarkSkip val="1"/>
        <c:noMultiLvlLbl val="0"/>
      </c:catAx>
      <c:valAx>
        <c:axId val="165074048"/>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50391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3.85</c:v>
                </c:pt>
                <c:pt idx="1">
                  <c:v>6.42</c:v>
                </c:pt>
                <c:pt idx="2">
                  <c:v>7.23</c:v>
                </c:pt>
                <c:pt idx="3">
                  <c:v>7.71</c:v>
                </c:pt>
                <c:pt idx="4">
                  <c:v>5.42</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60.22</c:v>
                </c:pt>
                <c:pt idx="1">
                  <c:v>55.92</c:v>
                </c:pt>
                <c:pt idx="2">
                  <c:v>57.94</c:v>
                </c:pt>
                <c:pt idx="3">
                  <c:v>57.79</c:v>
                </c:pt>
                <c:pt idx="4">
                  <c:v>59.65</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73773568"/>
        <c:axId val="1737754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-0.33</c:v>
                </c:pt>
                <c:pt idx="1">
                  <c:v>-1.3</c:v>
                </c:pt>
                <c:pt idx="2">
                  <c:v>0.59</c:v>
                </c:pt>
                <c:pt idx="3">
                  <c:v>4.3499999999999996</c:v>
                </c:pt>
                <c:pt idx="4">
                  <c:v>-1.61</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73773568"/>
        <c:axId val="173775488"/>
      </c:lineChart>
      <c:catAx>
        <c:axId val="173773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3775488"/>
        <c:crosses val="autoZero"/>
        <c:auto val="1"/>
        <c:lblAlgn val="ctr"/>
        <c:lblOffset val="100"/>
        <c:tickLblSkip val="1"/>
        <c:tickMarkSkip val="1"/>
        <c:noMultiLvlLbl val="0"/>
      </c:catAx>
      <c:valAx>
        <c:axId val="173775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3773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0.24</c:v>
                </c:pt>
                <c:pt idx="2">
                  <c:v>#N/A</c:v>
                </c:pt>
                <c:pt idx="3">
                  <c:v>0.19</c:v>
                </c:pt>
                <c:pt idx="4">
                  <c:v>#N/A</c:v>
                </c:pt>
                <c:pt idx="5">
                  <c:v>0.17</c:v>
                </c:pt>
                <c:pt idx="6">
                  <c:v>#N/A</c:v>
                </c:pt>
                <c:pt idx="7">
                  <c:v>0.17</c:v>
                </c:pt>
                <c:pt idx="8">
                  <c:v>#N/A</c:v>
                </c:pt>
                <c:pt idx="9">
                  <c:v>0.26</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高野町後期高齢者医療特別会計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0.18</c:v>
                </c:pt>
                <c:pt idx="2">
                  <c:v>#N/A</c:v>
                </c:pt>
                <c:pt idx="3">
                  <c:v>0.27</c:v>
                </c:pt>
                <c:pt idx="4">
                  <c:v>#N/A</c:v>
                </c:pt>
                <c:pt idx="5">
                  <c:v>0.17</c:v>
                </c:pt>
                <c:pt idx="6">
                  <c:v>#N/A</c:v>
                </c:pt>
                <c:pt idx="7">
                  <c:v>0.23</c:v>
                </c:pt>
                <c:pt idx="8">
                  <c:v>#N/A</c:v>
                </c:pt>
                <c:pt idx="9">
                  <c:v>0.21</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高野町下水道特別会計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0.11</c:v>
                </c:pt>
                <c:pt idx="2">
                  <c:v>#N/A</c:v>
                </c:pt>
                <c:pt idx="3">
                  <c:v>0.18</c:v>
                </c:pt>
                <c:pt idx="4">
                  <c:v>#N/A</c:v>
                </c:pt>
                <c:pt idx="5">
                  <c:v>0.32</c:v>
                </c:pt>
                <c:pt idx="6">
                  <c:v>#N/A</c:v>
                </c:pt>
                <c:pt idx="7">
                  <c:v>0.28999999999999998</c:v>
                </c:pt>
                <c:pt idx="8">
                  <c:v>#N/A</c:v>
                </c:pt>
                <c:pt idx="9">
                  <c:v>0.23</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高野町国民健康保険富貴診療所特別会計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0.26</c:v>
                </c:pt>
                <c:pt idx="2">
                  <c:v>#N/A</c:v>
                </c:pt>
                <c:pt idx="3">
                  <c:v>0.16</c:v>
                </c:pt>
                <c:pt idx="4">
                  <c:v>#N/A</c:v>
                </c:pt>
                <c:pt idx="5">
                  <c:v>0.19</c:v>
                </c:pt>
                <c:pt idx="6">
                  <c:v>#N/A</c:v>
                </c:pt>
                <c:pt idx="7">
                  <c:v>0.25</c:v>
                </c:pt>
                <c:pt idx="8">
                  <c:v>#N/A</c:v>
                </c:pt>
                <c:pt idx="9">
                  <c:v>0.23</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高野町国民健康保険高野山総合診療所特別会計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1.59</c:v>
                </c:pt>
                <c:pt idx="2">
                  <c:v>#N/A</c:v>
                </c:pt>
                <c:pt idx="3">
                  <c:v>2.1</c:v>
                </c:pt>
                <c:pt idx="4">
                  <c:v>#N/A</c:v>
                </c:pt>
                <c:pt idx="5">
                  <c:v>0.93</c:v>
                </c:pt>
                <c:pt idx="6">
                  <c:v>#N/A</c:v>
                </c:pt>
                <c:pt idx="7">
                  <c:v>1.38</c:v>
                </c:pt>
                <c:pt idx="8">
                  <c:v>#N/A</c:v>
                </c:pt>
                <c:pt idx="9">
                  <c:v>1.59</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高野町介護保険特別会計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0.95</c:v>
                </c:pt>
                <c:pt idx="2">
                  <c:v>#N/A</c:v>
                </c:pt>
                <c:pt idx="3">
                  <c:v>1.46</c:v>
                </c:pt>
                <c:pt idx="4">
                  <c:v>#N/A</c:v>
                </c:pt>
                <c:pt idx="5">
                  <c:v>1.63</c:v>
                </c:pt>
                <c:pt idx="6">
                  <c:v>#N/A</c:v>
                </c:pt>
                <c:pt idx="7">
                  <c:v>1.41</c:v>
                </c:pt>
                <c:pt idx="8">
                  <c:v>#N/A</c:v>
                </c:pt>
                <c:pt idx="9">
                  <c:v>1.8</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高野町水道事業会計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2.68</c:v>
                </c:pt>
                <c:pt idx="2">
                  <c:v>#N/A</c:v>
                </c:pt>
                <c:pt idx="3">
                  <c:v>2.73</c:v>
                </c:pt>
                <c:pt idx="4">
                  <c:v>#N/A</c:v>
                </c:pt>
                <c:pt idx="5">
                  <c:v>3.09</c:v>
                </c:pt>
                <c:pt idx="6">
                  <c:v>#N/A</c:v>
                </c:pt>
                <c:pt idx="7">
                  <c:v>3.42</c:v>
                </c:pt>
                <c:pt idx="8">
                  <c:v>#N/A</c:v>
                </c:pt>
                <c:pt idx="9">
                  <c:v>3.68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3.84</c:v>
                </c:pt>
                <c:pt idx="2">
                  <c:v>#N/A</c:v>
                </c:pt>
                <c:pt idx="3">
                  <c:v>6.42</c:v>
                </c:pt>
                <c:pt idx="4">
                  <c:v>#N/A</c:v>
                </c:pt>
                <c:pt idx="5">
                  <c:v>7.23</c:v>
                </c:pt>
                <c:pt idx="6">
                  <c:v>#N/A</c:v>
                </c:pt>
                <c:pt idx="7">
                  <c:v>7.71</c:v>
                </c:pt>
                <c:pt idx="8">
                  <c:v>#N/A</c:v>
                </c:pt>
                <c:pt idx="9">
                  <c:v>5.41</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高野町国民健康保険特別会計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6.23</c:v>
                </c:pt>
                <c:pt idx="2">
                  <c:v>#N/A</c:v>
                </c:pt>
                <c:pt idx="3">
                  <c:v>6.48</c:v>
                </c:pt>
                <c:pt idx="4">
                  <c:v>#N/A</c:v>
                </c:pt>
                <c:pt idx="5">
                  <c:v>6.25</c:v>
                </c:pt>
                <c:pt idx="6">
                  <c:v>#N/A</c:v>
                </c:pt>
                <c:pt idx="7">
                  <c:v>5.87</c:v>
                </c:pt>
                <c:pt idx="8">
                  <c:v>#N/A</c:v>
                </c:pt>
                <c:pt idx="9">
                  <c:v>5.92</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74213760"/>
        <c:axId val="174215552"/>
      </c:barChart>
      <c:catAx>
        <c:axId val="174213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4215552"/>
        <c:crosses val="autoZero"/>
        <c:auto val="1"/>
        <c:lblAlgn val="ctr"/>
        <c:lblOffset val="100"/>
        <c:tickLblSkip val="1"/>
        <c:tickMarkSkip val="1"/>
        <c:noMultiLvlLbl val="0"/>
      </c:catAx>
      <c:valAx>
        <c:axId val="174215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42137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381</c:v>
                </c:pt>
                <c:pt idx="5">
                  <c:v>400</c:v>
                </c:pt>
                <c:pt idx="8">
                  <c:v>374</c:v>
                </c:pt>
                <c:pt idx="11">
                  <c:v>358</c:v>
                </c:pt>
                <c:pt idx="14">
                  <c:v>362</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20</c:v>
                </c:pt>
                <c:pt idx="3">
                  <c:v>24</c:v>
                </c:pt>
                <c:pt idx="6">
                  <c:v>23</c:v>
                </c:pt>
                <c:pt idx="9">
                  <c:v>24</c:v>
                </c:pt>
                <c:pt idx="12">
                  <c:v>23</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65</c:v>
                </c:pt>
                <c:pt idx="3">
                  <c:v>67</c:v>
                </c:pt>
                <c:pt idx="6">
                  <c:v>61</c:v>
                </c:pt>
                <c:pt idx="9">
                  <c:v>74</c:v>
                </c:pt>
                <c:pt idx="12">
                  <c:v>85</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7</c:v>
                </c:pt>
                <c:pt idx="3">
                  <c:v>7</c:v>
                </c:pt>
                <c:pt idx="6">
                  <c:v>7</c:v>
                </c:pt>
                <c:pt idx="9">
                  <c:v>7</c:v>
                </c:pt>
                <c:pt idx="12">
                  <c:v>7</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8</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469</c:v>
                </c:pt>
                <c:pt idx="3">
                  <c:v>454</c:v>
                </c:pt>
                <c:pt idx="6">
                  <c:v>402</c:v>
                </c:pt>
                <c:pt idx="9">
                  <c:v>387</c:v>
                </c:pt>
                <c:pt idx="12">
                  <c:v>379</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74540672"/>
        <c:axId val="1745428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180</c:v>
                </c:pt>
                <c:pt idx="2">
                  <c:v>#N/A</c:v>
                </c:pt>
                <c:pt idx="3">
                  <c:v>#N/A</c:v>
                </c:pt>
                <c:pt idx="4">
                  <c:v>152</c:v>
                </c:pt>
                <c:pt idx="5">
                  <c:v>#N/A</c:v>
                </c:pt>
                <c:pt idx="6">
                  <c:v>#N/A</c:v>
                </c:pt>
                <c:pt idx="7">
                  <c:v>119</c:v>
                </c:pt>
                <c:pt idx="8">
                  <c:v>#N/A</c:v>
                </c:pt>
                <c:pt idx="9">
                  <c:v>#N/A</c:v>
                </c:pt>
                <c:pt idx="10">
                  <c:v>134</c:v>
                </c:pt>
                <c:pt idx="11">
                  <c:v>#N/A</c:v>
                </c:pt>
                <c:pt idx="12">
                  <c:v>#N/A</c:v>
                </c:pt>
                <c:pt idx="13">
                  <c:v>140</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74540672"/>
        <c:axId val="174542848"/>
      </c:lineChart>
      <c:catAx>
        <c:axId val="174540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4542848"/>
        <c:crosses val="autoZero"/>
        <c:auto val="1"/>
        <c:lblAlgn val="ctr"/>
        <c:lblOffset val="100"/>
        <c:tickLblSkip val="1"/>
        <c:tickMarkSkip val="1"/>
        <c:noMultiLvlLbl val="0"/>
      </c:catAx>
      <c:valAx>
        <c:axId val="174542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4540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2912</c:v>
                </c:pt>
                <c:pt idx="5">
                  <c:v>2981</c:v>
                </c:pt>
                <c:pt idx="8">
                  <c:v>3078</c:v>
                </c:pt>
                <c:pt idx="11">
                  <c:v>3223</c:v>
                </c:pt>
                <c:pt idx="14">
                  <c:v>3133</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550</c:v>
                </c:pt>
                <c:pt idx="5">
                  <c:v>600</c:v>
                </c:pt>
                <c:pt idx="8">
                  <c:v>557</c:v>
                </c:pt>
                <c:pt idx="11">
                  <c:v>473</c:v>
                </c:pt>
                <c:pt idx="14">
                  <c:v>420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1919</c:v>
                </c:pt>
                <c:pt idx="5">
                  <c:v>1828</c:v>
                </c:pt>
                <c:pt idx="8">
                  <c:v>1882</c:v>
                </c:pt>
                <c:pt idx="11">
                  <c:v>2126</c:v>
                </c:pt>
                <c:pt idx="14">
                  <c:v>2089</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806</c:v>
                </c:pt>
                <c:pt idx="3">
                  <c:v>716</c:v>
                </c:pt>
                <c:pt idx="6">
                  <c:v>677</c:v>
                </c:pt>
                <c:pt idx="9">
                  <c:v>591</c:v>
                </c:pt>
                <c:pt idx="12">
                  <c:v>600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306</c:v>
                </c:pt>
                <c:pt idx="3">
                  <c:v>280</c:v>
                </c:pt>
                <c:pt idx="6">
                  <c:v>253</c:v>
                </c:pt>
                <c:pt idx="9">
                  <c:v>226</c:v>
                </c:pt>
                <c:pt idx="12">
                  <c:v>199</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590</c:v>
                </c:pt>
                <c:pt idx="3">
                  <c:v>560</c:v>
                </c:pt>
                <c:pt idx="6">
                  <c:v>580</c:v>
                </c:pt>
                <c:pt idx="9">
                  <c:v>630</c:v>
                </c:pt>
                <c:pt idx="12">
                  <c:v>700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64</c:v>
                </c:pt>
                <c:pt idx="6">
                  <c:v>40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3266</c:v>
                </c:pt>
                <c:pt idx="3">
                  <c:v>3312</c:v>
                </c:pt>
                <c:pt idx="6">
                  <c:v>3421</c:v>
                </c:pt>
                <c:pt idx="9">
                  <c:v>3482</c:v>
                </c:pt>
                <c:pt idx="12">
                  <c:v>3318</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74659840"/>
        <c:axId val="1746702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74659840"/>
        <c:axId val="174670208"/>
      </c:lineChart>
      <c:catAx>
        <c:axId val="174659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4670208"/>
        <c:crosses val="autoZero"/>
        <c:auto val="1"/>
        <c:lblAlgn val="ctr"/>
        <c:lblOffset val="100"/>
        <c:tickLblSkip val="1"/>
        <c:tickMarkSkip val="1"/>
        <c:noMultiLvlLbl val="0"/>
      </c:catAx>
      <c:valAx>
        <c:axId val="174670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4659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63.4</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57.1</c:v>
                </c:pt>
              </c:numCache>
            </c:numRef>
          </c:xVal>
          <c:yVal>
            <c:numRef>
              <c:f>公会計指標分析・財政指標組合せ分析表!$K$55:$O$55</c:f>
              <c:numCache>
                <c:formatCode>#,##0.0;"▲ "#,##0.0</c:formatCode>
                <c:ptCount val="5"/>
                <c:pt idx="3">
                  <c:v>0</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74832640"/>
        <c:axId val="174838912"/>
      </c:scatterChart>
      <c:valAx>
        <c:axId val="174832640"/>
        <c:scaling>
          <c:orientation val="minMax"/>
          <c:max val="68.599999999999994"/>
          <c:min val="45.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4838912"/>
        <c:crosses val="autoZero"/>
        <c:crossBetween val="midCat"/>
      </c:valAx>
      <c:valAx>
        <c:axId val="17483891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48326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9.9</c:v>
                </c:pt>
                <c:pt idx="1">
                  <c:v>9.8000000000000007</c:v>
                </c:pt>
                <c:pt idx="2">
                  <c:v>8.8000000000000007</c:v>
                </c:pt>
                <c:pt idx="3">
                  <c:v>7.7</c:v>
                </c:pt>
                <c:pt idx="4">
                  <c:v>7.4</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9.6999999999999993</c:v>
                </c:pt>
                <c:pt idx="1">
                  <c:v>8.6</c:v>
                </c:pt>
                <c:pt idx="2">
                  <c:v>7.7</c:v>
                </c:pt>
                <c:pt idx="3">
                  <c:v>6.4</c:v>
                </c:pt>
                <c:pt idx="4">
                  <c:v>6.9</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75044096"/>
        <c:axId val="175046016"/>
      </c:scatterChart>
      <c:valAx>
        <c:axId val="175044096"/>
        <c:scaling>
          <c:orientation val="minMax"/>
          <c:max val="10"/>
          <c:min val="6.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5046016"/>
        <c:crosses val="autoZero"/>
        <c:crossBetween val="midCat"/>
      </c:valAx>
      <c:valAx>
        <c:axId val="17504601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504409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和歌山県高野町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3,243
3,215
137.03
4,173,353
4,038,202
113,517
2,095,571
3,318,294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財政力指数は</a:t>
          </a:r>
          <a:r>
            <a:rPr kumimoji="1" lang="en-US" altLang="ja-JP" sz="1300">
              <a:latin typeface="ＭＳ Ｐゴシック"/>
            </a:rPr>
            <a:t>0.20</a:t>
          </a:r>
          <a:r>
            <a:rPr kumimoji="1" lang="ja-JP" altLang="en-US" sz="1300">
              <a:latin typeface="ＭＳ Ｐゴシック"/>
            </a:rPr>
            <a:t>となっており、全国平均の</a:t>
          </a:r>
          <a:r>
            <a:rPr kumimoji="1" lang="en-US" altLang="ja-JP" sz="1300">
              <a:latin typeface="ＭＳ Ｐゴシック"/>
            </a:rPr>
            <a:t>0.50</a:t>
          </a:r>
          <a:r>
            <a:rPr kumimoji="1" lang="ja-JP" altLang="en-US" sz="1300">
              <a:latin typeface="ＭＳ Ｐゴシック"/>
            </a:rPr>
            <a:t>和歌山県平均の</a:t>
          </a:r>
          <a:r>
            <a:rPr kumimoji="1" lang="en-US" altLang="ja-JP" sz="1300">
              <a:latin typeface="ＭＳ Ｐゴシック"/>
            </a:rPr>
            <a:t>0.35</a:t>
          </a:r>
          <a:r>
            <a:rPr kumimoji="1" lang="ja-JP" altLang="en-US" sz="1300">
              <a:latin typeface="ＭＳ Ｐゴシック"/>
            </a:rPr>
            <a:t>類似団体平均の</a:t>
          </a:r>
          <a:r>
            <a:rPr kumimoji="1" lang="en-US" altLang="ja-JP" sz="1300">
              <a:latin typeface="ＭＳ Ｐゴシック"/>
            </a:rPr>
            <a:t>0.22</a:t>
          </a:r>
          <a:r>
            <a:rPr kumimoji="1" lang="ja-JP" altLang="en-US" sz="1300">
              <a:latin typeface="ＭＳ Ｐゴシック"/>
            </a:rPr>
            <a:t>、いずれと比較しても低い水準となっている。今後は主産業である観光関連サービス業を中心に産業全体の振興を進めることで税収の増を図っていく。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70273</xdr:rowOff>
    </xdr:from>
    <xdr:to>
      <xdr:col>7</xdr:col>
      <xdr:colOff>152400</xdr:colOff>
      <xdr:row>45</xdr:row>
      <xdr:rowOff>33867</xdr:rowOff>
    </xdr:to>
    <xdr:cxnSp macro="">
      <xdr:nvCxnSpPr>
        <xdr:cNvPr id="62" name="直線コネクタ 61"/>
        <xdr:cNvCxnSpPr/>
      </xdr:nvCxnSpPr>
      <xdr:spPr>
        <a:xfrm flipV="1">
          <a:off x="4953000" y="6413923"/>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3"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4" name="直線コネクタ 63"/>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156650</xdr:rowOff>
    </xdr:from>
    <xdr:ext cx="762000" cy="259045"/>
    <xdr:sp macro="" textlink="">
      <xdr:nvSpPr>
        <xdr:cNvPr id="65" name="財政力最大値テキスト"/>
        <xdr:cNvSpPr txBox="1"/>
      </xdr:nvSpPr>
      <xdr:spPr>
        <a:xfrm>
          <a:off x="5041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a:t>
          </a:r>
          <a:endParaRPr kumimoji="1" lang="ja-JP" altLang="en-US" sz="1000" b="1">
            <a:latin typeface="ＭＳ Ｐゴシック"/>
          </a:endParaRPr>
        </a:p>
      </xdr:txBody>
    </xdr:sp>
    <xdr:clientData/>
  </xdr:oneCellAnchor>
  <xdr:twoCellAnchor>
    <xdr:from>
      <xdr:col>7</xdr:col>
      <xdr:colOff>63500</xdr:colOff>
      <xdr:row>37</xdr:row>
      <xdr:rowOff>70273</xdr:rowOff>
    </xdr:from>
    <xdr:to>
      <xdr:col>7</xdr:col>
      <xdr:colOff>241300</xdr:colOff>
      <xdr:row>37</xdr:row>
      <xdr:rowOff>70273</xdr:rowOff>
    </xdr:to>
    <xdr:cxnSp macro="">
      <xdr:nvCxnSpPr>
        <xdr:cNvPr id="66" name="直線コネクタ 65"/>
        <xdr:cNvCxnSpPr/>
      </xdr:nvCxnSpPr>
      <xdr:spPr>
        <a:xfrm>
          <a:off x="4864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84667</xdr:rowOff>
    </xdr:from>
    <xdr:to>
      <xdr:col>7</xdr:col>
      <xdr:colOff>152400</xdr:colOff>
      <xdr:row>44</xdr:row>
      <xdr:rowOff>92710</xdr:rowOff>
    </xdr:to>
    <xdr:cxnSp macro="">
      <xdr:nvCxnSpPr>
        <xdr:cNvPr id="67" name="直線コネクタ 66"/>
        <xdr:cNvCxnSpPr/>
      </xdr:nvCxnSpPr>
      <xdr:spPr>
        <a:xfrm flipV="1">
          <a:off x="4114800" y="762846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34307</xdr:rowOff>
    </xdr:from>
    <xdr:ext cx="762000" cy="259045"/>
    <xdr:sp macro="" textlink="">
      <xdr:nvSpPr>
        <xdr:cNvPr id="68" name="財政力平均値テキスト"/>
        <xdr:cNvSpPr txBox="1"/>
      </xdr:nvSpPr>
      <xdr:spPr>
        <a:xfrm>
          <a:off x="5041900" y="740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7</xdr:col>
      <xdr:colOff>101600</xdr:colOff>
      <xdr:row>44</xdr:row>
      <xdr:rowOff>17780</xdr:rowOff>
    </xdr:from>
    <xdr:to>
      <xdr:col>7</xdr:col>
      <xdr:colOff>203200</xdr:colOff>
      <xdr:row>44</xdr:row>
      <xdr:rowOff>119380</xdr:rowOff>
    </xdr:to>
    <xdr:sp macro="" textlink="">
      <xdr:nvSpPr>
        <xdr:cNvPr id="69" name="フローチャート : 判断 68"/>
        <xdr:cNvSpPr/>
      </xdr:nvSpPr>
      <xdr:spPr>
        <a:xfrm>
          <a:off x="49022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84667</xdr:rowOff>
    </xdr:from>
    <xdr:to>
      <xdr:col>6</xdr:col>
      <xdr:colOff>0</xdr:colOff>
      <xdr:row>44</xdr:row>
      <xdr:rowOff>92710</xdr:rowOff>
    </xdr:to>
    <xdr:cxnSp macro="">
      <xdr:nvCxnSpPr>
        <xdr:cNvPr id="70" name="直線コネクタ 69"/>
        <xdr:cNvCxnSpPr/>
      </xdr:nvCxnSpPr>
      <xdr:spPr>
        <a:xfrm>
          <a:off x="3225800" y="76284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140970</xdr:rowOff>
    </xdr:from>
    <xdr:to>
      <xdr:col>6</xdr:col>
      <xdr:colOff>50800</xdr:colOff>
      <xdr:row>44</xdr:row>
      <xdr:rowOff>71120</xdr:rowOff>
    </xdr:to>
    <xdr:sp macro="" textlink="">
      <xdr:nvSpPr>
        <xdr:cNvPr id="71" name="フローチャート : 判断 70"/>
        <xdr:cNvSpPr/>
      </xdr:nvSpPr>
      <xdr:spPr>
        <a:xfrm>
          <a:off x="4064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81297</xdr:rowOff>
    </xdr:from>
    <xdr:ext cx="736600" cy="259045"/>
    <xdr:sp macro="" textlink="">
      <xdr:nvSpPr>
        <xdr:cNvPr id="72" name="テキスト ボックス 71"/>
        <xdr:cNvSpPr txBox="1"/>
      </xdr:nvSpPr>
      <xdr:spPr>
        <a:xfrm>
          <a:off x="3733800" y="7282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84667</xdr:rowOff>
    </xdr:from>
    <xdr:to>
      <xdr:col>4</xdr:col>
      <xdr:colOff>482600</xdr:colOff>
      <xdr:row>44</xdr:row>
      <xdr:rowOff>84667</xdr:rowOff>
    </xdr:to>
    <xdr:cxnSp macro="">
      <xdr:nvCxnSpPr>
        <xdr:cNvPr id="73" name="直線コネクタ 72"/>
        <xdr:cNvCxnSpPr/>
      </xdr:nvCxnSpPr>
      <xdr:spPr>
        <a:xfrm>
          <a:off x="2336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44</xdr:row>
      <xdr:rowOff>1694</xdr:rowOff>
    </xdr:from>
    <xdr:to>
      <xdr:col>4</xdr:col>
      <xdr:colOff>533400</xdr:colOff>
      <xdr:row>44</xdr:row>
      <xdr:rowOff>103294</xdr:rowOff>
    </xdr:to>
    <xdr:sp macro="" textlink="">
      <xdr:nvSpPr>
        <xdr:cNvPr id="74" name="フローチャート : 判断 73"/>
        <xdr:cNvSpPr/>
      </xdr:nvSpPr>
      <xdr:spPr>
        <a:xfrm>
          <a:off x="3175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113471</xdr:rowOff>
    </xdr:from>
    <xdr:ext cx="762000" cy="259045"/>
    <xdr:sp macro="" textlink="">
      <xdr:nvSpPr>
        <xdr:cNvPr id="75" name="テキスト ボックス 74"/>
        <xdr:cNvSpPr txBox="1"/>
      </xdr:nvSpPr>
      <xdr:spPr>
        <a:xfrm>
          <a:off x="2844800" y="73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84667</xdr:rowOff>
    </xdr:from>
    <xdr:to>
      <xdr:col>3</xdr:col>
      <xdr:colOff>279400</xdr:colOff>
      <xdr:row>44</xdr:row>
      <xdr:rowOff>84667</xdr:rowOff>
    </xdr:to>
    <xdr:cxnSp macro="">
      <xdr:nvCxnSpPr>
        <xdr:cNvPr id="76" name="直線コネクタ 75"/>
        <xdr:cNvCxnSpPr/>
      </xdr:nvCxnSpPr>
      <xdr:spPr>
        <a:xfrm>
          <a:off x="1447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157056</xdr:rowOff>
    </xdr:from>
    <xdr:to>
      <xdr:col>3</xdr:col>
      <xdr:colOff>330200</xdr:colOff>
      <xdr:row>44</xdr:row>
      <xdr:rowOff>87206</xdr:rowOff>
    </xdr:to>
    <xdr:sp macro="" textlink="">
      <xdr:nvSpPr>
        <xdr:cNvPr id="77" name="フローチャート : 判断 76"/>
        <xdr:cNvSpPr/>
      </xdr:nvSpPr>
      <xdr:spPr>
        <a:xfrm>
          <a:off x="2286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97383</xdr:rowOff>
    </xdr:from>
    <xdr:ext cx="762000" cy="259045"/>
    <xdr:sp macro="" textlink="">
      <xdr:nvSpPr>
        <xdr:cNvPr id="78" name="テキスト ボックス 77"/>
        <xdr:cNvSpPr txBox="1"/>
      </xdr:nvSpPr>
      <xdr:spPr>
        <a:xfrm>
          <a:off x="1955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79" name="フローチャート : 判断 78"/>
        <xdr:cNvSpPr/>
      </xdr:nvSpPr>
      <xdr:spPr>
        <a:xfrm>
          <a:off x="1397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105427</xdr:rowOff>
    </xdr:from>
    <xdr:ext cx="762000" cy="259045"/>
    <xdr:sp macro="" textlink="">
      <xdr:nvSpPr>
        <xdr:cNvPr id="80" name="テキスト ボックス 79"/>
        <xdr:cNvSpPr txBox="1"/>
      </xdr:nvSpPr>
      <xdr:spPr>
        <a:xfrm>
          <a:off x="1066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33867</xdr:rowOff>
    </xdr:from>
    <xdr:to>
      <xdr:col>7</xdr:col>
      <xdr:colOff>203200</xdr:colOff>
      <xdr:row>44</xdr:row>
      <xdr:rowOff>135467</xdr:rowOff>
    </xdr:to>
    <xdr:sp macro="" textlink="">
      <xdr:nvSpPr>
        <xdr:cNvPr id="86" name="円/楕円 85"/>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148607</xdr:rowOff>
    </xdr:from>
    <xdr:ext cx="762000" cy="259045"/>
    <xdr:sp macro="" textlink="">
      <xdr:nvSpPr>
        <xdr:cNvPr id="87" name="財政力該当値テキスト"/>
        <xdr:cNvSpPr txBox="1"/>
      </xdr:nvSpPr>
      <xdr:spPr>
        <a:xfrm>
          <a:off x="5041900" y="752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41910</xdr:rowOff>
    </xdr:from>
    <xdr:to>
      <xdr:col>6</xdr:col>
      <xdr:colOff>50800</xdr:colOff>
      <xdr:row>44</xdr:row>
      <xdr:rowOff>143510</xdr:rowOff>
    </xdr:to>
    <xdr:sp macro="" textlink="">
      <xdr:nvSpPr>
        <xdr:cNvPr id="88" name="円/楕円 87"/>
        <xdr:cNvSpPr/>
      </xdr:nvSpPr>
      <xdr:spPr>
        <a:xfrm>
          <a:off x="4064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128287</xdr:rowOff>
    </xdr:from>
    <xdr:ext cx="736600" cy="259045"/>
    <xdr:sp macro="" textlink="">
      <xdr:nvSpPr>
        <xdr:cNvPr id="89" name="テキスト ボックス 88"/>
        <xdr:cNvSpPr txBox="1"/>
      </xdr:nvSpPr>
      <xdr:spPr>
        <a:xfrm>
          <a:off x="3733800" y="7672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33867</xdr:rowOff>
    </xdr:from>
    <xdr:to>
      <xdr:col>4</xdr:col>
      <xdr:colOff>533400</xdr:colOff>
      <xdr:row>44</xdr:row>
      <xdr:rowOff>135467</xdr:rowOff>
    </xdr:to>
    <xdr:sp macro="" textlink="">
      <xdr:nvSpPr>
        <xdr:cNvPr id="90" name="円/楕円 89"/>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120244</xdr:rowOff>
    </xdr:from>
    <xdr:ext cx="762000" cy="259045"/>
    <xdr:sp macro="" textlink="">
      <xdr:nvSpPr>
        <xdr:cNvPr id="91" name="テキスト ボックス 90"/>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33867</xdr:rowOff>
    </xdr:from>
    <xdr:to>
      <xdr:col>3</xdr:col>
      <xdr:colOff>330200</xdr:colOff>
      <xdr:row>44</xdr:row>
      <xdr:rowOff>135467</xdr:rowOff>
    </xdr:to>
    <xdr:sp macro="" textlink="">
      <xdr:nvSpPr>
        <xdr:cNvPr id="92" name="円/楕円 91"/>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120244</xdr:rowOff>
    </xdr:from>
    <xdr:ext cx="762000" cy="259045"/>
    <xdr:sp macro="" textlink="">
      <xdr:nvSpPr>
        <xdr:cNvPr id="93" name="テキスト ボックス 92"/>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33867</xdr:rowOff>
    </xdr:from>
    <xdr:to>
      <xdr:col>2</xdr:col>
      <xdr:colOff>127000</xdr:colOff>
      <xdr:row>44</xdr:row>
      <xdr:rowOff>135467</xdr:rowOff>
    </xdr:to>
    <xdr:sp macro="" textlink="">
      <xdr:nvSpPr>
        <xdr:cNvPr id="94" name="円/楕円 93"/>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120244</xdr:rowOff>
    </xdr:from>
    <xdr:ext cx="762000" cy="259045"/>
    <xdr:sp macro="" textlink="">
      <xdr:nvSpPr>
        <xdr:cNvPr id="95" name="テキスト ボックス 94"/>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歳入の一般財源は、地方消費税交付金が大幅に減額した。これにより分母は前年度比で</a:t>
          </a:r>
          <a:r>
            <a:rPr kumimoji="1" lang="en-US" altLang="ja-JP" sz="1300">
              <a:solidFill>
                <a:sysClr val="windowText" lastClr="000000"/>
              </a:solidFill>
              <a:latin typeface="ＭＳ Ｐゴシック"/>
            </a:rPr>
            <a:t>57,522</a:t>
          </a:r>
          <a:r>
            <a:rPr kumimoji="1" lang="ja-JP" altLang="en-US" sz="1300">
              <a:solidFill>
                <a:sysClr val="windowText" lastClr="000000"/>
              </a:solidFill>
              <a:latin typeface="ＭＳ Ｐゴシック"/>
            </a:rPr>
            <a:t>千円の減となった。</a:t>
          </a:r>
        </a:p>
        <a:p>
          <a:r>
            <a:rPr kumimoji="1" lang="ja-JP" altLang="en-US" sz="1300">
              <a:solidFill>
                <a:sysClr val="windowText" lastClr="000000"/>
              </a:solidFill>
              <a:latin typeface="ＭＳ Ｐゴシック"/>
            </a:rPr>
            <a:t>歳出の経常経費について、人件費、公債費、繰出金の減はあったものの、物件費、補助費、扶助費、繰出金が増加したために全体で前年度より</a:t>
          </a:r>
          <a:r>
            <a:rPr kumimoji="1" lang="en-US" altLang="ja-JP" sz="1300">
              <a:solidFill>
                <a:sysClr val="windowText" lastClr="000000"/>
              </a:solidFill>
              <a:latin typeface="ＭＳ Ｐゴシック"/>
            </a:rPr>
            <a:t>5,065</a:t>
          </a:r>
          <a:r>
            <a:rPr kumimoji="1" lang="ja-JP" altLang="en-US" sz="1300">
              <a:solidFill>
                <a:sysClr val="windowText" lastClr="000000"/>
              </a:solidFill>
              <a:latin typeface="ＭＳ Ｐゴシック"/>
            </a:rPr>
            <a:t>千円の増となった。</a:t>
          </a:r>
        </a:p>
        <a:p>
          <a:r>
            <a:rPr kumimoji="1" lang="ja-JP" altLang="en-US" sz="1300">
              <a:solidFill>
                <a:sysClr val="windowText" lastClr="000000"/>
              </a:solidFill>
              <a:latin typeface="ＭＳ Ｐゴシック"/>
            </a:rPr>
            <a:t>前年度より</a:t>
          </a:r>
          <a:r>
            <a:rPr kumimoji="1" lang="en-US" altLang="ja-JP" sz="1300">
              <a:solidFill>
                <a:sysClr val="windowText" lastClr="000000"/>
              </a:solidFill>
              <a:latin typeface="ＭＳ Ｐゴシック"/>
            </a:rPr>
            <a:t>2.7</a:t>
          </a:r>
          <a:r>
            <a:rPr kumimoji="1" lang="ja-JP" altLang="en-US" sz="1300">
              <a:solidFill>
                <a:sysClr val="windowText" lastClr="000000"/>
              </a:solidFill>
              <a:latin typeface="ＭＳ Ｐゴシック"/>
            </a:rPr>
            <a:t>ポイント悪化し、依然として類似団体平均を大きく上回る。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8636</xdr:rowOff>
    </xdr:from>
    <xdr:to>
      <xdr:col>7</xdr:col>
      <xdr:colOff>152400</xdr:colOff>
      <xdr:row>66</xdr:row>
      <xdr:rowOff>157353</xdr:rowOff>
    </xdr:to>
    <xdr:cxnSp macro="">
      <xdr:nvCxnSpPr>
        <xdr:cNvPr id="123" name="直線コネクタ 122"/>
        <xdr:cNvCxnSpPr/>
      </xdr:nvCxnSpPr>
      <xdr:spPr>
        <a:xfrm flipV="1">
          <a:off x="4953000" y="10124186"/>
          <a:ext cx="0" cy="13488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129430</xdr:rowOff>
    </xdr:from>
    <xdr:ext cx="762000" cy="259045"/>
    <xdr:sp macro="" textlink="">
      <xdr:nvSpPr>
        <xdr:cNvPr id="124" name="財政構造の弾力性最小値テキスト"/>
        <xdr:cNvSpPr txBox="1"/>
      </xdr:nvSpPr>
      <xdr:spPr>
        <a:xfrm>
          <a:off x="5041900" y="11445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157353</xdr:rowOff>
    </xdr:from>
    <xdr:to>
      <xdr:col>7</xdr:col>
      <xdr:colOff>241300</xdr:colOff>
      <xdr:row>66</xdr:row>
      <xdr:rowOff>157353</xdr:rowOff>
    </xdr:to>
    <xdr:cxnSp macro="">
      <xdr:nvCxnSpPr>
        <xdr:cNvPr id="125" name="直線コネクタ 124"/>
        <xdr:cNvCxnSpPr/>
      </xdr:nvCxnSpPr>
      <xdr:spPr>
        <a:xfrm>
          <a:off x="4864100" y="11473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95013</xdr:rowOff>
    </xdr:from>
    <xdr:ext cx="762000" cy="259045"/>
    <xdr:sp macro="" textlink="">
      <xdr:nvSpPr>
        <xdr:cNvPr id="126" name="財政構造の弾力性最大値テキスト"/>
        <xdr:cNvSpPr txBox="1"/>
      </xdr:nvSpPr>
      <xdr:spPr>
        <a:xfrm>
          <a:off x="5041900" y="986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7</xdr:col>
      <xdr:colOff>63500</xdr:colOff>
      <xdr:row>59</xdr:row>
      <xdr:rowOff>8636</xdr:rowOff>
    </xdr:from>
    <xdr:to>
      <xdr:col>7</xdr:col>
      <xdr:colOff>241300</xdr:colOff>
      <xdr:row>59</xdr:row>
      <xdr:rowOff>8636</xdr:rowOff>
    </xdr:to>
    <xdr:cxnSp macro="">
      <xdr:nvCxnSpPr>
        <xdr:cNvPr id="127" name="直線コネクタ 126"/>
        <xdr:cNvCxnSpPr/>
      </xdr:nvCxnSpPr>
      <xdr:spPr>
        <a:xfrm>
          <a:off x="4864100" y="1012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143002</xdr:rowOff>
    </xdr:from>
    <xdr:to>
      <xdr:col>7</xdr:col>
      <xdr:colOff>152400</xdr:colOff>
      <xdr:row>66</xdr:row>
      <xdr:rowOff>36703</xdr:rowOff>
    </xdr:to>
    <xdr:cxnSp macro="">
      <xdr:nvCxnSpPr>
        <xdr:cNvPr id="128" name="直線コネクタ 127"/>
        <xdr:cNvCxnSpPr/>
      </xdr:nvCxnSpPr>
      <xdr:spPr>
        <a:xfrm>
          <a:off x="4114800" y="11287252"/>
          <a:ext cx="8382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152290</xdr:rowOff>
    </xdr:from>
    <xdr:ext cx="762000" cy="259045"/>
    <xdr:sp macro="" textlink="">
      <xdr:nvSpPr>
        <xdr:cNvPr id="129" name="財政構造の弾力性平均値テキスト"/>
        <xdr:cNvSpPr txBox="1"/>
      </xdr:nvSpPr>
      <xdr:spPr>
        <a:xfrm>
          <a:off x="5041900" y="10953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135763</xdr:rowOff>
    </xdr:from>
    <xdr:to>
      <xdr:col>7</xdr:col>
      <xdr:colOff>203200</xdr:colOff>
      <xdr:row>65</xdr:row>
      <xdr:rowOff>65913</xdr:rowOff>
    </xdr:to>
    <xdr:sp macro="" textlink="">
      <xdr:nvSpPr>
        <xdr:cNvPr id="130" name="フローチャート : 判断 129"/>
        <xdr:cNvSpPr/>
      </xdr:nvSpPr>
      <xdr:spPr>
        <a:xfrm>
          <a:off x="49022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143002</xdr:rowOff>
    </xdr:from>
    <xdr:to>
      <xdr:col>6</xdr:col>
      <xdr:colOff>0</xdr:colOff>
      <xdr:row>66</xdr:row>
      <xdr:rowOff>63246</xdr:rowOff>
    </xdr:to>
    <xdr:cxnSp macro="">
      <xdr:nvCxnSpPr>
        <xdr:cNvPr id="131" name="直線コネクタ 130"/>
        <xdr:cNvCxnSpPr/>
      </xdr:nvCxnSpPr>
      <xdr:spPr>
        <a:xfrm flipV="1">
          <a:off x="3225800" y="1128725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167259</xdr:rowOff>
    </xdr:from>
    <xdr:to>
      <xdr:col>6</xdr:col>
      <xdr:colOff>50800</xdr:colOff>
      <xdr:row>64</xdr:row>
      <xdr:rowOff>97409</xdr:rowOff>
    </xdr:to>
    <xdr:sp macro="" textlink="">
      <xdr:nvSpPr>
        <xdr:cNvPr id="132" name="フローチャート : 判断 131"/>
        <xdr:cNvSpPr/>
      </xdr:nvSpPr>
      <xdr:spPr>
        <a:xfrm>
          <a:off x="4064000" y="109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107586</xdr:rowOff>
    </xdr:from>
    <xdr:ext cx="736600" cy="259045"/>
    <xdr:sp macro="" textlink="">
      <xdr:nvSpPr>
        <xdr:cNvPr id="133" name="テキスト ボックス 132"/>
        <xdr:cNvSpPr txBox="1"/>
      </xdr:nvSpPr>
      <xdr:spPr>
        <a:xfrm>
          <a:off x="3733800" y="10737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79.3</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12573</xdr:rowOff>
    </xdr:from>
    <xdr:to>
      <xdr:col>4</xdr:col>
      <xdr:colOff>482600</xdr:colOff>
      <xdr:row>66</xdr:row>
      <xdr:rowOff>63246</xdr:rowOff>
    </xdr:to>
    <xdr:cxnSp macro="">
      <xdr:nvCxnSpPr>
        <xdr:cNvPr id="134" name="直線コネクタ 133"/>
        <xdr:cNvCxnSpPr/>
      </xdr:nvCxnSpPr>
      <xdr:spPr>
        <a:xfrm>
          <a:off x="2336800" y="11328273"/>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109220</xdr:rowOff>
    </xdr:from>
    <xdr:to>
      <xdr:col>4</xdr:col>
      <xdr:colOff>533400</xdr:colOff>
      <xdr:row>65</xdr:row>
      <xdr:rowOff>39370</xdr:rowOff>
    </xdr:to>
    <xdr:sp macro="" textlink="">
      <xdr:nvSpPr>
        <xdr:cNvPr id="135" name="フローチャート : 判断 134"/>
        <xdr:cNvSpPr/>
      </xdr:nvSpPr>
      <xdr:spPr>
        <a:xfrm>
          <a:off x="3175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49547</xdr:rowOff>
    </xdr:from>
    <xdr:ext cx="762000" cy="259045"/>
    <xdr:sp macro="" textlink="">
      <xdr:nvSpPr>
        <xdr:cNvPr id="136" name="テキスト ボックス 135"/>
        <xdr:cNvSpPr txBox="1"/>
      </xdr:nvSpPr>
      <xdr:spPr>
        <a:xfrm>
          <a:off x="2844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12573</xdr:rowOff>
    </xdr:from>
    <xdr:to>
      <xdr:col>3</xdr:col>
      <xdr:colOff>279400</xdr:colOff>
      <xdr:row>66</xdr:row>
      <xdr:rowOff>36703</xdr:rowOff>
    </xdr:to>
    <xdr:cxnSp macro="">
      <xdr:nvCxnSpPr>
        <xdr:cNvPr id="137" name="直線コネクタ 136"/>
        <xdr:cNvCxnSpPr/>
      </xdr:nvCxnSpPr>
      <xdr:spPr>
        <a:xfrm flipV="1">
          <a:off x="1447800" y="1132827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19939</xdr:rowOff>
    </xdr:from>
    <xdr:to>
      <xdr:col>3</xdr:col>
      <xdr:colOff>330200</xdr:colOff>
      <xdr:row>64</xdr:row>
      <xdr:rowOff>121539</xdr:rowOff>
    </xdr:to>
    <xdr:sp macro="" textlink="">
      <xdr:nvSpPr>
        <xdr:cNvPr id="138" name="フローチャート : 判断 137"/>
        <xdr:cNvSpPr/>
      </xdr:nvSpPr>
      <xdr:spPr>
        <a:xfrm>
          <a:off x="2286000" y="1099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131716</xdr:rowOff>
    </xdr:from>
    <xdr:ext cx="762000" cy="259045"/>
    <xdr:sp macro="" textlink="">
      <xdr:nvSpPr>
        <xdr:cNvPr id="139" name="テキスト ボックス 138"/>
        <xdr:cNvSpPr txBox="1"/>
      </xdr:nvSpPr>
      <xdr:spPr>
        <a:xfrm>
          <a:off x="1955800" y="10761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29591</xdr:rowOff>
    </xdr:from>
    <xdr:to>
      <xdr:col>2</xdr:col>
      <xdr:colOff>127000</xdr:colOff>
      <xdr:row>64</xdr:row>
      <xdr:rowOff>131191</xdr:rowOff>
    </xdr:to>
    <xdr:sp macro="" textlink="">
      <xdr:nvSpPr>
        <xdr:cNvPr id="140" name="フローチャート : 判断 139"/>
        <xdr:cNvSpPr/>
      </xdr:nvSpPr>
      <xdr:spPr>
        <a:xfrm>
          <a:off x="1397000" y="1100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141368</xdr:rowOff>
    </xdr:from>
    <xdr:ext cx="762000" cy="259045"/>
    <xdr:sp macro="" textlink="">
      <xdr:nvSpPr>
        <xdr:cNvPr id="141" name="テキスト ボックス 140"/>
        <xdr:cNvSpPr txBox="1"/>
      </xdr:nvSpPr>
      <xdr:spPr>
        <a:xfrm>
          <a:off x="1066800" y="10771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157353</xdr:rowOff>
    </xdr:from>
    <xdr:to>
      <xdr:col>7</xdr:col>
      <xdr:colOff>203200</xdr:colOff>
      <xdr:row>66</xdr:row>
      <xdr:rowOff>87503</xdr:rowOff>
    </xdr:to>
    <xdr:sp macro="" textlink="">
      <xdr:nvSpPr>
        <xdr:cNvPr id="147" name="円/楕円 146"/>
        <xdr:cNvSpPr/>
      </xdr:nvSpPr>
      <xdr:spPr>
        <a:xfrm>
          <a:off x="4902200" y="1130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53230</xdr:rowOff>
    </xdr:from>
    <xdr:ext cx="762000" cy="259045"/>
    <xdr:sp macro="" textlink="">
      <xdr:nvSpPr>
        <xdr:cNvPr id="148" name="財政構造の弾力性該当値テキスト"/>
        <xdr:cNvSpPr txBox="1"/>
      </xdr:nvSpPr>
      <xdr:spPr>
        <a:xfrm>
          <a:off x="5041900" y="11197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92202</xdr:rowOff>
    </xdr:from>
    <xdr:to>
      <xdr:col>6</xdr:col>
      <xdr:colOff>50800</xdr:colOff>
      <xdr:row>66</xdr:row>
      <xdr:rowOff>22352</xdr:rowOff>
    </xdr:to>
    <xdr:sp macro="" textlink="">
      <xdr:nvSpPr>
        <xdr:cNvPr id="149" name="円/楕円 148"/>
        <xdr:cNvSpPr/>
      </xdr:nvSpPr>
      <xdr:spPr>
        <a:xfrm>
          <a:off x="4064000" y="112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7129</xdr:rowOff>
    </xdr:from>
    <xdr:ext cx="736600" cy="259045"/>
    <xdr:sp macro="" textlink="">
      <xdr:nvSpPr>
        <xdr:cNvPr id="150" name="テキスト ボックス 149"/>
        <xdr:cNvSpPr txBox="1"/>
      </xdr:nvSpPr>
      <xdr:spPr>
        <a:xfrm>
          <a:off x="3733800" y="11322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12446</xdr:rowOff>
    </xdr:from>
    <xdr:to>
      <xdr:col>4</xdr:col>
      <xdr:colOff>533400</xdr:colOff>
      <xdr:row>66</xdr:row>
      <xdr:rowOff>114046</xdr:rowOff>
    </xdr:to>
    <xdr:sp macro="" textlink="">
      <xdr:nvSpPr>
        <xdr:cNvPr id="151" name="円/楕円 150"/>
        <xdr:cNvSpPr/>
      </xdr:nvSpPr>
      <xdr:spPr>
        <a:xfrm>
          <a:off x="3175000" y="1132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98823</xdr:rowOff>
    </xdr:from>
    <xdr:ext cx="762000" cy="259045"/>
    <xdr:sp macro="" textlink="">
      <xdr:nvSpPr>
        <xdr:cNvPr id="152" name="テキスト ボックス 151"/>
        <xdr:cNvSpPr txBox="1"/>
      </xdr:nvSpPr>
      <xdr:spPr>
        <a:xfrm>
          <a:off x="2844800" y="1141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133223</xdr:rowOff>
    </xdr:from>
    <xdr:to>
      <xdr:col>3</xdr:col>
      <xdr:colOff>330200</xdr:colOff>
      <xdr:row>66</xdr:row>
      <xdr:rowOff>63373</xdr:rowOff>
    </xdr:to>
    <xdr:sp macro="" textlink="">
      <xdr:nvSpPr>
        <xdr:cNvPr id="153" name="円/楕円 152"/>
        <xdr:cNvSpPr/>
      </xdr:nvSpPr>
      <xdr:spPr>
        <a:xfrm>
          <a:off x="2286000" y="1127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48150</xdr:rowOff>
    </xdr:from>
    <xdr:ext cx="762000" cy="259045"/>
    <xdr:sp macro="" textlink="">
      <xdr:nvSpPr>
        <xdr:cNvPr id="154" name="テキスト ボックス 153"/>
        <xdr:cNvSpPr txBox="1"/>
      </xdr:nvSpPr>
      <xdr:spPr>
        <a:xfrm>
          <a:off x="1955800" y="11363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157353</xdr:rowOff>
    </xdr:from>
    <xdr:to>
      <xdr:col>2</xdr:col>
      <xdr:colOff>127000</xdr:colOff>
      <xdr:row>66</xdr:row>
      <xdr:rowOff>87503</xdr:rowOff>
    </xdr:to>
    <xdr:sp macro="" textlink="">
      <xdr:nvSpPr>
        <xdr:cNvPr id="155" name="円/楕円 154"/>
        <xdr:cNvSpPr/>
      </xdr:nvSpPr>
      <xdr:spPr>
        <a:xfrm>
          <a:off x="1397000" y="1130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72280</xdr:rowOff>
    </xdr:from>
    <xdr:ext cx="762000" cy="259045"/>
    <xdr:sp macro="" textlink="">
      <xdr:nvSpPr>
        <xdr:cNvPr id="156" name="テキスト ボックス 155"/>
        <xdr:cNvSpPr txBox="1"/>
      </xdr:nvSpPr>
      <xdr:spPr>
        <a:xfrm>
          <a:off x="1066800" y="1138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[517,174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136,533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決算額は類似団体平均及び県平均と比較すると高い水準となっている。</a:t>
          </a:r>
          <a:endParaRPr kumimoji="1" lang="en-US" altLang="ja-JP" sz="1300">
            <a:latin typeface="ＭＳ Ｐゴシック"/>
          </a:endParaRPr>
        </a:p>
        <a:p>
          <a:r>
            <a:rPr kumimoji="1" lang="ja-JP" altLang="en-US" sz="1300">
              <a:latin typeface="ＭＳ Ｐゴシック"/>
            </a:rPr>
            <a:t>昨年と比較して</a:t>
          </a:r>
          <a:r>
            <a:rPr kumimoji="1" lang="en-US" altLang="ja-JP" sz="1300">
              <a:latin typeface="ＭＳ Ｐゴシック"/>
            </a:rPr>
            <a:t>40,128</a:t>
          </a:r>
          <a:r>
            <a:rPr kumimoji="1" lang="ja-JP" altLang="en-US" sz="1300">
              <a:latin typeface="ＭＳ Ｐゴシック"/>
            </a:rPr>
            <a:t>円増加しており、人口減少に加え物件費が</a:t>
          </a:r>
          <a:r>
            <a:rPr kumimoji="1" lang="en-US" altLang="ja-JP" sz="1300">
              <a:latin typeface="ＭＳ Ｐゴシック"/>
            </a:rPr>
            <a:t>104,931</a:t>
          </a:r>
          <a:r>
            <a:rPr kumimoji="1" lang="ja-JP" altLang="en-US" sz="1300">
              <a:latin typeface="ＭＳ Ｐゴシック"/>
            </a:rPr>
            <a:t>千円増加したことが主な要因と考えられる。今後も更に人口減少が続く見込みで数値は上昇すると考えられるが、人件費の抑制、予算査定等での物件費、維持補修費を抑制して数値の減少を図る。</a:t>
          </a: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3" name="直線コネクタ 172"/>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5" name="直線コネクタ 174"/>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7" name="直線コネクタ 176"/>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9" name="直線コネクタ 178"/>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103583</xdr:rowOff>
    </xdr:from>
    <xdr:to>
      <xdr:col>7</xdr:col>
      <xdr:colOff>152400</xdr:colOff>
      <xdr:row>90</xdr:row>
      <xdr:rowOff>2504</xdr:rowOff>
    </xdr:to>
    <xdr:cxnSp macro="">
      <xdr:nvCxnSpPr>
        <xdr:cNvPr id="183" name="直線コネクタ 182"/>
        <xdr:cNvCxnSpPr/>
      </xdr:nvCxnSpPr>
      <xdr:spPr>
        <a:xfrm flipV="1">
          <a:off x="4953000" y="13991033"/>
          <a:ext cx="0" cy="1441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146031</xdr:rowOff>
    </xdr:from>
    <xdr:ext cx="762000" cy="259045"/>
    <xdr:sp macro="" textlink="">
      <xdr:nvSpPr>
        <xdr:cNvPr id="184" name="人件費・物件費等の状況最小値テキスト"/>
        <xdr:cNvSpPr txBox="1"/>
      </xdr:nvSpPr>
      <xdr:spPr>
        <a:xfrm>
          <a:off x="5041900" y="1540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3,215,713</a:t>
          </a:r>
          <a:endParaRPr kumimoji="1" lang="ja-JP" altLang="en-US" sz="1000" b="1">
            <a:latin typeface="ＭＳ Ｐゴシック"/>
          </a:endParaRPr>
        </a:p>
      </xdr:txBody>
    </xdr:sp>
    <xdr:clientData/>
  </xdr:oneCellAnchor>
  <xdr:twoCellAnchor>
    <xdr:from>
      <xdr:col>7</xdr:col>
      <xdr:colOff>63500</xdr:colOff>
      <xdr:row>90</xdr:row>
      <xdr:rowOff>2504</xdr:rowOff>
    </xdr:from>
    <xdr:to>
      <xdr:col>7</xdr:col>
      <xdr:colOff>241300</xdr:colOff>
      <xdr:row>90</xdr:row>
      <xdr:rowOff>2504</xdr:rowOff>
    </xdr:to>
    <xdr:cxnSp macro="">
      <xdr:nvCxnSpPr>
        <xdr:cNvPr id="185" name="直線コネクタ 184"/>
        <xdr:cNvCxnSpPr/>
      </xdr:nvCxnSpPr>
      <xdr:spPr>
        <a:xfrm>
          <a:off x="4864100" y="1543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18510</xdr:rowOff>
    </xdr:from>
    <xdr:ext cx="762000" cy="259045"/>
    <xdr:sp macro="" textlink="">
      <xdr:nvSpPr>
        <xdr:cNvPr id="186" name="人件費・物件費等の状況最大値テキスト"/>
        <xdr:cNvSpPr txBox="1"/>
      </xdr:nvSpPr>
      <xdr:spPr>
        <a:xfrm>
          <a:off x="5041900" y="1373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227,793</a:t>
          </a:r>
          <a:endParaRPr kumimoji="1" lang="ja-JP" altLang="en-US" sz="1000" b="1">
            <a:latin typeface="ＭＳ Ｐゴシック"/>
          </a:endParaRPr>
        </a:p>
      </xdr:txBody>
    </xdr:sp>
    <xdr:clientData/>
  </xdr:oneCellAnchor>
  <xdr:twoCellAnchor>
    <xdr:from>
      <xdr:col>7</xdr:col>
      <xdr:colOff>63500</xdr:colOff>
      <xdr:row>81</xdr:row>
      <xdr:rowOff>103583</xdr:rowOff>
    </xdr:from>
    <xdr:to>
      <xdr:col>7</xdr:col>
      <xdr:colOff>241300</xdr:colOff>
      <xdr:row>81</xdr:row>
      <xdr:rowOff>103583</xdr:rowOff>
    </xdr:to>
    <xdr:cxnSp macro="">
      <xdr:nvCxnSpPr>
        <xdr:cNvPr id="187" name="直線コネクタ 186"/>
        <xdr:cNvCxnSpPr/>
      </xdr:nvCxnSpPr>
      <xdr:spPr>
        <a:xfrm>
          <a:off x="4864100" y="13991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52423</xdr:rowOff>
    </xdr:from>
    <xdr:to>
      <xdr:col>7</xdr:col>
      <xdr:colOff>152400</xdr:colOff>
      <xdr:row>82</xdr:row>
      <xdr:rowOff>71788</xdr:rowOff>
    </xdr:to>
    <xdr:cxnSp macro="">
      <xdr:nvCxnSpPr>
        <xdr:cNvPr id="188" name="直線コネクタ 187"/>
        <xdr:cNvCxnSpPr/>
      </xdr:nvCxnSpPr>
      <xdr:spPr>
        <a:xfrm>
          <a:off x="4114800" y="14111323"/>
          <a:ext cx="838200" cy="1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25847</xdr:rowOff>
    </xdr:from>
    <xdr:ext cx="762000" cy="259045"/>
    <xdr:sp macro="" textlink="">
      <xdr:nvSpPr>
        <xdr:cNvPr id="189" name="人件費・物件費等の状況平均値テキスト"/>
        <xdr:cNvSpPr txBox="1"/>
      </xdr:nvSpPr>
      <xdr:spPr>
        <a:xfrm>
          <a:off x="5041900" y="1391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492,998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9320</xdr:rowOff>
    </xdr:from>
    <xdr:to>
      <xdr:col>7</xdr:col>
      <xdr:colOff>203200</xdr:colOff>
      <xdr:row>82</xdr:row>
      <xdr:rowOff>110920</xdr:rowOff>
    </xdr:to>
    <xdr:sp macro="" textlink="">
      <xdr:nvSpPr>
        <xdr:cNvPr id="190" name="フローチャート : 判断 189"/>
        <xdr:cNvSpPr/>
      </xdr:nvSpPr>
      <xdr:spPr>
        <a:xfrm>
          <a:off x="49022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14712</xdr:rowOff>
    </xdr:from>
    <xdr:to>
      <xdr:col>6</xdr:col>
      <xdr:colOff>0</xdr:colOff>
      <xdr:row>82</xdr:row>
      <xdr:rowOff>52423</xdr:rowOff>
    </xdr:to>
    <xdr:cxnSp macro="">
      <xdr:nvCxnSpPr>
        <xdr:cNvPr id="191" name="直線コネクタ 190"/>
        <xdr:cNvCxnSpPr/>
      </xdr:nvCxnSpPr>
      <xdr:spPr>
        <a:xfrm>
          <a:off x="3225800" y="14073612"/>
          <a:ext cx="889000" cy="3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10584</xdr:rowOff>
    </xdr:from>
    <xdr:to>
      <xdr:col>6</xdr:col>
      <xdr:colOff>50800</xdr:colOff>
      <xdr:row>82</xdr:row>
      <xdr:rowOff>112184</xdr:rowOff>
    </xdr:to>
    <xdr:sp macro="" textlink="">
      <xdr:nvSpPr>
        <xdr:cNvPr id="192" name="フローチャート : 判断 191"/>
        <xdr:cNvSpPr/>
      </xdr:nvSpPr>
      <xdr:spPr>
        <a:xfrm>
          <a:off x="4064000" y="1406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96961</xdr:rowOff>
    </xdr:from>
    <xdr:ext cx="736600" cy="259045"/>
    <xdr:sp macro="" textlink="">
      <xdr:nvSpPr>
        <xdr:cNvPr id="193" name="テキスト ボックス 192"/>
        <xdr:cNvSpPr txBox="1"/>
      </xdr:nvSpPr>
      <xdr:spPr>
        <a:xfrm>
          <a:off x="3733800" y="1415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495,614</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1808</xdr:rowOff>
    </xdr:from>
    <xdr:to>
      <xdr:col>4</xdr:col>
      <xdr:colOff>482600</xdr:colOff>
      <xdr:row>82</xdr:row>
      <xdr:rowOff>14712</xdr:rowOff>
    </xdr:to>
    <xdr:cxnSp macro="">
      <xdr:nvCxnSpPr>
        <xdr:cNvPr id="194" name="直線コネクタ 193"/>
        <xdr:cNvCxnSpPr/>
      </xdr:nvCxnSpPr>
      <xdr:spPr>
        <a:xfrm>
          <a:off x="2336800" y="14060708"/>
          <a:ext cx="889000" cy="1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135587</xdr:rowOff>
    </xdr:from>
    <xdr:to>
      <xdr:col>4</xdr:col>
      <xdr:colOff>533400</xdr:colOff>
      <xdr:row>82</xdr:row>
      <xdr:rowOff>65737</xdr:rowOff>
    </xdr:to>
    <xdr:sp macro="" textlink="">
      <xdr:nvSpPr>
        <xdr:cNvPr id="195" name="フローチャート : 判断 194"/>
        <xdr:cNvSpPr/>
      </xdr:nvSpPr>
      <xdr:spPr>
        <a:xfrm>
          <a:off x="3175000" y="140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50514</xdr:rowOff>
    </xdr:from>
    <xdr:ext cx="762000" cy="259045"/>
    <xdr:sp macro="" textlink="">
      <xdr:nvSpPr>
        <xdr:cNvPr id="196" name="テキスト ボックス 195"/>
        <xdr:cNvSpPr txBox="1"/>
      </xdr:nvSpPr>
      <xdr:spPr>
        <a:xfrm>
          <a:off x="2844800" y="141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158150</xdr:rowOff>
    </xdr:from>
    <xdr:to>
      <xdr:col>3</xdr:col>
      <xdr:colOff>279400</xdr:colOff>
      <xdr:row>82</xdr:row>
      <xdr:rowOff>1808</xdr:rowOff>
    </xdr:to>
    <xdr:cxnSp macro="">
      <xdr:nvCxnSpPr>
        <xdr:cNvPr id="197" name="直線コネクタ 196"/>
        <xdr:cNvCxnSpPr/>
      </xdr:nvCxnSpPr>
      <xdr:spPr>
        <a:xfrm>
          <a:off x="1447800" y="14045600"/>
          <a:ext cx="889000" cy="1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125647</xdr:rowOff>
    </xdr:from>
    <xdr:to>
      <xdr:col>3</xdr:col>
      <xdr:colOff>330200</xdr:colOff>
      <xdr:row>82</xdr:row>
      <xdr:rowOff>55797</xdr:rowOff>
    </xdr:to>
    <xdr:sp macro="" textlink="">
      <xdr:nvSpPr>
        <xdr:cNvPr id="198" name="フローチャート : 判断 197"/>
        <xdr:cNvSpPr/>
      </xdr:nvSpPr>
      <xdr:spPr>
        <a:xfrm>
          <a:off x="22860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40574</xdr:rowOff>
    </xdr:from>
    <xdr:ext cx="762000" cy="259045"/>
    <xdr:sp macro="" textlink="">
      <xdr:nvSpPr>
        <xdr:cNvPr id="199" name="テキスト ボックス 198"/>
        <xdr:cNvSpPr txBox="1"/>
      </xdr:nvSpPr>
      <xdr:spPr>
        <a:xfrm>
          <a:off x="1955800" y="14099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118628</xdr:rowOff>
    </xdr:from>
    <xdr:to>
      <xdr:col>2</xdr:col>
      <xdr:colOff>127000</xdr:colOff>
      <xdr:row>82</xdr:row>
      <xdr:rowOff>48778</xdr:rowOff>
    </xdr:to>
    <xdr:sp macro="" textlink="">
      <xdr:nvSpPr>
        <xdr:cNvPr id="200" name="フローチャート : 判断 199"/>
        <xdr:cNvSpPr/>
      </xdr:nvSpPr>
      <xdr:spPr>
        <a:xfrm>
          <a:off x="1397000" y="1400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33555</xdr:rowOff>
    </xdr:from>
    <xdr:ext cx="762000" cy="259045"/>
    <xdr:sp macro="" textlink="">
      <xdr:nvSpPr>
        <xdr:cNvPr id="201" name="テキスト ボックス 200"/>
        <xdr:cNvSpPr txBox="1"/>
      </xdr:nvSpPr>
      <xdr:spPr>
        <a:xfrm>
          <a:off x="1066800" y="1409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20988</xdr:rowOff>
    </xdr:from>
    <xdr:to>
      <xdr:col>7</xdr:col>
      <xdr:colOff>203200</xdr:colOff>
      <xdr:row>82</xdr:row>
      <xdr:rowOff>122588</xdr:rowOff>
    </xdr:to>
    <xdr:sp macro="" textlink="">
      <xdr:nvSpPr>
        <xdr:cNvPr id="207" name="円/楕円 206"/>
        <xdr:cNvSpPr/>
      </xdr:nvSpPr>
      <xdr:spPr>
        <a:xfrm>
          <a:off x="4902200" y="1407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164515</xdr:rowOff>
    </xdr:from>
    <xdr:ext cx="762000" cy="259045"/>
    <xdr:sp macro="" textlink="">
      <xdr:nvSpPr>
        <xdr:cNvPr id="208" name="人件費・物件費等の状況該当値テキスト"/>
        <xdr:cNvSpPr txBox="1"/>
      </xdr:nvSpPr>
      <xdr:spPr>
        <a:xfrm>
          <a:off x="5041900" y="1405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517,174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1623</xdr:rowOff>
    </xdr:from>
    <xdr:to>
      <xdr:col>6</xdr:col>
      <xdr:colOff>50800</xdr:colOff>
      <xdr:row>82</xdr:row>
      <xdr:rowOff>103223</xdr:rowOff>
    </xdr:to>
    <xdr:sp macro="" textlink="">
      <xdr:nvSpPr>
        <xdr:cNvPr id="209" name="円/楕円 208"/>
        <xdr:cNvSpPr/>
      </xdr:nvSpPr>
      <xdr:spPr>
        <a:xfrm>
          <a:off x="4064000" y="1406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113400</xdr:rowOff>
    </xdr:from>
    <xdr:ext cx="736600" cy="259045"/>
    <xdr:sp macro="" textlink="">
      <xdr:nvSpPr>
        <xdr:cNvPr id="210" name="テキスト ボックス 209"/>
        <xdr:cNvSpPr txBox="1"/>
      </xdr:nvSpPr>
      <xdr:spPr>
        <a:xfrm>
          <a:off x="3733800" y="13829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477,046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135362</xdr:rowOff>
    </xdr:from>
    <xdr:to>
      <xdr:col>4</xdr:col>
      <xdr:colOff>533400</xdr:colOff>
      <xdr:row>82</xdr:row>
      <xdr:rowOff>65512</xdr:rowOff>
    </xdr:to>
    <xdr:sp macro="" textlink="">
      <xdr:nvSpPr>
        <xdr:cNvPr id="211" name="円/楕円 210"/>
        <xdr:cNvSpPr/>
      </xdr:nvSpPr>
      <xdr:spPr>
        <a:xfrm>
          <a:off x="3175000" y="1402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75689</xdr:rowOff>
    </xdr:from>
    <xdr:ext cx="762000" cy="259045"/>
    <xdr:sp macro="" textlink="">
      <xdr:nvSpPr>
        <xdr:cNvPr id="212" name="テキスト ボックス 211"/>
        <xdr:cNvSpPr txBox="1"/>
      </xdr:nvSpPr>
      <xdr:spPr>
        <a:xfrm>
          <a:off x="2844800" y="13791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398,905</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122458</xdr:rowOff>
    </xdr:from>
    <xdr:to>
      <xdr:col>3</xdr:col>
      <xdr:colOff>330200</xdr:colOff>
      <xdr:row>82</xdr:row>
      <xdr:rowOff>52608</xdr:rowOff>
    </xdr:to>
    <xdr:sp macro="" textlink="">
      <xdr:nvSpPr>
        <xdr:cNvPr id="213" name="円/楕円 212"/>
        <xdr:cNvSpPr/>
      </xdr:nvSpPr>
      <xdr:spPr>
        <a:xfrm>
          <a:off x="2286000" y="1400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62785</xdr:rowOff>
    </xdr:from>
    <xdr:ext cx="762000" cy="259045"/>
    <xdr:sp macro="" textlink="">
      <xdr:nvSpPr>
        <xdr:cNvPr id="214" name="テキスト ボックス 213"/>
        <xdr:cNvSpPr txBox="1"/>
      </xdr:nvSpPr>
      <xdr:spPr>
        <a:xfrm>
          <a:off x="1955800" y="1377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372,167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107350</xdr:rowOff>
    </xdr:from>
    <xdr:to>
      <xdr:col>2</xdr:col>
      <xdr:colOff>127000</xdr:colOff>
      <xdr:row>82</xdr:row>
      <xdr:rowOff>37500</xdr:rowOff>
    </xdr:to>
    <xdr:sp macro="" textlink="">
      <xdr:nvSpPr>
        <xdr:cNvPr id="215" name="円/楕円 214"/>
        <xdr:cNvSpPr/>
      </xdr:nvSpPr>
      <xdr:spPr>
        <a:xfrm>
          <a:off x="1397000" y="139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47677</xdr:rowOff>
    </xdr:from>
    <xdr:ext cx="762000" cy="259045"/>
    <xdr:sp macro="" textlink="">
      <xdr:nvSpPr>
        <xdr:cNvPr id="216" name="テキスト ボックス 215"/>
        <xdr:cNvSpPr txBox="1"/>
      </xdr:nvSpPr>
      <xdr:spPr>
        <a:xfrm>
          <a:off x="1066800" y="1376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340,862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8" name="テキスト ボックス 21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9" name="テキスト ボックス 21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4" name="正方形/長方形 22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5" name="正方形/長方形 22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実施済みの給与削減（</a:t>
          </a:r>
          <a:r>
            <a:rPr kumimoji="1" lang="en-US" altLang="ja-JP" sz="1300">
              <a:latin typeface="ＭＳ Ｐゴシック"/>
            </a:rPr>
            <a:t>55</a:t>
          </a:r>
          <a:r>
            <a:rPr kumimoji="1" lang="ja-JP" altLang="en-US" sz="1300">
              <a:latin typeface="ＭＳ Ｐゴシック"/>
            </a:rPr>
            <a:t>歳以上昇給抑制等）により類似団体平均値を</a:t>
          </a:r>
          <a:r>
            <a:rPr kumimoji="1" lang="en-US" altLang="ja-JP" sz="1300">
              <a:latin typeface="ＭＳ Ｐゴシック"/>
            </a:rPr>
            <a:t>3.4</a:t>
          </a:r>
          <a:r>
            <a:rPr kumimoji="1" lang="ja-JP" altLang="en-US" sz="1300">
              <a:latin typeface="ＭＳ Ｐゴシック"/>
            </a:rPr>
            <a:t>ポイント下回り県内でも最低水準であるが、今後も各種手当の総点検を行うなど給与の適正化を行い、引き続きさらなる縮減に努める。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2" name="直線コネクタ 231"/>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3" name="テキスト ボックス 232"/>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4" name="直線コネクタ 23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5" name="テキスト ボックス 23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36" name="直線コネクタ 235"/>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37" name="テキスト ボックス 236"/>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8" name="直線コネクタ 23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9" name="テキスト ボックス 23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134938</xdr:rowOff>
    </xdr:from>
    <xdr:to>
      <xdr:col>24</xdr:col>
      <xdr:colOff>558800</xdr:colOff>
      <xdr:row>89</xdr:row>
      <xdr:rowOff>51752</xdr:rowOff>
    </xdr:to>
    <xdr:cxnSp macro="">
      <xdr:nvCxnSpPr>
        <xdr:cNvPr id="241" name="直線コネクタ 240"/>
        <xdr:cNvCxnSpPr/>
      </xdr:nvCxnSpPr>
      <xdr:spPr>
        <a:xfrm flipV="1">
          <a:off x="17018000" y="13850938"/>
          <a:ext cx="0" cy="1459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23829</xdr:rowOff>
    </xdr:from>
    <xdr:ext cx="762000" cy="259045"/>
    <xdr:sp macro="" textlink="">
      <xdr:nvSpPr>
        <xdr:cNvPr id="242" name="給与水準   （国との比較）最小値テキスト"/>
        <xdr:cNvSpPr txBox="1"/>
      </xdr:nvSpPr>
      <xdr:spPr>
        <a:xfrm>
          <a:off x="17106900" y="15282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101.7</a:t>
          </a:r>
          <a:endParaRPr kumimoji="1" lang="ja-JP" altLang="en-US" sz="1000" b="1">
            <a:latin typeface="ＭＳ Ｐゴシック"/>
          </a:endParaRPr>
        </a:p>
      </xdr:txBody>
    </xdr:sp>
    <xdr:clientData/>
  </xdr:oneCellAnchor>
  <xdr:twoCellAnchor>
    <xdr:from>
      <xdr:col>24</xdr:col>
      <xdr:colOff>469900</xdr:colOff>
      <xdr:row>89</xdr:row>
      <xdr:rowOff>51752</xdr:rowOff>
    </xdr:from>
    <xdr:to>
      <xdr:col>24</xdr:col>
      <xdr:colOff>647700</xdr:colOff>
      <xdr:row>89</xdr:row>
      <xdr:rowOff>51752</xdr:rowOff>
    </xdr:to>
    <xdr:cxnSp macro="">
      <xdr:nvCxnSpPr>
        <xdr:cNvPr id="243" name="直線コネクタ 242"/>
        <xdr:cNvCxnSpPr/>
      </xdr:nvCxnSpPr>
      <xdr:spPr>
        <a:xfrm>
          <a:off x="16929100" y="15310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49865</xdr:rowOff>
    </xdr:from>
    <xdr:ext cx="762000" cy="259045"/>
    <xdr:sp macro="" textlink="">
      <xdr:nvSpPr>
        <xdr:cNvPr id="244" name="給与水準   （国との比較）最大値テキスト"/>
        <xdr:cNvSpPr txBox="1"/>
      </xdr:nvSpPr>
      <xdr:spPr>
        <a:xfrm>
          <a:off x="17106900" y="135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80</xdr:row>
      <xdr:rowOff>134938</xdr:rowOff>
    </xdr:from>
    <xdr:to>
      <xdr:col>24</xdr:col>
      <xdr:colOff>647700</xdr:colOff>
      <xdr:row>80</xdr:row>
      <xdr:rowOff>134938</xdr:rowOff>
    </xdr:to>
    <xdr:cxnSp macro="">
      <xdr:nvCxnSpPr>
        <xdr:cNvPr id="245" name="直線コネクタ 244"/>
        <xdr:cNvCxnSpPr/>
      </xdr:nvCxnSpPr>
      <xdr:spPr>
        <a:xfrm>
          <a:off x="16929100" y="1385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136843</xdr:rowOff>
    </xdr:from>
    <xdr:to>
      <xdr:col>24</xdr:col>
      <xdr:colOff>558800</xdr:colOff>
      <xdr:row>85</xdr:row>
      <xdr:rowOff>80011</xdr:rowOff>
    </xdr:to>
    <xdr:cxnSp macro="">
      <xdr:nvCxnSpPr>
        <xdr:cNvPr id="246" name="直線コネクタ 245"/>
        <xdr:cNvCxnSpPr/>
      </xdr:nvCxnSpPr>
      <xdr:spPr>
        <a:xfrm>
          <a:off x="16179800" y="14538643"/>
          <a:ext cx="8382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34941</xdr:rowOff>
    </xdr:from>
    <xdr:ext cx="762000" cy="259045"/>
    <xdr:sp macro="" textlink="">
      <xdr:nvSpPr>
        <xdr:cNvPr id="247" name="給与水準   （国との比較）平均値テキスト"/>
        <xdr:cNvSpPr txBox="1"/>
      </xdr:nvSpPr>
      <xdr:spPr>
        <a:xfrm>
          <a:off x="17106900" y="14779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62864</xdr:rowOff>
    </xdr:from>
    <xdr:to>
      <xdr:col>24</xdr:col>
      <xdr:colOff>609600</xdr:colOff>
      <xdr:row>86</xdr:row>
      <xdr:rowOff>164464</xdr:rowOff>
    </xdr:to>
    <xdr:sp macro="" textlink="">
      <xdr:nvSpPr>
        <xdr:cNvPr id="248" name="フローチャート : 判断 247"/>
        <xdr:cNvSpPr/>
      </xdr:nvSpPr>
      <xdr:spPr>
        <a:xfrm>
          <a:off x="169672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94614</xdr:rowOff>
    </xdr:from>
    <xdr:to>
      <xdr:col>23</xdr:col>
      <xdr:colOff>406400</xdr:colOff>
      <xdr:row>84</xdr:row>
      <xdr:rowOff>136843</xdr:rowOff>
    </xdr:to>
    <xdr:cxnSp macro="">
      <xdr:nvCxnSpPr>
        <xdr:cNvPr id="249" name="直線コネクタ 248"/>
        <xdr:cNvCxnSpPr/>
      </xdr:nvCxnSpPr>
      <xdr:spPr>
        <a:xfrm>
          <a:off x="15290800" y="14496414"/>
          <a:ext cx="889000" cy="4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80963</xdr:rowOff>
    </xdr:from>
    <xdr:to>
      <xdr:col>23</xdr:col>
      <xdr:colOff>457200</xdr:colOff>
      <xdr:row>87</xdr:row>
      <xdr:rowOff>11113</xdr:rowOff>
    </xdr:to>
    <xdr:sp macro="" textlink="">
      <xdr:nvSpPr>
        <xdr:cNvPr id="250" name="フローチャート : 判断 249"/>
        <xdr:cNvSpPr/>
      </xdr:nvSpPr>
      <xdr:spPr>
        <a:xfrm>
          <a:off x="16129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167340</xdr:rowOff>
    </xdr:from>
    <xdr:ext cx="736600" cy="259045"/>
    <xdr:sp macro="" textlink="">
      <xdr:nvSpPr>
        <xdr:cNvPr id="251" name="テキスト ボックス 250"/>
        <xdr:cNvSpPr txBox="1"/>
      </xdr:nvSpPr>
      <xdr:spPr>
        <a:xfrm>
          <a:off x="15798800" y="14912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28257</xdr:rowOff>
    </xdr:from>
    <xdr:to>
      <xdr:col>22</xdr:col>
      <xdr:colOff>203200</xdr:colOff>
      <xdr:row>84</xdr:row>
      <xdr:rowOff>94614</xdr:rowOff>
    </xdr:to>
    <xdr:cxnSp macro="">
      <xdr:nvCxnSpPr>
        <xdr:cNvPr id="252" name="直線コネクタ 251"/>
        <xdr:cNvCxnSpPr/>
      </xdr:nvCxnSpPr>
      <xdr:spPr>
        <a:xfrm>
          <a:off x="14401800" y="14430057"/>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20638</xdr:rowOff>
    </xdr:from>
    <xdr:to>
      <xdr:col>22</xdr:col>
      <xdr:colOff>254000</xdr:colOff>
      <xdr:row>86</xdr:row>
      <xdr:rowOff>122238</xdr:rowOff>
    </xdr:to>
    <xdr:sp macro="" textlink="">
      <xdr:nvSpPr>
        <xdr:cNvPr id="253" name="フローチャート : 判断 252"/>
        <xdr:cNvSpPr/>
      </xdr:nvSpPr>
      <xdr:spPr>
        <a:xfrm>
          <a:off x="15240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107015</xdr:rowOff>
    </xdr:from>
    <xdr:ext cx="762000" cy="259045"/>
    <xdr:sp macro="" textlink="">
      <xdr:nvSpPr>
        <xdr:cNvPr id="254" name="テキスト ボックス 253"/>
        <xdr:cNvSpPr txBox="1"/>
      </xdr:nvSpPr>
      <xdr:spPr>
        <a:xfrm>
          <a:off x="14909800" y="1485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28257</xdr:rowOff>
    </xdr:from>
    <xdr:to>
      <xdr:col>21</xdr:col>
      <xdr:colOff>0</xdr:colOff>
      <xdr:row>87</xdr:row>
      <xdr:rowOff>62864</xdr:rowOff>
    </xdr:to>
    <xdr:cxnSp macro="">
      <xdr:nvCxnSpPr>
        <xdr:cNvPr id="255" name="直線コネクタ 254"/>
        <xdr:cNvCxnSpPr/>
      </xdr:nvCxnSpPr>
      <xdr:spPr>
        <a:xfrm flipV="1">
          <a:off x="13512800" y="14430057"/>
          <a:ext cx="889000" cy="54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14605</xdr:rowOff>
    </xdr:from>
    <xdr:to>
      <xdr:col>21</xdr:col>
      <xdr:colOff>50800</xdr:colOff>
      <xdr:row>86</xdr:row>
      <xdr:rowOff>116205</xdr:rowOff>
    </xdr:to>
    <xdr:sp macro="" textlink="">
      <xdr:nvSpPr>
        <xdr:cNvPr id="256" name="フローチャート : 判断 255"/>
        <xdr:cNvSpPr/>
      </xdr:nvSpPr>
      <xdr:spPr>
        <a:xfrm>
          <a:off x="14351000" y="1475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100982</xdr:rowOff>
    </xdr:from>
    <xdr:ext cx="762000" cy="259045"/>
    <xdr:sp macro="" textlink="">
      <xdr:nvSpPr>
        <xdr:cNvPr id="257" name="テキスト ボックス 256"/>
        <xdr:cNvSpPr txBox="1"/>
      </xdr:nvSpPr>
      <xdr:spPr>
        <a:xfrm>
          <a:off x="14020800" y="1484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124143</xdr:rowOff>
    </xdr:from>
    <xdr:to>
      <xdr:col>19</xdr:col>
      <xdr:colOff>533400</xdr:colOff>
      <xdr:row>89</xdr:row>
      <xdr:rowOff>54293</xdr:rowOff>
    </xdr:to>
    <xdr:sp macro="" textlink="">
      <xdr:nvSpPr>
        <xdr:cNvPr id="258" name="フローチャート : 判断 257"/>
        <xdr:cNvSpPr/>
      </xdr:nvSpPr>
      <xdr:spPr>
        <a:xfrm>
          <a:off x="13462000" y="1521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39070</xdr:rowOff>
    </xdr:from>
    <xdr:ext cx="762000" cy="259045"/>
    <xdr:sp macro="" textlink="">
      <xdr:nvSpPr>
        <xdr:cNvPr id="259" name="テキスト ボックス 258"/>
        <xdr:cNvSpPr txBox="1"/>
      </xdr:nvSpPr>
      <xdr:spPr>
        <a:xfrm>
          <a:off x="13131800" y="1529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0" name="テキスト ボックス 25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1" name="テキスト ボックス 26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2" name="テキスト ボックス 26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3" name="テキスト ボックス 26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4" name="テキスト ボックス 26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29211</xdr:rowOff>
    </xdr:from>
    <xdr:to>
      <xdr:col>24</xdr:col>
      <xdr:colOff>609600</xdr:colOff>
      <xdr:row>85</xdr:row>
      <xdr:rowOff>130811</xdr:rowOff>
    </xdr:to>
    <xdr:sp macro="" textlink="">
      <xdr:nvSpPr>
        <xdr:cNvPr id="265" name="円/楕円 264"/>
        <xdr:cNvSpPr/>
      </xdr:nvSpPr>
      <xdr:spPr>
        <a:xfrm>
          <a:off x="169672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45738</xdr:rowOff>
    </xdr:from>
    <xdr:ext cx="762000" cy="259045"/>
    <xdr:sp macro="" textlink="">
      <xdr:nvSpPr>
        <xdr:cNvPr id="266" name="給与水準   （国との比較）該当値テキスト"/>
        <xdr:cNvSpPr txBox="1"/>
      </xdr:nvSpPr>
      <xdr:spPr>
        <a:xfrm>
          <a:off x="17106900" y="1444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86043</xdr:rowOff>
    </xdr:from>
    <xdr:to>
      <xdr:col>23</xdr:col>
      <xdr:colOff>457200</xdr:colOff>
      <xdr:row>85</xdr:row>
      <xdr:rowOff>16193</xdr:rowOff>
    </xdr:to>
    <xdr:sp macro="" textlink="">
      <xdr:nvSpPr>
        <xdr:cNvPr id="267" name="円/楕円 266"/>
        <xdr:cNvSpPr/>
      </xdr:nvSpPr>
      <xdr:spPr>
        <a:xfrm>
          <a:off x="16129000" y="1448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26370</xdr:rowOff>
    </xdr:from>
    <xdr:ext cx="736600" cy="259045"/>
    <xdr:sp macro="" textlink="">
      <xdr:nvSpPr>
        <xdr:cNvPr id="268" name="テキスト ボックス 267"/>
        <xdr:cNvSpPr txBox="1"/>
      </xdr:nvSpPr>
      <xdr:spPr>
        <a:xfrm>
          <a:off x="15798800" y="14256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43814</xdr:rowOff>
    </xdr:from>
    <xdr:to>
      <xdr:col>22</xdr:col>
      <xdr:colOff>254000</xdr:colOff>
      <xdr:row>84</xdr:row>
      <xdr:rowOff>145414</xdr:rowOff>
    </xdr:to>
    <xdr:sp macro="" textlink="">
      <xdr:nvSpPr>
        <xdr:cNvPr id="269" name="円/楕円 268"/>
        <xdr:cNvSpPr/>
      </xdr:nvSpPr>
      <xdr:spPr>
        <a:xfrm>
          <a:off x="15240000" y="1444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155591</xdr:rowOff>
    </xdr:from>
    <xdr:ext cx="762000" cy="259045"/>
    <xdr:sp macro="" textlink="">
      <xdr:nvSpPr>
        <xdr:cNvPr id="270" name="テキスト ボックス 269"/>
        <xdr:cNvSpPr txBox="1"/>
      </xdr:nvSpPr>
      <xdr:spPr>
        <a:xfrm>
          <a:off x="14909800" y="1421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148907</xdr:rowOff>
    </xdr:from>
    <xdr:to>
      <xdr:col>21</xdr:col>
      <xdr:colOff>50800</xdr:colOff>
      <xdr:row>84</xdr:row>
      <xdr:rowOff>79057</xdr:rowOff>
    </xdr:to>
    <xdr:sp macro="" textlink="">
      <xdr:nvSpPr>
        <xdr:cNvPr id="271" name="円/楕円 270"/>
        <xdr:cNvSpPr/>
      </xdr:nvSpPr>
      <xdr:spPr>
        <a:xfrm>
          <a:off x="14351000" y="1437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89234</xdr:rowOff>
    </xdr:from>
    <xdr:ext cx="762000" cy="259045"/>
    <xdr:sp macro="" textlink="">
      <xdr:nvSpPr>
        <xdr:cNvPr id="272" name="テキスト ボックス 271"/>
        <xdr:cNvSpPr txBox="1"/>
      </xdr:nvSpPr>
      <xdr:spPr>
        <a:xfrm>
          <a:off x="14020800" y="1414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12064</xdr:rowOff>
    </xdr:from>
    <xdr:to>
      <xdr:col>19</xdr:col>
      <xdr:colOff>533400</xdr:colOff>
      <xdr:row>87</xdr:row>
      <xdr:rowOff>113664</xdr:rowOff>
    </xdr:to>
    <xdr:sp macro="" textlink="">
      <xdr:nvSpPr>
        <xdr:cNvPr id="273" name="円/楕円 272"/>
        <xdr:cNvSpPr/>
      </xdr:nvSpPr>
      <xdr:spPr>
        <a:xfrm>
          <a:off x="13462000" y="1492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123841</xdr:rowOff>
    </xdr:from>
    <xdr:ext cx="762000" cy="259045"/>
    <xdr:sp macro="" textlink="">
      <xdr:nvSpPr>
        <xdr:cNvPr id="274" name="テキスト ボックス 273"/>
        <xdr:cNvSpPr txBox="1"/>
      </xdr:nvSpPr>
      <xdr:spPr>
        <a:xfrm>
          <a:off x="13131800" y="1469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5" name="正方形/長方形 27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6" name="テキスト ボックス 27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7" name="テキスト ボックス 27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[32.69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8" name="正方形/長方形 27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9" name="正方形/長方形 27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0" name="正方形/長方形 27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1" name="正方形/長方形 28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2" name="正方形/長方形 28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3" name="正方形/長方形 28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4" name="正方形/長方形 28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5" name="正方形/長方形 28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6" name="正方形/長方形 28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7" name="テキスト ボックス 28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退職者の補充を最小限にするなど職員数削減に努めているが、人口の減少が顕著であり類似団体平均値を</a:t>
          </a:r>
          <a:r>
            <a:rPr kumimoji="1" lang="en-US" altLang="ja-JP" sz="1300">
              <a:latin typeface="ＭＳ Ｐゴシック"/>
            </a:rPr>
            <a:t>7.97</a:t>
          </a:r>
          <a:r>
            <a:rPr kumimoji="1" lang="ja-JP" altLang="en-US" sz="1300">
              <a:latin typeface="ＭＳ Ｐゴシック"/>
            </a:rPr>
            <a:t>人上回っている。人口に対し面積も広く、また消防署や支所も設置しており職員数の大幅な減は難しいが、退職者の補充を最小限に努めつつ、今後の退職者数、再任用者数を把握することで適正な定員管理を行っていく。</a:t>
          </a:r>
        </a:p>
      </xdr:txBody>
    </xdr:sp>
    <xdr:clientData/>
  </xdr:twoCellAnchor>
  <xdr:oneCellAnchor>
    <xdr:from>
      <xdr:col>18</xdr:col>
      <xdr:colOff>444500</xdr:colOff>
      <xdr:row>54</xdr:row>
      <xdr:rowOff>139700</xdr:rowOff>
    </xdr:from>
    <xdr:ext cx="349839" cy="225703"/>
    <xdr:sp macro="" textlink="">
      <xdr:nvSpPr>
        <xdr:cNvPr id="288" name="テキスト ボックス 28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9" name="直線コネクタ 28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0" name="テキスト ボックス 28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1" name="直線コネクタ 29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2" name="テキスト ボックス 29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3" name="直線コネクタ 29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4" name="テキスト ボックス 29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5" name="直線コネクタ 29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6" name="テキスト ボックス 29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297" name="直線コネクタ 29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298" name="テキスト ボックス 29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299" name="直線コネクタ 29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0" name="テキスト ボックス 29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1" name="直線コネクタ 30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2" name="テキスト ボックス 30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88392</xdr:rowOff>
    </xdr:from>
    <xdr:to>
      <xdr:col>24</xdr:col>
      <xdr:colOff>558800</xdr:colOff>
      <xdr:row>66</xdr:row>
      <xdr:rowOff>125640</xdr:rowOff>
    </xdr:to>
    <xdr:cxnSp macro="">
      <xdr:nvCxnSpPr>
        <xdr:cNvPr id="305" name="直線コネクタ 304"/>
        <xdr:cNvCxnSpPr/>
      </xdr:nvCxnSpPr>
      <xdr:spPr>
        <a:xfrm flipV="1">
          <a:off x="17018000" y="10032492"/>
          <a:ext cx="0" cy="1408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97717</xdr:rowOff>
    </xdr:from>
    <xdr:ext cx="762000" cy="259045"/>
    <xdr:sp macro="" textlink="">
      <xdr:nvSpPr>
        <xdr:cNvPr id="306" name="定員管理の状況最小値テキスト"/>
        <xdr:cNvSpPr txBox="1"/>
      </xdr:nvSpPr>
      <xdr:spPr>
        <a:xfrm>
          <a:off x="17106900" y="114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24</xdr:col>
      <xdr:colOff>469900</xdr:colOff>
      <xdr:row>66</xdr:row>
      <xdr:rowOff>125640</xdr:rowOff>
    </xdr:from>
    <xdr:to>
      <xdr:col>24</xdr:col>
      <xdr:colOff>647700</xdr:colOff>
      <xdr:row>66</xdr:row>
      <xdr:rowOff>125640</xdr:rowOff>
    </xdr:to>
    <xdr:cxnSp macro="">
      <xdr:nvCxnSpPr>
        <xdr:cNvPr id="307" name="直線コネクタ 306"/>
        <xdr:cNvCxnSpPr/>
      </xdr:nvCxnSpPr>
      <xdr:spPr>
        <a:xfrm>
          <a:off x="16929100" y="1144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3319</xdr:rowOff>
    </xdr:from>
    <xdr:ext cx="762000" cy="259045"/>
    <xdr:sp macro="" textlink="">
      <xdr:nvSpPr>
        <xdr:cNvPr id="308" name="定員管理の状況最大値テキスト"/>
        <xdr:cNvSpPr txBox="1"/>
      </xdr:nvSpPr>
      <xdr:spPr>
        <a:xfrm>
          <a:off x="17106900" y="977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8.64</a:t>
          </a:r>
          <a:endParaRPr kumimoji="1" lang="ja-JP" altLang="en-US" sz="1000" b="1">
            <a:latin typeface="ＭＳ Ｐゴシック"/>
          </a:endParaRPr>
        </a:p>
      </xdr:txBody>
    </xdr:sp>
    <xdr:clientData/>
  </xdr:oneCellAnchor>
  <xdr:twoCellAnchor>
    <xdr:from>
      <xdr:col>24</xdr:col>
      <xdr:colOff>469900</xdr:colOff>
      <xdr:row>58</xdr:row>
      <xdr:rowOff>88392</xdr:rowOff>
    </xdr:from>
    <xdr:to>
      <xdr:col>24</xdr:col>
      <xdr:colOff>647700</xdr:colOff>
      <xdr:row>58</xdr:row>
      <xdr:rowOff>88392</xdr:rowOff>
    </xdr:to>
    <xdr:cxnSp macro="">
      <xdr:nvCxnSpPr>
        <xdr:cNvPr id="309" name="直線コネクタ 308"/>
        <xdr:cNvCxnSpPr/>
      </xdr:nvCxnSpPr>
      <xdr:spPr>
        <a:xfrm>
          <a:off x="16929100" y="1003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18966</xdr:rowOff>
    </xdr:from>
    <xdr:to>
      <xdr:col>24</xdr:col>
      <xdr:colOff>558800</xdr:colOff>
      <xdr:row>60</xdr:row>
      <xdr:rowOff>21838</xdr:rowOff>
    </xdr:to>
    <xdr:cxnSp macro="">
      <xdr:nvCxnSpPr>
        <xdr:cNvPr id="310" name="直線コネクタ 309"/>
        <xdr:cNvCxnSpPr/>
      </xdr:nvCxnSpPr>
      <xdr:spPr>
        <a:xfrm>
          <a:off x="16179800" y="10305966"/>
          <a:ext cx="838200" cy="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67436</xdr:rowOff>
    </xdr:from>
    <xdr:ext cx="762000" cy="259045"/>
    <xdr:sp macro="" textlink="">
      <xdr:nvSpPr>
        <xdr:cNvPr id="311" name="定員管理の状況平均値テキスト"/>
        <xdr:cNvSpPr txBox="1"/>
      </xdr:nvSpPr>
      <xdr:spPr>
        <a:xfrm>
          <a:off x="17106900" y="10011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24.72</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50909</xdr:rowOff>
    </xdr:from>
    <xdr:to>
      <xdr:col>24</xdr:col>
      <xdr:colOff>609600</xdr:colOff>
      <xdr:row>59</xdr:row>
      <xdr:rowOff>152509</xdr:rowOff>
    </xdr:to>
    <xdr:sp macro="" textlink="">
      <xdr:nvSpPr>
        <xdr:cNvPr id="312" name="フローチャート : 判断 311"/>
        <xdr:cNvSpPr/>
      </xdr:nvSpPr>
      <xdr:spPr>
        <a:xfrm>
          <a:off x="169672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164906</xdr:rowOff>
    </xdr:from>
    <xdr:to>
      <xdr:col>23</xdr:col>
      <xdr:colOff>406400</xdr:colOff>
      <xdr:row>60</xdr:row>
      <xdr:rowOff>18966</xdr:rowOff>
    </xdr:to>
    <xdr:cxnSp macro="">
      <xdr:nvCxnSpPr>
        <xdr:cNvPr id="313" name="直線コネクタ 312"/>
        <xdr:cNvCxnSpPr/>
      </xdr:nvCxnSpPr>
      <xdr:spPr>
        <a:xfrm>
          <a:off x="15290800" y="10280456"/>
          <a:ext cx="889000" cy="2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24711</xdr:rowOff>
    </xdr:from>
    <xdr:to>
      <xdr:col>23</xdr:col>
      <xdr:colOff>457200</xdr:colOff>
      <xdr:row>59</xdr:row>
      <xdr:rowOff>126311</xdr:rowOff>
    </xdr:to>
    <xdr:sp macro="" textlink="">
      <xdr:nvSpPr>
        <xdr:cNvPr id="314" name="フローチャート : 判断 313"/>
        <xdr:cNvSpPr/>
      </xdr:nvSpPr>
      <xdr:spPr>
        <a:xfrm>
          <a:off x="16129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136488</xdr:rowOff>
    </xdr:from>
    <xdr:ext cx="736600" cy="259045"/>
    <xdr:sp macro="" textlink="">
      <xdr:nvSpPr>
        <xdr:cNvPr id="315" name="テキスト ボックス 314"/>
        <xdr:cNvSpPr txBox="1"/>
      </xdr:nvSpPr>
      <xdr:spPr>
        <a:xfrm>
          <a:off x="15798800" y="9909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138823</xdr:rowOff>
    </xdr:from>
    <xdr:to>
      <xdr:col>22</xdr:col>
      <xdr:colOff>203200</xdr:colOff>
      <xdr:row>59</xdr:row>
      <xdr:rowOff>164906</xdr:rowOff>
    </xdr:to>
    <xdr:cxnSp macro="">
      <xdr:nvCxnSpPr>
        <xdr:cNvPr id="316" name="直線コネクタ 315"/>
        <xdr:cNvCxnSpPr/>
      </xdr:nvCxnSpPr>
      <xdr:spPr>
        <a:xfrm>
          <a:off x="14401800" y="10254373"/>
          <a:ext cx="889000" cy="2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20459</xdr:rowOff>
    </xdr:from>
    <xdr:to>
      <xdr:col>22</xdr:col>
      <xdr:colOff>254000</xdr:colOff>
      <xdr:row>59</xdr:row>
      <xdr:rowOff>122059</xdr:rowOff>
    </xdr:to>
    <xdr:sp macro="" textlink="">
      <xdr:nvSpPr>
        <xdr:cNvPr id="317" name="フローチャート : 判断 316"/>
        <xdr:cNvSpPr/>
      </xdr:nvSpPr>
      <xdr:spPr>
        <a:xfrm>
          <a:off x="15240000" y="101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132236</xdr:rowOff>
    </xdr:from>
    <xdr:ext cx="762000" cy="259045"/>
    <xdr:sp macro="" textlink="">
      <xdr:nvSpPr>
        <xdr:cNvPr id="318" name="テキスト ボックス 317"/>
        <xdr:cNvSpPr txBox="1"/>
      </xdr:nvSpPr>
      <xdr:spPr>
        <a:xfrm>
          <a:off x="14909800" y="990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137099</xdr:rowOff>
    </xdr:from>
    <xdr:to>
      <xdr:col>21</xdr:col>
      <xdr:colOff>0</xdr:colOff>
      <xdr:row>59</xdr:row>
      <xdr:rowOff>138823</xdr:rowOff>
    </xdr:to>
    <xdr:cxnSp macro="">
      <xdr:nvCxnSpPr>
        <xdr:cNvPr id="319" name="直線コネクタ 318"/>
        <xdr:cNvCxnSpPr/>
      </xdr:nvCxnSpPr>
      <xdr:spPr>
        <a:xfrm>
          <a:off x="13512800" y="10252649"/>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12990</xdr:rowOff>
    </xdr:from>
    <xdr:to>
      <xdr:col>21</xdr:col>
      <xdr:colOff>50800</xdr:colOff>
      <xdr:row>59</xdr:row>
      <xdr:rowOff>114590</xdr:rowOff>
    </xdr:to>
    <xdr:sp macro="" textlink="">
      <xdr:nvSpPr>
        <xdr:cNvPr id="320" name="フローチャート : 判断 319"/>
        <xdr:cNvSpPr/>
      </xdr:nvSpPr>
      <xdr:spPr>
        <a:xfrm>
          <a:off x="143510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124767</xdr:rowOff>
    </xdr:from>
    <xdr:ext cx="762000" cy="259045"/>
    <xdr:sp macro="" textlink="">
      <xdr:nvSpPr>
        <xdr:cNvPr id="321" name="テキスト ボックス 320"/>
        <xdr:cNvSpPr txBox="1"/>
      </xdr:nvSpPr>
      <xdr:spPr>
        <a:xfrm>
          <a:off x="14020800" y="989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15748</xdr:rowOff>
    </xdr:from>
    <xdr:to>
      <xdr:col>19</xdr:col>
      <xdr:colOff>533400</xdr:colOff>
      <xdr:row>59</xdr:row>
      <xdr:rowOff>117348</xdr:rowOff>
    </xdr:to>
    <xdr:sp macro="" textlink="">
      <xdr:nvSpPr>
        <xdr:cNvPr id="322" name="フローチャート : 判断 321"/>
        <xdr:cNvSpPr/>
      </xdr:nvSpPr>
      <xdr:spPr>
        <a:xfrm>
          <a:off x="13462000" y="1013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127525</xdr:rowOff>
    </xdr:from>
    <xdr:ext cx="762000" cy="259045"/>
    <xdr:sp macro="" textlink="">
      <xdr:nvSpPr>
        <xdr:cNvPr id="323" name="テキスト ボックス 322"/>
        <xdr:cNvSpPr txBox="1"/>
      </xdr:nvSpPr>
      <xdr:spPr>
        <a:xfrm>
          <a:off x="13131800" y="990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142488</xdr:rowOff>
    </xdr:from>
    <xdr:to>
      <xdr:col>24</xdr:col>
      <xdr:colOff>609600</xdr:colOff>
      <xdr:row>60</xdr:row>
      <xdr:rowOff>72638</xdr:rowOff>
    </xdr:to>
    <xdr:sp macro="" textlink="">
      <xdr:nvSpPr>
        <xdr:cNvPr id="329" name="円/楕円 328"/>
        <xdr:cNvSpPr/>
      </xdr:nvSpPr>
      <xdr:spPr>
        <a:xfrm>
          <a:off x="16967200" y="1025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114565</xdr:rowOff>
    </xdr:from>
    <xdr:ext cx="762000" cy="259045"/>
    <xdr:sp macro="" textlink="">
      <xdr:nvSpPr>
        <xdr:cNvPr id="330" name="定員管理の状況該当値テキスト"/>
        <xdr:cNvSpPr txBox="1"/>
      </xdr:nvSpPr>
      <xdr:spPr>
        <a:xfrm>
          <a:off x="17106900" y="1023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32.69</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139616</xdr:rowOff>
    </xdr:from>
    <xdr:to>
      <xdr:col>23</xdr:col>
      <xdr:colOff>457200</xdr:colOff>
      <xdr:row>60</xdr:row>
      <xdr:rowOff>69766</xdr:rowOff>
    </xdr:to>
    <xdr:sp macro="" textlink="">
      <xdr:nvSpPr>
        <xdr:cNvPr id="331" name="円/楕円 330"/>
        <xdr:cNvSpPr/>
      </xdr:nvSpPr>
      <xdr:spPr>
        <a:xfrm>
          <a:off x="16129000" y="1025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54543</xdr:rowOff>
    </xdr:from>
    <xdr:ext cx="736600" cy="259045"/>
    <xdr:sp macro="" textlink="">
      <xdr:nvSpPr>
        <xdr:cNvPr id="332" name="テキスト ボックス 331"/>
        <xdr:cNvSpPr txBox="1"/>
      </xdr:nvSpPr>
      <xdr:spPr>
        <a:xfrm>
          <a:off x="15798800" y="10341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32.44</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114106</xdr:rowOff>
    </xdr:from>
    <xdr:to>
      <xdr:col>22</xdr:col>
      <xdr:colOff>254000</xdr:colOff>
      <xdr:row>60</xdr:row>
      <xdr:rowOff>44256</xdr:rowOff>
    </xdr:to>
    <xdr:sp macro="" textlink="">
      <xdr:nvSpPr>
        <xdr:cNvPr id="333" name="円/楕円 332"/>
        <xdr:cNvSpPr/>
      </xdr:nvSpPr>
      <xdr:spPr>
        <a:xfrm>
          <a:off x="15240000" y="1022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29033</xdr:rowOff>
    </xdr:from>
    <xdr:ext cx="762000" cy="259045"/>
    <xdr:sp macro="" textlink="">
      <xdr:nvSpPr>
        <xdr:cNvPr id="334" name="テキスト ボックス 333"/>
        <xdr:cNvSpPr txBox="1"/>
      </xdr:nvSpPr>
      <xdr:spPr>
        <a:xfrm>
          <a:off x="14909800" y="10316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30.22</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88023</xdr:rowOff>
    </xdr:from>
    <xdr:to>
      <xdr:col>21</xdr:col>
      <xdr:colOff>50800</xdr:colOff>
      <xdr:row>60</xdr:row>
      <xdr:rowOff>18173</xdr:rowOff>
    </xdr:to>
    <xdr:sp macro="" textlink="">
      <xdr:nvSpPr>
        <xdr:cNvPr id="335" name="円/楕円 334"/>
        <xdr:cNvSpPr/>
      </xdr:nvSpPr>
      <xdr:spPr>
        <a:xfrm>
          <a:off x="14351000" y="1020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2950</xdr:rowOff>
    </xdr:from>
    <xdr:ext cx="762000" cy="259045"/>
    <xdr:sp macro="" textlink="">
      <xdr:nvSpPr>
        <xdr:cNvPr id="336" name="テキスト ボックス 335"/>
        <xdr:cNvSpPr txBox="1"/>
      </xdr:nvSpPr>
      <xdr:spPr>
        <a:xfrm>
          <a:off x="14020800" y="10289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27.95</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86299</xdr:rowOff>
    </xdr:from>
    <xdr:to>
      <xdr:col>19</xdr:col>
      <xdr:colOff>533400</xdr:colOff>
      <xdr:row>60</xdr:row>
      <xdr:rowOff>16449</xdr:rowOff>
    </xdr:to>
    <xdr:sp macro="" textlink="">
      <xdr:nvSpPr>
        <xdr:cNvPr id="337" name="円/楕円 336"/>
        <xdr:cNvSpPr/>
      </xdr:nvSpPr>
      <xdr:spPr>
        <a:xfrm>
          <a:off x="13462000" y="1020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1226</xdr:rowOff>
    </xdr:from>
    <xdr:ext cx="762000" cy="259045"/>
    <xdr:sp macro="" textlink="">
      <xdr:nvSpPr>
        <xdr:cNvPr id="338" name="テキスト ボックス 337"/>
        <xdr:cNvSpPr txBox="1"/>
      </xdr:nvSpPr>
      <xdr:spPr>
        <a:xfrm>
          <a:off x="13131800" y="10288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9" name="正方形/長方形 33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0" name="テキスト ボックス 33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1" name="テキスト ボックス 34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2" name="正方形/長方形 34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3" name="正方形/長方形 34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4" name="正方形/長方形 34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5" name="正方形/長方形 34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6" name="正方形/長方形 34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7" name="正方形/長方形 34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8" name="正方形/長方形 34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9" name="正方形/長方形 34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0" name="正方形/長方形 34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1" name="テキスト ボックス 35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普通建設事業を最小限にし起債を抑制してきたため元利償還金の額は年々減少している。臨時財政対策債を除き、今後も緊急度の低い道路改良等の普通建設事業を引き続き抑制し、年間の発行額が償還額を下回るように努めることでさらなる数値の改善を図る。</a:t>
          </a:r>
        </a:p>
      </xdr:txBody>
    </xdr:sp>
    <xdr:clientData/>
  </xdr:twoCellAnchor>
  <xdr:oneCellAnchor>
    <xdr:from>
      <xdr:col>18</xdr:col>
      <xdr:colOff>444500</xdr:colOff>
      <xdr:row>32</xdr:row>
      <xdr:rowOff>101600</xdr:rowOff>
    </xdr:from>
    <xdr:ext cx="298543" cy="225703"/>
    <xdr:sp macro="" textlink="">
      <xdr:nvSpPr>
        <xdr:cNvPr id="352" name="テキスト ボックス 35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3" name="直線コネクタ 35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4" name="テキスト ボックス 35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5" name="直線コネクタ 35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6" name="テキスト ボックス 35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7" name="直線コネクタ 35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58" name="テキスト ボックス 35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9" name="直線コネクタ 35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0" name="テキスト ボックス 35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1" name="直線コネクタ 36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2" name="テキスト ボックス 36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3" name="直線コネクタ 36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72813</xdr:rowOff>
    </xdr:from>
    <xdr:to>
      <xdr:col>24</xdr:col>
      <xdr:colOff>558800</xdr:colOff>
      <xdr:row>45</xdr:row>
      <xdr:rowOff>98213</xdr:rowOff>
    </xdr:to>
    <xdr:cxnSp macro="">
      <xdr:nvCxnSpPr>
        <xdr:cNvPr id="366" name="直線コネクタ 365"/>
        <xdr:cNvCxnSpPr/>
      </xdr:nvCxnSpPr>
      <xdr:spPr>
        <a:xfrm flipV="1">
          <a:off x="17018000" y="624501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70290</xdr:rowOff>
    </xdr:from>
    <xdr:ext cx="762000" cy="259045"/>
    <xdr:sp macro="" textlink="">
      <xdr:nvSpPr>
        <xdr:cNvPr id="367" name="公債費負担の状況最小値テキスト"/>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24</xdr:col>
      <xdr:colOff>469900</xdr:colOff>
      <xdr:row>45</xdr:row>
      <xdr:rowOff>98213</xdr:rowOff>
    </xdr:from>
    <xdr:to>
      <xdr:col>24</xdr:col>
      <xdr:colOff>647700</xdr:colOff>
      <xdr:row>45</xdr:row>
      <xdr:rowOff>98213</xdr:rowOff>
    </xdr:to>
    <xdr:cxnSp macro="">
      <xdr:nvCxnSpPr>
        <xdr:cNvPr id="368" name="直線コネクタ 367"/>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159190</xdr:rowOff>
    </xdr:from>
    <xdr:ext cx="762000" cy="259045"/>
    <xdr:sp macro="" textlink="">
      <xdr:nvSpPr>
        <xdr:cNvPr id="369" name="公債費負担の状況最大値テキスト"/>
        <xdr:cNvSpPr txBox="1"/>
      </xdr:nvSpPr>
      <xdr:spPr>
        <a:xfrm>
          <a:off x="17106900" y="598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36</xdr:row>
      <xdr:rowOff>72813</xdr:rowOff>
    </xdr:from>
    <xdr:to>
      <xdr:col>24</xdr:col>
      <xdr:colOff>647700</xdr:colOff>
      <xdr:row>36</xdr:row>
      <xdr:rowOff>72813</xdr:rowOff>
    </xdr:to>
    <xdr:cxnSp macro="">
      <xdr:nvCxnSpPr>
        <xdr:cNvPr id="370" name="直線コネクタ 369"/>
        <xdr:cNvCxnSpPr/>
      </xdr:nvCxnSpPr>
      <xdr:spPr>
        <a:xfrm>
          <a:off x="16929100" y="624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148590</xdr:rowOff>
    </xdr:from>
    <xdr:to>
      <xdr:col>24</xdr:col>
      <xdr:colOff>558800</xdr:colOff>
      <xdr:row>42</xdr:row>
      <xdr:rowOff>1270</xdr:rowOff>
    </xdr:to>
    <xdr:cxnSp macro="">
      <xdr:nvCxnSpPr>
        <xdr:cNvPr id="371" name="直線コネクタ 370"/>
        <xdr:cNvCxnSpPr/>
      </xdr:nvCxnSpPr>
      <xdr:spPr>
        <a:xfrm flipV="1">
          <a:off x="16179800" y="717804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74100</xdr:rowOff>
    </xdr:from>
    <xdr:ext cx="762000" cy="259045"/>
    <xdr:sp macro="" textlink="">
      <xdr:nvSpPr>
        <xdr:cNvPr id="372" name="公債費負担の状況平均値テキスト"/>
        <xdr:cNvSpPr txBox="1"/>
      </xdr:nvSpPr>
      <xdr:spPr>
        <a:xfrm>
          <a:off x="17106900" y="6932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57573</xdr:rowOff>
    </xdr:from>
    <xdr:to>
      <xdr:col>24</xdr:col>
      <xdr:colOff>609600</xdr:colOff>
      <xdr:row>41</xdr:row>
      <xdr:rowOff>159173</xdr:rowOff>
    </xdr:to>
    <xdr:sp macro="" textlink="">
      <xdr:nvSpPr>
        <xdr:cNvPr id="373" name="フローチャート : 判断 372"/>
        <xdr:cNvSpPr/>
      </xdr:nvSpPr>
      <xdr:spPr>
        <a:xfrm>
          <a:off x="169672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1270</xdr:rowOff>
    </xdr:from>
    <xdr:to>
      <xdr:col>23</xdr:col>
      <xdr:colOff>406400</xdr:colOff>
      <xdr:row>42</xdr:row>
      <xdr:rowOff>89746</xdr:rowOff>
    </xdr:to>
    <xdr:cxnSp macro="">
      <xdr:nvCxnSpPr>
        <xdr:cNvPr id="374" name="直線コネクタ 373"/>
        <xdr:cNvCxnSpPr/>
      </xdr:nvCxnSpPr>
      <xdr:spPr>
        <a:xfrm flipV="1">
          <a:off x="15290800" y="720217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17356</xdr:rowOff>
    </xdr:from>
    <xdr:to>
      <xdr:col>23</xdr:col>
      <xdr:colOff>457200</xdr:colOff>
      <xdr:row>41</xdr:row>
      <xdr:rowOff>118956</xdr:rowOff>
    </xdr:to>
    <xdr:sp macro="" textlink="">
      <xdr:nvSpPr>
        <xdr:cNvPr id="375" name="フローチャート : 判断 374"/>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129133</xdr:rowOff>
    </xdr:from>
    <xdr:ext cx="736600" cy="259045"/>
    <xdr:sp macro="" textlink="">
      <xdr:nvSpPr>
        <xdr:cNvPr id="376" name="テキスト ボックス 375"/>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89746</xdr:rowOff>
    </xdr:from>
    <xdr:to>
      <xdr:col>22</xdr:col>
      <xdr:colOff>203200</xdr:colOff>
      <xdr:row>42</xdr:row>
      <xdr:rowOff>170180</xdr:rowOff>
    </xdr:to>
    <xdr:cxnSp macro="">
      <xdr:nvCxnSpPr>
        <xdr:cNvPr id="377" name="直線コネクタ 376"/>
        <xdr:cNvCxnSpPr/>
      </xdr:nvCxnSpPr>
      <xdr:spPr>
        <a:xfrm flipV="1">
          <a:off x="14401800" y="729064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121920</xdr:rowOff>
    </xdr:from>
    <xdr:to>
      <xdr:col>22</xdr:col>
      <xdr:colOff>254000</xdr:colOff>
      <xdr:row>42</xdr:row>
      <xdr:rowOff>52070</xdr:rowOff>
    </xdr:to>
    <xdr:sp macro="" textlink="">
      <xdr:nvSpPr>
        <xdr:cNvPr id="378" name="フローチャート : 判断 377"/>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62247</xdr:rowOff>
    </xdr:from>
    <xdr:ext cx="762000" cy="259045"/>
    <xdr:sp macro="" textlink="">
      <xdr:nvSpPr>
        <xdr:cNvPr id="379" name="テキスト ボックス 378"/>
        <xdr:cNvSpPr txBox="1"/>
      </xdr:nvSpPr>
      <xdr:spPr>
        <a:xfrm>
          <a:off x="14909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170180</xdr:rowOff>
    </xdr:from>
    <xdr:to>
      <xdr:col>21</xdr:col>
      <xdr:colOff>0</xdr:colOff>
      <xdr:row>43</xdr:row>
      <xdr:rowOff>6773</xdr:rowOff>
    </xdr:to>
    <xdr:cxnSp macro="">
      <xdr:nvCxnSpPr>
        <xdr:cNvPr id="380" name="直線コネクタ 379"/>
        <xdr:cNvCxnSpPr/>
      </xdr:nvCxnSpPr>
      <xdr:spPr>
        <a:xfrm flipV="1">
          <a:off x="13512800" y="73710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22860</xdr:rowOff>
    </xdr:from>
    <xdr:to>
      <xdr:col>21</xdr:col>
      <xdr:colOff>50800</xdr:colOff>
      <xdr:row>42</xdr:row>
      <xdr:rowOff>124460</xdr:rowOff>
    </xdr:to>
    <xdr:sp macro="" textlink="">
      <xdr:nvSpPr>
        <xdr:cNvPr id="381" name="フローチャート : 判断 380"/>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134637</xdr:rowOff>
    </xdr:from>
    <xdr:ext cx="762000" cy="259045"/>
    <xdr:sp macro="" textlink="">
      <xdr:nvSpPr>
        <xdr:cNvPr id="382" name="テキスト ボックス 381"/>
        <xdr:cNvSpPr txBox="1"/>
      </xdr:nvSpPr>
      <xdr:spPr>
        <a:xfrm>
          <a:off x="14020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111337</xdr:rowOff>
    </xdr:from>
    <xdr:to>
      <xdr:col>19</xdr:col>
      <xdr:colOff>533400</xdr:colOff>
      <xdr:row>43</xdr:row>
      <xdr:rowOff>41487</xdr:rowOff>
    </xdr:to>
    <xdr:sp macro="" textlink="">
      <xdr:nvSpPr>
        <xdr:cNvPr id="383" name="フローチャート : 判断 382"/>
        <xdr:cNvSpPr/>
      </xdr:nvSpPr>
      <xdr:spPr>
        <a:xfrm>
          <a:off x="13462000" y="731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51664</xdr:rowOff>
    </xdr:from>
    <xdr:ext cx="762000" cy="259045"/>
    <xdr:sp macro="" textlink="">
      <xdr:nvSpPr>
        <xdr:cNvPr id="384" name="テキスト ボックス 383"/>
        <xdr:cNvSpPr txBox="1"/>
      </xdr:nvSpPr>
      <xdr:spPr>
        <a:xfrm>
          <a:off x="13131800" y="708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97790</xdr:rowOff>
    </xdr:from>
    <xdr:to>
      <xdr:col>24</xdr:col>
      <xdr:colOff>609600</xdr:colOff>
      <xdr:row>42</xdr:row>
      <xdr:rowOff>27940</xdr:rowOff>
    </xdr:to>
    <xdr:sp macro="" textlink="">
      <xdr:nvSpPr>
        <xdr:cNvPr id="390" name="円/楕円 389"/>
        <xdr:cNvSpPr/>
      </xdr:nvSpPr>
      <xdr:spPr>
        <a:xfrm>
          <a:off x="16967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69867</xdr:rowOff>
    </xdr:from>
    <xdr:ext cx="762000" cy="259045"/>
    <xdr:sp macro="" textlink="">
      <xdr:nvSpPr>
        <xdr:cNvPr id="391" name="公債費負担の状況該当値テキスト"/>
        <xdr:cNvSpPr txBox="1"/>
      </xdr:nvSpPr>
      <xdr:spPr>
        <a:xfrm>
          <a:off x="17106900" y="709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121920</xdr:rowOff>
    </xdr:from>
    <xdr:to>
      <xdr:col>23</xdr:col>
      <xdr:colOff>457200</xdr:colOff>
      <xdr:row>42</xdr:row>
      <xdr:rowOff>52070</xdr:rowOff>
    </xdr:to>
    <xdr:sp macro="" textlink="">
      <xdr:nvSpPr>
        <xdr:cNvPr id="392" name="円/楕円 391"/>
        <xdr:cNvSpPr/>
      </xdr:nvSpPr>
      <xdr:spPr>
        <a:xfrm>
          <a:off x="16129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36847</xdr:rowOff>
    </xdr:from>
    <xdr:ext cx="736600" cy="259045"/>
    <xdr:sp macro="" textlink="">
      <xdr:nvSpPr>
        <xdr:cNvPr id="393" name="テキスト ボックス 392"/>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38946</xdr:rowOff>
    </xdr:from>
    <xdr:to>
      <xdr:col>22</xdr:col>
      <xdr:colOff>254000</xdr:colOff>
      <xdr:row>42</xdr:row>
      <xdr:rowOff>140546</xdr:rowOff>
    </xdr:to>
    <xdr:sp macro="" textlink="">
      <xdr:nvSpPr>
        <xdr:cNvPr id="394" name="円/楕円 393"/>
        <xdr:cNvSpPr/>
      </xdr:nvSpPr>
      <xdr:spPr>
        <a:xfrm>
          <a:off x="15240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125323</xdr:rowOff>
    </xdr:from>
    <xdr:ext cx="762000" cy="259045"/>
    <xdr:sp macro="" textlink="">
      <xdr:nvSpPr>
        <xdr:cNvPr id="395" name="テキスト ボックス 394"/>
        <xdr:cNvSpPr txBox="1"/>
      </xdr:nvSpPr>
      <xdr:spPr>
        <a:xfrm>
          <a:off x="14909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119380</xdr:rowOff>
    </xdr:from>
    <xdr:to>
      <xdr:col>21</xdr:col>
      <xdr:colOff>50800</xdr:colOff>
      <xdr:row>43</xdr:row>
      <xdr:rowOff>49530</xdr:rowOff>
    </xdr:to>
    <xdr:sp macro="" textlink="">
      <xdr:nvSpPr>
        <xdr:cNvPr id="396" name="円/楕円 395"/>
        <xdr:cNvSpPr/>
      </xdr:nvSpPr>
      <xdr:spPr>
        <a:xfrm>
          <a:off x="14351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34307</xdr:rowOff>
    </xdr:from>
    <xdr:ext cx="762000" cy="259045"/>
    <xdr:sp macro="" textlink="">
      <xdr:nvSpPr>
        <xdr:cNvPr id="397" name="テキスト ボックス 396"/>
        <xdr:cNvSpPr txBox="1"/>
      </xdr:nvSpPr>
      <xdr:spPr>
        <a:xfrm>
          <a:off x="14020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127423</xdr:rowOff>
    </xdr:from>
    <xdr:to>
      <xdr:col>19</xdr:col>
      <xdr:colOff>533400</xdr:colOff>
      <xdr:row>43</xdr:row>
      <xdr:rowOff>57573</xdr:rowOff>
    </xdr:to>
    <xdr:sp macro="" textlink="">
      <xdr:nvSpPr>
        <xdr:cNvPr id="398" name="円/楕円 397"/>
        <xdr:cNvSpPr/>
      </xdr:nvSpPr>
      <xdr:spPr>
        <a:xfrm>
          <a:off x="13462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42350</xdr:rowOff>
    </xdr:from>
    <xdr:ext cx="762000" cy="259045"/>
    <xdr:sp macro="" textlink="">
      <xdr:nvSpPr>
        <xdr:cNvPr id="399" name="テキスト ボックス 398"/>
        <xdr:cNvSpPr txBox="1"/>
      </xdr:nvSpPr>
      <xdr:spPr>
        <a:xfrm>
          <a:off x="13131800" y="741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1" name="テキスト ボックス 40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2" name="テキスト ボックス 40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7" name="正方形/長方形 40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8" name="正方形/長方形 40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将来負担比率は平成</a:t>
          </a:r>
          <a:r>
            <a:rPr kumimoji="1" lang="en-US" altLang="ja-JP" sz="1300">
              <a:solidFill>
                <a:sysClr val="windowText" lastClr="000000"/>
              </a:solidFill>
              <a:latin typeface="ＭＳ Ｐゴシック"/>
            </a:rPr>
            <a:t>23</a:t>
          </a:r>
          <a:r>
            <a:rPr kumimoji="1" lang="ja-JP" altLang="en-US" sz="1300">
              <a:solidFill>
                <a:sysClr val="windowText" lastClr="000000"/>
              </a:solidFill>
              <a:latin typeface="ＭＳ Ｐゴシック"/>
            </a:rPr>
            <a:t>年度以降マイナスで推移している。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平成</a:t>
          </a:r>
          <a:r>
            <a:rPr kumimoji="1" lang="en-US" altLang="ja-JP" sz="1300">
              <a:solidFill>
                <a:sysClr val="windowText" lastClr="000000"/>
              </a:solidFill>
              <a:latin typeface="ＭＳ Ｐゴシック"/>
            </a:rPr>
            <a:t>28</a:t>
          </a:r>
          <a:r>
            <a:rPr kumimoji="1" lang="ja-JP" altLang="en-US" sz="1300">
              <a:solidFill>
                <a:sysClr val="windowText" lastClr="000000"/>
              </a:solidFill>
              <a:latin typeface="ＭＳ Ｐゴシック"/>
            </a:rPr>
            <a:t>年度は満期一括償還を行ったことで地方債の現在高は減少したが、それに伴う減債基金の減により充当可能基金が減少し、人口減少に伴う標準財政規模の減少から、将来負担比率は前年度から比率が増加した。今後も新規事業により借入額の増加が見込まれるが、事業効果の再点検による発行額の削減や交付税算入率の高い起債の有効活用により、将来負担比率がマイナスとなる状態を維持することで後世の負担を少しでも軽減できるよう努力する。</a:t>
          </a:r>
        </a:p>
      </xdr:txBody>
    </xdr:sp>
    <xdr:clientData/>
  </xdr:twoCellAnchor>
  <xdr:oneCellAnchor>
    <xdr:from>
      <xdr:col>18</xdr:col>
      <xdr:colOff>444500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6" name="直線コネクタ 41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7" name="テキスト ボックス 41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8" name="直線コネクタ 41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9" name="テキスト ボックス 41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2" name="直線コネクタ 42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3" name="テキスト ボックス 42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4" name="直線コネクタ 42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5" name="テキスト ボックス 42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5419</xdr:rowOff>
    </xdr:to>
    <xdr:cxnSp macro="">
      <xdr:nvCxnSpPr>
        <xdr:cNvPr id="428" name="直線コネクタ 427"/>
        <xdr:cNvCxnSpPr/>
      </xdr:nvCxnSpPr>
      <xdr:spPr>
        <a:xfrm flipV="1">
          <a:off x="17018000" y="2370667"/>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148946</xdr:rowOff>
    </xdr:from>
    <xdr:ext cx="762000" cy="259045"/>
    <xdr:sp macro="" textlink="">
      <xdr:nvSpPr>
        <xdr:cNvPr id="429" name="将来負担の状況最小値テキスト"/>
        <xdr:cNvSpPr txBox="1"/>
      </xdr:nvSpPr>
      <xdr:spPr>
        <a:xfrm>
          <a:off x="17106900" y="3920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196.2</a:t>
          </a:r>
          <a:endParaRPr kumimoji="1" lang="ja-JP" altLang="en-US" sz="1000" b="1">
            <a:latin typeface="ＭＳ Ｐゴシック"/>
          </a:endParaRPr>
        </a:p>
      </xdr:txBody>
    </xdr:sp>
    <xdr:clientData/>
  </xdr:oneCellAnchor>
  <xdr:twoCellAnchor>
    <xdr:from>
      <xdr:col>24</xdr:col>
      <xdr:colOff>469900</xdr:colOff>
      <xdr:row>23</xdr:row>
      <xdr:rowOff>5419</xdr:rowOff>
    </xdr:from>
    <xdr:to>
      <xdr:col>24</xdr:col>
      <xdr:colOff>647700</xdr:colOff>
      <xdr:row>23</xdr:row>
      <xdr:rowOff>5419</xdr:rowOff>
    </xdr:to>
    <xdr:cxnSp macro="">
      <xdr:nvCxnSpPr>
        <xdr:cNvPr id="430" name="直線コネクタ 429"/>
        <xdr:cNvCxnSpPr/>
      </xdr:nvCxnSpPr>
      <xdr:spPr>
        <a:xfrm>
          <a:off x="16929100" y="3948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2" name="直線コネクタ 43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3"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4" name="フローチャート : 判断 43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5" name="フローチャート : 判断 43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6" name="テキスト ボックス 43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37" name="フローチャート : 判断 436"/>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38" name="テキスト ボックス 437"/>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39" name="フローチャート : 判断 438"/>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0" name="テキスト ボックス 439"/>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1" name="フローチャート : 判断 440"/>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2" name="テキスト ボックス 441"/>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3" name="テキスト ボックス 44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4" name="テキスト ボックス 44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5" name="テキスト ボックス 44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6" name="テキスト ボックス 44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7" name="テキスト ボックス 44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和歌山県高野町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3,243
3,215
137.03
4,173,353
4,038,202
113,517
2,095,571
3,318,294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類似団体と比較して職員数が多いため、人件費の比率は類似団体と比較すると</a:t>
          </a:r>
          <a:r>
            <a:rPr kumimoji="1" lang="en-US" altLang="ja-JP" sz="1300">
              <a:latin typeface="ＭＳ Ｐゴシック"/>
            </a:rPr>
            <a:t>10.7</a:t>
          </a:r>
          <a:r>
            <a:rPr kumimoji="1" lang="ja-JP" altLang="en-US" sz="1300">
              <a:latin typeface="ＭＳ Ｐゴシック"/>
            </a:rPr>
            <a:t>％も高い。町単独の消防署や支所があり人件費の削減は容易ではないが、勧奨退職の実施や退職者の補充を最小限にして人件費の削減に努めていく。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113284</xdr:rowOff>
    </xdr:from>
    <xdr:to>
      <xdr:col>7</xdr:col>
      <xdr:colOff>15875</xdr:colOff>
      <xdr:row>39</xdr:row>
      <xdr:rowOff>161290</xdr:rowOff>
    </xdr:to>
    <xdr:cxnSp macro="">
      <xdr:nvCxnSpPr>
        <xdr:cNvPr id="59" name="直線コネクタ 58"/>
        <xdr:cNvCxnSpPr/>
      </xdr:nvCxnSpPr>
      <xdr:spPr>
        <a:xfrm flipV="1">
          <a:off x="4826000" y="5599684"/>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133367</xdr:rowOff>
    </xdr:from>
    <xdr:ext cx="762000" cy="259045"/>
    <xdr:sp macro="" textlink="">
      <xdr:nvSpPr>
        <xdr:cNvPr id="60" name="人件費最小値テキスト"/>
        <xdr:cNvSpPr txBox="1"/>
      </xdr:nvSpPr>
      <xdr:spPr>
        <a:xfrm>
          <a:off x="4914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6</xdr:col>
      <xdr:colOff>612775</xdr:colOff>
      <xdr:row>39</xdr:row>
      <xdr:rowOff>161290</xdr:rowOff>
    </xdr:from>
    <xdr:to>
      <xdr:col>7</xdr:col>
      <xdr:colOff>104775</xdr:colOff>
      <xdr:row>39</xdr:row>
      <xdr:rowOff>161290</xdr:rowOff>
    </xdr:to>
    <xdr:cxnSp macro="">
      <xdr:nvCxnSpPr>
        <xdr:cNvPr id="61" name="直線コネクタ 60"/>
        <xdr:cNvCxnSpPr/>
      </xdr:nvCxnSpPr>
      <xdr:spPr>
        <a:xfrm>
          <a:off x="4737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28211</xdr:rowOff>
    </xdr:from>
    <xdr:ext cx="762000" cy="259045"/>
    <xdr:sp macro="" textlink="">
      <xdr:nvSpPr>
        <xdr:cNvPr id="62" name="人件費最大値テキスト"/>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32</xdr:row>
      <xdr:rowOff>113284</xdr:rowOff>
    </xdr:from>
    <xdr:to>
      <xdr:col>7</xdr:col>
      <xdr:colOff>104775</xdr:colOff>
      <xdr:row>32</xdr:row>
      <xdr:rowOff>113284</xdr:rowOff>
    </xdr:to>
    <xdr:cxnSp macro="">
      <xdr:nvCxnSpPr>
        <xdr:cNvPr id="63" name="直線コネクタ 62"/>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92710</xdr:rowOff>
    </xdr:from>
    <xdr:to>
      <xdr:col>7</xdr:col>
      <xdr:colOff>15875</xdr:colOff>
      <xdr:row>37</xdr:row>
      <xdr:rowOff>129286</xdr:rowOff>
    </xdr:to>
    <xdr:cxnSp macro="">
      <xdr:nvCxnSpPr>
        <xdr:cNvPr id="64" name="直線コネクタ 63"/>
        <xdr:cNvCxnSpPr/>
      </xdr:nvCxnSpPr>
      <xdr:spPr>
        <a:xfrm>
          <a:off x="3987800" y="643636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120159</xdr:rowOff>
    </xdr:from>
    <xdr:ext cx="762000" cy="259045"/>
    <xdr:sp macro="" textlink="">
      <xdr:nvSpPr>
        <xdr:cNvPr id="65" name="人件費平均値テキスト"/>
        <xdr:cNvSpPr txBox="1"/>
      </xdr:nvSpPr>
      <xdr:spPr>
        <a:xfrm>
          <a:off x="4914900" y="5778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6</xdr:col>
      <xdr:colOff>650875</xdr:colOff>
      <xdr:row>34</xdr:row>
      <xdr:rowOff>103632</xdr:rowOff>
    </xdr:from>
    <xdr:to>
      <xdr:col>7</xdr:col>
      <xdr:colOff>66675</xdr:colOff>
      <xdr:row>35</xdr:row>
      <xdr:rowOff>33782</xdr:rowOff>
    </xdr:to>
    <xdr:sp macro="" textlink="">
      <xdr:nvSpPr>
        <xdr:cNvPr id="66" name="フローチャート : 判断 65"/>
        <xdr:cNvSpPr/>
      </xdr:nvSpPr>
      <xdr:spPr>
        <a:xfrm>
          <a:off x="47752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92710</xdr:rowOff>
    </xdr:from>
    <xdr:to>
      <xdr:col>5</xdr:col>
      <xdr:colOff>549275</xdr:colOff>
      <xdr:row>37</xdr:row>
      <xdr:rowOff>110998</xdr:rowOff>
    </xdr:to>
    <xdr:cxnSp macro="">
      <xdr:nvCxnSpPr>
        <xdr:cNvPr id="67" name="直線コネクタ 66"/>
        <xdr:cNvCxnSpPr/>
      </xdr:nvCxnSpPr>
      <xdr:spPr>
        <a:xfrm flipV="1">
          <a:off x="3098800" y="64363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34</xdr:row>
      <xdr:rowOff>48768</xdr:rowOff>
    </xdr:from>
    <xdr:to>
      <xdr:col>5</xdr:col>
      <xdr:colOff>600075</xdr:colOff>
      <xdr:row>34</xdr:row>
      <xdr:rowOff>150368</xdr:rowOff>
    </xdr:to>
    <xdr:sp macro="" textlink="">
      <xdr:nvSpPr>
        <xdr:cNvPr id="68" name="フローチャート : 判断 67"/>
        <xdr:cNvSpPr/>
      </xdr:nvSpPr>
      <xdr:spPr>
        <a:xfrm>
          <a:off x="39370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160545</xdr:rowOff>
    </xdr:from>
    <xdr:ext cx="736600" cy="259045"/>
    <xdr:sp macro="" textlink="">
      <xdr:nvSpPr>
        <xdr:cNvPr id="69" name="テキスト ボックス 68"/>
        <xdr:cNvSpPr txBox="1"/>
      </xdr:nvSpPr>
      <xdr:spPr>
        <a:xfrm>
          <a:off x="3606800" y="5646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110998</xdr:rowOff>
    </xdr:from>
    <xdr:to>
      <xdr:col>4</xdr:col>
      <xdr:colOff>346075</xdr:colOff>
      <xdr:row>37</xdr:row>
      <xdr:rowOff>120142</xdr:rowOff>
    </xdr:to>
    <xdr:cxnSp macro="">
      <xdr:nvCxnSpPr>
        <xdr:cNvPr id="70" name="直線コネクタ 69"/>
        <xdr:cNvCxnSpPr/>
      </xdr:nvCxnSpPr>
      <xdr:spPr>
        <a:xfrm flipV="1">
          <a:off x="2209800" y="64546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34</xdr:row>
      <xdr:rowOff>103632</xdr:rowOff>
    </xdr:from>
    <xdr:to>
      <xdr:col>4</xdr:col>
      <xdr:colOff>396875</xdr:colOff>
      <xdr:row>35</xdr:row>
      <xdr:rowOff>33782</xdr:rowOff>
    </xdr:to>
    <xdr:sp macro="" textlink="">
      <xdr:nvSpPr>
        <xdr:cNvPr id="71" name="フローチャート : 判断 70"/>
        <xdr:cNvSpPr/>
      </xdr:nvSpPr>
      <xdr:spPr>
        <a:xfrm>
          <a:off x="30480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43959</xdr:rowOff>
    </xdr:from>
    <xdr:ext cx="762000" cy="259045"/>
    <xdr:sp macro="" textlink="">
      <xdr:nvSpPr>
        <xdr:cNvPr id="72" name="テキスト ボックス 71"/>
        <xdr:cNvSpPr txBox="1"/>
      </xdr:nvSpPr>
      <xdr:spPr>
        <a:xfrm>
          <a:off x="2717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120142</xdr:rowOff>
    </xdr:from>
    <xdr:to>
      <xdr:col>3</xdr:col>
      <xdr:colOff>142875</xdr:colOff>
      <xdr:row>37</xdr:row>
      <xdr:rowOff>147574</xdr:rowOff>
    </xdr:to>
    <xdr:cxnSp macro="">
      <xdr:nvCxnSpPr>
        <xdr:cNvPr id="73" name="直線コネクタ 72"/>
        <xdr:cNvCxnSpPr/>
      </xdr:nvCxnSpPr>
      <xdr:spPr>
        <a:xfrm flipV="1">
          <a:off x="1320800" y="64637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34</xdr:row>
      <xdr:rowOff>44196</xdr:rowOff>
    </xdr:from>
    <xdr:to>
      <xdr:col>3</xdr:col>
      <xdr:colOff>193675</xdr:colOff>
      <xdr:row>34</xdr:row>
      <xdr:rowOff>145796</xdr:rowOff>
    </xdr:to>
    <xdr:sp macro="" textlink="">
      <xdr:nvSpPr>
        <xdr:cNvPr id="74" name="フローチャート : 判断 73"/>
        <xdr:cNvSpPr/>
      </xdr:nvSpPr>
      <xdr:spPr>
        <a:xfrm>
          <a:off x="2159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155973</xdr:rowOff>
    </xdr:from>
    <xdr:ext cx="762000" cy="259045"/>
    <xdr:sp macro="" textlink="">
      <xdr:nvSpPr>
        <xdr:cNvPr id="75" name="テキスト ボックス 74"/>
        <xdr:cNvSpPr txBox="1"/>
      </xdr:nvSpPr>
      <xdr:spPr>
        <a:xfrm>
          <a:off x="1828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574675</xdr:colOff>
      <xdr:row>34</xdr:row>
      <xdr:rowOff>62484</xdr:rowOff>
    </xdr:from>
    <xdr:to>
      <xdr:col>1</xdr:col>
      <xdr:colOff>676275</xdr:colOff>
      <xdr:row>34</xdr:row>
      <xdr:rowOff>164084</xdr:rowOff>
    </xdr:to>
    <xdr:sp macro="" textlink="">
      <xdr:nvSpPr>
        <xdr:cNvPr id="76" name="フローチャート : 判断 75"/>
        <xdr:cNvSpPr/>
      </xdr:nvSpPr>
      <xdr:spPr>
        <a:xfrm>
          <a:off x="12700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2811</xdr:rowOff>
    </xdr:from>
    <xdr:ext cx="762000" cy="259045"/>
    <xdr:sp macro="" textlink="">
      <xdr:nvSpPr>
        <xdr:cNvPr id="77" name="テキスト ボックス 76"/>
        <xdr:cNvSpPr txBox="1"/>
      </xdr:nvSpPr>
      <xdr:spPr>
        <a:xfrm>
          <a:off x="939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78486</xdr:rowOff>
    </xdr:from>
    <xdr:to>
      <xdr:col>7</xdr:col>
      <xdr:colOff>66675</xdr:colOff>
      <xdr:row>38</xdr:row>
      <xdr:rowOff>8636</xdr:rowOff>
    </xdr:to>
    <xdr:sp macro="" textlink="">
      <xdr:nvSpPr>
        <xdr:cNvPr id="83" name="円/楕円 82"/>
        <xdr:cNvSpPr/>
      </xdr:nvSpPr>
      <xdr:spPr>
        <a:xfrm>
          <a:off x="47752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50563</xdr:rowOff>
    </xdr:from>
    <xdr:ext cx="762000" cy="259045"/>
    <xdr:sp macro="" textlink="">
      <xdr:nvSpPr>
        <xdr:cNvPr id="84" name="人件費該当値テキスト"/>
        <xdr:cNvSpPr txBox="1"/>
      </xdr:nvSpPr>
      <xdr:spPr>
        <a:xfrm>
          <a:off x="49149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36.3</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41910</xdr:rowOff>
    </xdr:from>
    <xdr:to>
      <xdr:col>5</xdr:col>
      <xdr:colOff>600075</xdr:colOff>
      <xdr:row>37</xdr:row>
      <xdr:rowOff>143510</xdr:rowOff>
    </xdr:to>
    <xdr:sp macro="" textlink="">
      <xdr:nvSpPr>
        <xdr:cNvPr id="85" name="円/楕円 84"/>
        <xdr:cNvSpPr/>
      </xdr:nvSpPr>
      <xdr:spPr>
        <a:xfrm>
          <a:off x="3937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128287</xdr:rowOff>
    </xdr:from>
    <xdr:ext cx="736600" cy="259045"/>
    <xdr:sp macro="" textlink="">
      <xdr:nvSpPr>
        <xdr:cNvPr id="86" name="テキスト ボックス 85"/>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35.5</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60198</xdr:rowOff>
    </xdr:from>
    <xdr:to>
      <xdr:col>4</xdr:col>
      <xdr:colOff>396875</xdr:colOff>
      <xdr:row>37</xdr:row>
      <xdr:rowOff>161798</xdr:rowOff>
    </xdr:to>
    <xdr:sp macro="" textlink="">
      <xdr:nvSpPr>
        <xdr:cNvPr id="87" name="円/楕円 86"/>
        <xdr:cNvSpPr/>
      </xdr:nvSpPr>
      <xdr:spPr>
        <a:xfrm>
          <a:off x="3048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146575</xdr:rowOff>
    </xdr:from>
    <xdr:ext cx="762000" cy="259045"/>
    <xdr:sp macro="" textlink="">
      <xdr:nvSpPr>
        <xdr:cNvPr id="88" name="テキスト ボックス 87"/>
        <xdr:cNvSpPr txBox="1"/>
      </xdr:nvSpPr>
      <xdr:spPr>
        <a:xfrm>
          <a:off x="2717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35.9</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69342</xdr:rowOff>
    </xdr:from>
    <xdr:to>
      <xdr:col>3</xdr:col>
      <xdr:colOff>193675</xdr:colOff>
      <xdr:row>37</xdr:row>
      <xdr:rowOff>170942</xdr:rowOff>
    </xdr:to>
    <xdr:sp macro="" textlink="">
      <xdr:nvSpPr>
        <xdr:cNvPr id="89" name="円/楕円 88"/>
        <xdr:cNvSpPr/>
      </xdr:nvSpPr>
      <xdr:spPr>
        <a:xfrm>
          <a:off x="2159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155719</xdr:rowOff>
    </xdr:from>
    <xdr:ext cx="762000" cy="259045"/>
    <xdr:sp macro="" textlink="">
      <xdr:nvSpPr>
        <xdr:cNvPr id="90" name="テキスト ボックス 89"/>
        <xdr:cNvSpPr txBox="1"/>
      </xdr:nvSpPr>
      <xdr:spPr>
        <a:xfrm>
          <a:off x="1828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36.1</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96774</xdr:rowOff>
    </xdr:from>
    <xdr:to>
      <xdr:col>1</xdr:col>
      <xdr:colOff>676275</xdr:colOff>
      <xdr:row>38</xdr:row>
      <xdr:rowOff>26924</xdr:rowOff>
    </xdr:to>
    <xdr:sp macro="" textlink="">
      <xdr:nvSpPr>
        <xdr:cNvPr id="91" name="円/楕円 90"/>
        <xdr:cNvSpPr/>
      </xdr:nvSpPr>
      <xdr:spPr>
        <a:xfrm>
          <a:off x="1270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11701</xdr:rowOff>
    </xdr:from>
    <xdr:ext cx="762000" cy="259045"/>
    <xdr:sp macro="" textlink="">
      <xdr:nvSpPr>
        <xdr:cNvPr id="92" name="テキスト ボックス 91"/>
        <xdr:cNvSpPr txBox="1"/>
      </xdr:nvSpPr>
      <xdr:spPr>
        <a:xfrm>
          <a:off x="939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物件費は類似団体平均値を</a:t>
          </a:r>
          <a:r>
            <a:rPr kumimoji="1" lang="en-US" altLang="ja-JP" sz="1300">
              <a:latin typeface="ＭＳ Ｐゴシック"/>
            </a:rPr>
            <a:t>1.7</a:t>
          </a:r>
          <a:r>
            <a:rPr kumimoji="1" lang="ja-JP" altLang="en-US" sz="1300">
              <a:latin typeface="ＭＳ Ｐゴシック"/>
            </a:rPr>
            <a:t>％上回り、年々増加傾向にある。光熱水費や事務費の節減に取り組み、今後事務経費の節減に努めていく。</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131572</xdr:rowOff>
    </xdr:from>
    <xdr:to>
      <xdr:col>24</xdr:col>
      <xdr:colOff>31750</xdr:colOff>
      <xdr:row>21</xdr:row>
      <xdr:rowOff>5842</xdr:rowOff>
    </xdr:to>
    <xdr:cxnSp macro="">
      <xdr:nvCxnSpPr>
        <xdr:cNvPr id="117" name="直線コネクタ 116"/>
        <xdr:cNvCxnSpPr/>
      </xdr:nvCxnSpPr>
      <xdr:spPr>
        <a:xfrm flipV="1">
          <a:off x="16510000" y="253187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149369</xdr:rowOff>
    </xdr:from>
    <xdr:ext cx="762000" cy="259045"/>
    <xdr:sp macro="" textlink="">
      <xdr:nvSpPr>
        <xdr:cNvPr id="118" name="物件費最小値テキスト"/>
        <xdr:cNvSpPr txBox="1"/>
      </xdr:nvSpPr>
      <xdr:spPr>
        <a:xfrm>
          <a:off x="16598900" y="357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5842</xdr:rowOff>
    </xdr:from>
    <xdr:to>
      <xdr:col>24</xdr:col>
      <xdr:colOff>120650</xdr:colOff>
      <xdr:row>21</xdr:row>
      <xdr:rowOff>5842</xdr:rowOff>
    </xdr:to>
    <xdr:cxnSp macro="">
      <xdr:nvCxnSpPr>
        <xdr:cNvPr id="119" name="直線コネクタ 118"/>
        <xdr:cNvCxnSpPr/>
      </xdr:nvCxnSpPr>
      <xdr:spPr>
        <a:xfrm>
          <a:off x="16421100" y="36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46499</xdr:rowOff>
    </xdr:from>
    <xdr:ext cx="762000" cy="259045"/>
    <xdr:sp macro="" textlink="">
      <xdr:nvSpPr>
        <xdr:cNvPr id="120" name="物件費最大値テキスト"/>
        <xdr:cNvSpPr txBox="1"/>
      </xdr:nvSpPr>
      <xdr:spPr>
        <a:xfrm>
          <a:off x="16598900" y="227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628650</xdr:colOff>
      <xdr:row>14</xdr:row>
      <xdr:rowOff>131572</xdr:rowOff>
    </xdr:from>
    <xdr:to>
      <xdr:col>24</xdr:col>
      <xdr:colOff>120650</xdr:colOff>
      <xdr:row>14</xdr:row>
      <xdr:rowOff>131572</xdr:rowOff>
    </xdr:to>
    <xdr:cxnSp macro="">
      <xdr:nvCxnSpPr>
        <xdr:cNvPr id="121" name="直線コネクタ 120"/>
        <xdr:cNvCxnSpPr/>
      </xdr:nvCxnSpPr>
      <xdr:spPr>
        <a:xfrm>
          <a:off x="16421100" y="25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65278</xdr:rowOff>
    </xdr:from>
    <xdr:to>
      <xdr:col>24</xdr:col>
      <xdr:colOff>31750</xdr:colOff>
      <xdr:row>17</xdr:row>
      <xdr:rowOff>143002</xdr:rowOff>
    </xdr:to>
    <xdr:cxnSp macro="">
      <xdr:nvCxnSpPr>
        <xdr:cNvPr id="122" name="直線コネクタ 121"/>
        <xdr:cNvCxnSpPr/>
      </xdr:nvCxnSpPr>
      <xdr:spPr>
        <a:xfrm>
          <a:off x="15671800" y="297992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31005</xdr:rowOff>
    </xdr:from>
    <xdr:ext cx="762000" cy="259045"/>
    <xdr:sp macro="" textlink="">
      <xdr:nvSpPr>
        <xdr:cNvPr id="123" name="物件費平均値テキスト"/>
        <xdr:cNvSpPr txBox="1"/>
      </xdr:nvSpPr>
      <xdr:spPr>
        <a:xfrm>
          <a:off x="16598900" y="2774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14478</xdr:rowOff>
    </xdr:from>
    <xdr:to>
      <xdr:col>24</xdr:col>
      <xdr:colOff>82550</xdr:colOff>
      <xdr:row>17</xdr:row>
      <xdr:rowOff>116078</xdr:rowOff>
    </xdr:to>
    <xdr:sp macro="" textlink="">
      <xdr:nvSpPr>
        <xdr:cNvPr id="124" name="フローチャート : 判断 123"/>
        <xdr:cNvSpPr/>
      </xdr:nvSpPr>
      <xdr:spPr>
        <a:xfrm>
          <a:off x="164592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65278</xdr:rowOff>
    </xdr:from>
    <xdr:to>
      <xdr:col>22</xdr:col>
      <xdr:colOff>565150</xdr:colOff>
      <xdr:row>17</xdr:row>
      <xdr:rowOff>69850</xdr:rowOff>
    </xdr:to>
    <xdr:cxnSp macro="">
      <xdr:nvCxnSpPr>
        <xdr:cNvPr id="125" name="直線コネクタ 124"/>
        <xdr:cNvCxnSpPr/>
      </xdr:nvCxnSpPr>
      <xdr:spPr>
        <a:xfrm flipV="1">
          <a:off x="14782800" y="29799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126492</xdr:rowOff>
    </xdr:from>
    <xdr:to>
      <xdr:col>22</xdr:col>
      <xdr:colOff>615950</xdr:colOff>
      <xdr:row>17</xdr:row>
      <xdr:rowOff>56642</xdr:rowOff>
    </xdr:to>
    <xdr:sp macro="" textlink="">
      <xdr:nvSpPr>
        <xdr:cNvPr id="126" name="フローチャート : 判断 125"/>
        <xdr:cNvSpPr/>
      </xdr:nvSpPr>
      <xdr:spPr>
        <a:xfrm>
          <a:off x="15621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66819</xdr:rowOff>
    </xdr:from>
    <xdr:ext cx="736600" cy="259045"/>
    <xdr:sp macro="" textlink="">
      <xdr:nvSpPr>
        <xdr:cNvPr id="127" name="テキスト ボックス 126"/>
        <xdr:cNvSpPr txBox="1"/>
      </xdr:nvSpPr>
      <xdr:spPr>
        <a:xfrm>
          <a:off x="15290800" y="2638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140716</xdr:rowOff>
    </xdr:from>
    <xdr:to>
      <xdr:col>21</xdr:col>
      <xdr:colOff>361950</xdr:colOff>
      <xdr:row>17</xdr:row>
      <xdr:rowOff>69850</xdr:rowOff>
    </xdr:to>
    <xdr:cxnSp macro="">
      <xdr:nvCxnSpPr>
        <xdr:cNvPr id="128" name="直線コネクタ 127"/>
        <xdr:cNvCxnSpPr/>
      </xdr:nvCxnSpPr>
      <xdr:spPr>
        <a:xfrm>
          <a:off x="13893800" y="288391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135636</xdr:rowOff>
    </xdr:from>
    <xdr:to>
      <xdr:col>21</xdr:col>
      <xdr:colOff>412750</xdr:colOff>
      <xdr:row>17</xdr:row>
      <xdr:rowOff>65786</xdr:rowOff>
    </xdr:to>
    <xdr:sp macro="" textlink="">
      <xdr:nvSpPr>
        <xdr:cNvPr id="129" name="フローチャート : 判断 128"/>
        <xdr:cNvSpPr/>
      </xdr:nvSpPr>
      <xdr:spPr>
        <a:xfrm>
          <a:off x="14732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75963</xdr:rowOff>
    </xdr:from>
    <xdr:ext cx="762000" cy="259045"/>
    <xdr:sp macro="" textlink="">
      <xdr:nvSpPr>
        <xdr:cNvPr id="130" name="テキスト ボックス 129"/>
        <xdr:cNvSpPr txBox="1"/>
      </xdr:nvSpPr>
      <xdr:spPr>
        <a:xfrm>
          <a:off x="14401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90424</xdr:rowOff>
    </xdr:from>
    <xdr:to>
      <xdr:col>20</xdr:col>
      <xdr:colOff>158750</xdr:colOff>
      <xdr:row>16</xdr:row>
      <xdr:rowOff>140716</xdr:rowOff>
    </xdr:to>
    <xdr:cxnSp macro="">
      <xdr:nvCxnSpPr>
        <xdr:cNvPr id="131" name="直線コネクタ 130"/>
        <xdr:cNvCxnSpPr/>
      </xdr:nvCxnSpPr>
      <xdr:spPr>
        <a:xfrm>
          <a:off x="13004800" y="283362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94488</xdr:rowOff>
    </xdr:from>
    <xdr:to>
      <xdr:col>20</xdr:col>
      <xdr:colOff>209550</xdr:colOff>
      <xdr:row>17</xdr:row>
      <xdr:rowOff>24638</xdr:rowOff>
    </xdr:to>
    <xdr:sp macro="" textlink="">
      <xdr:nvSpPr>
        <xdr:cNvPr id="132" name="フローチャート : 判断 131"/>
        <xdr:cNvSpPr/>
      </xdr:nvSpPr>
      <xdr:spPr>
        <a:xfrm>
          <a:off x="13843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9415</xdr:rowOff>
    </xdr:from>
    <xdr:ext cx="762000" cy="259045"/>
    <xdr:sp macro="" textlink="">
      <xdr:nvSpPr>
        <xdr:cNvPr id="133" name="テキスト ボックス 132"/>
        <xdr:cNvSpPr txBox="1"/>
      </xdr:nvSpPr>
      <xdr:spPr>
        <a:xfrm>
          <a:off x="135128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71628</xdr:rowOff>
    </xdr:from>
    <xdr:to>
      <xdr:col>19</xdr:col>
      <xdr:colOff>6350</xdr:colOff>
      <xdr:row>17</xdr:row>
      <xdr:rowOff>1778</xdr:rowOff>
    </xdr:to>
    <xdr:sp macro="" textlink="">
      <xdr:nvSpPr>
        <xdr:cNvPr id="134" name="フローチャート : 判断 133"/>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158005</xdr:rowOff>
    </xdr:from>
    <xdr:ext cx="762000" cy="259045"/>
    <xdr:sp macro="" textlink="">
      <xdr:nvSpPr>
        <xdr:cNvPr id="135" name="テキスト ボックス 134"/>
        <xdr:cNvSpPr txBox="1"/>
      </xdr:nvSpPr>
      <xdr:spPr>
        <a:xfrm>
          <a:off x="12623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92202</xdr:rowOff>
    </xdr:from>
    <xdr:to>
      <xdr:col>24</xdr:col>
      <xdr:colOff>82550</xdr:colOff>
      <xdr:row>18</xdr:row>
      <xdr:rowOff>22352</xdr:rowOff>
    </xdr:to>
    <xdr:sp macro="" textlink="">
      <xdr:nvSpPr>
        <xdr:cNvPr id="141" name="円/楕円 140"/>
        <xdr:cNvSpPr/>
      </xdr:nvSpPr>
      <xdr:spPr>
        <a:xfrm>
          <a:off x="164592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64279</xdr:rowOff>
    </xdr:from>
    <xdr:ext cx="762000" cy="259045"/>
    <xdr:sp macro="" textlink="">
      <xdr:nvSpPr>
        <xdr:cNvPr id="142" name="物件費該当値テキスト"/>
        <xdr:cNvSpPr txBox="1"/>
      </xdr:nvSpPr>
      <xdr:spPr>
        <a:xfrm>
          <a:off x="165989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14478</xdr:rowOff>
    </xdr:from>
    <xdr:to>
      <xdr:col>22</xdr:col>
      <xdr:colOff>615950</xdr:colOff>
      <xdr:row>17</xdr:row>
      <xdr:rowOff>116078</xdr:rowOff>
    </xdr:to>
    <xdr:sp macro="" textlink="">
      <xdr:nvSpPr>
        <xdr:cNvPr id="143" name="円/楕円 142"/>
        <xdr:cNvSpPr/>
      </xdr:nvSpPr>
      <xdr:spPr>
        <a:xfrm>
          <a:off x="15621000" y="29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100855</xdr:rowOff>
    </xdr:from>
    <xdr:ext cx="736600" cy="259045"/>
    <xdr:sp macro="" textlink="">
      <xdr:nvSpPr>
        <xdr:cNvPr id="144" name="テキスト ボックス 143"/>
        <xdr:cNvSpPr txBox="1"/>
      </xdr:nvSpPr>
      <xdr:spPr>
        <a:xfrm>
          <a:off x="15290800" y="3015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19050</xdr:rowOff>
    </xdr:from>
    <xdr:to>
      <xdr:col>21</xdr:col>
      <xdr:colOff>412750</xdr:colOff>
      <xdr:row>17</xdr:row>
      <xdr:rowOff>120650</xdr:rowOff>
    </xdr:to>
    <xdr:sp macro="" textlink="">
      <xdr:nvSpPr>
        <xdr:cNvPr id="145" name="円/楕円 144"/>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105427</xdr:rowOff>
    </xdr:from>
    <xdr:ext cx="762000" cy="259045"/>
    <xdr:sp macro="" textlink="">
      <xdr:nvSpPr>
        <xdr:cNvPr id="146" name="テキスト ボックス 145"/>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89916</xdr:rowOff>
    </xdr:from>
    <xdr:to>
      <xdr:col>20</xdr:col>
      <xdr:colOff>209550</xdr:colOff>
      <xdr:row>17</xdr:row>
      <xdr:rowOff>20066</xdr:rowOff>
    </xdr:to>
    <xdr:sp macro="" textlink="">
      <xdr:nvSpPr>
        <xdr:cNvPr id="147" name="円/楕円 146"/>
        <xdr:cNvSpPr/>
      </xdr:nvSpPr>
      <xdr:spPr>
        <a:xfrm>
          <a:off x="13843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30243</xdr:rowOff>
    </xdr:from>
    <xdr:ext cx="762000" cy="259045"/>
    <xdr:sp macro="" textlink="">
      <xdr:nvSpPr>
        <xdr:cNvPr id="148" name="テキスト ボックス 147"/>
        <xdr:cNvSpPr txBox="1"/>
      </xdr:nvSpPr>
      <xdr:spPr>
        <a:xfrm>
          <a:off x="13512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39624</xdr:rowOff>
    </xdr:from>
    <xdr:to>
      <xdr:col>19</xdr:col>
      <xdr:colOff>6350</xdr:colOff>
      <xdr:row>16</xdr:row>
      <xdr:rowOff>141224</xdr:rowOff>
    </xdr:to>
    <xdr:sp macro="" textlink="">
      <xdr:nvSpPr>
        <xdr:cNvPr id="149" name="円/楕円 148"/>
        <xdr:cNvSpPr/>
      </xdr:nvSpPr>
      <xdr:spPr>
        <a:xfrm>
          <a:off x="12954000" y="27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151401</xdr:rowOff>
    </xdr:from>
    <xdr:ext cx="762000" cy="259045"/>
    <xdr:sp macro="" textlink="">
      <xdr:nvSpPr>
        <xdr:cNvPr id="150" name="テキスト ボックス 149"/>
        <xdr:cNvSpPr txBox="1"/>
      </xdr:nvSpPr>
      <xdr:spPr>
        <a:xfrm>
          <a:off x="12623800" y="25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前年度から</a:t>
          </a:r>
          <a:r>
            <a:rPr kumimoji="1" lang="en-US" altLang="ja-JP" sz="1300">
              <a:latin typeface="ＭＳ Ｐゴシック"/>
            </a:rPr>
            <a:t>0.2</a:t>
          </a:r>
          <a:r>
            <a:rPr kumimoji="1" lang="ja-JP" altLang="en-US" sz="1300">
              <a:latin typeface="ＭＳ Ｐゴシック"/>
            </a:rPr>
            <a:t>ポイント増となり、類似団体平均値を</a:t>
          </a:r>
          <a:r>
            <a:rPr kumimoji="1" lang="en-US" altLang="ja-JP" sz="1300">
              <a:latin typeface="ＭＳ Ｐゴシック"/>
            </a:rPr>
            <a:t>0.9</a:t>
          </a:r>
          <a:r>
            <a:rPr kumimoji="1" lang="ja-JP" altLang="en-US" sz="1300">
              <a:latin typeface="ＭＳ Ｐゴシック"/>
            </a:rPr>
            <a:t>％下回っている。</a:t>
          </a:r>
        </a:p>
        <a:p>
          <a:r>
            <a:rPr kumimoji="1" lang="ja-JP" altLang="en-US" sz="1300">
              <a:latin typeface="ＭＳ Ｐゴシック"/>
            </a:rPr>
            <a:t>今後は資格審査等の適正化や各種手当ての加算等の見直しを進め、削減に努めていく。</a:t>
          </a: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159657</xdr:rowOff>
    </xdr:from>
    <xdr:to>
      <xdr:col>7</xdr:col>
      <xdr:colOff>15875</xdr:colOff>
      <xdr:row>61</xdr:row>
      <xdr:rowOff>20865</xdr:rowOff>
    </xdr:to>
    <xdr:cxnSp macro="">
      <xdr:nvCxnSpPr>
        <xdr:cNvPr id="179" name="直線コネクタ 178"/>
        <xdr:cNvCxnSpPr/>
      </xdr:nvCxnSpPr>
      <xdr:spPr>
        <a:xfrm flipV="1">
          <a:off x="4826000" y="907505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164392</xdr:rowOff>
    </xdr:from>
    <xdr:ext cx="762000" cy="259045"/>
    <xdr:sp macro="" textlink="">
      <xdr:nvSpPr>
        <xdr:cNvPr id="180"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6</xdr:col>
      <xdr:colOff>612775</xdr:colOff>
      <xdr:row>61</xdr:row>
      <xdr:rowOff>20865</xdr:rowOff>
    </xdr:from>
    <xdr:to>
      <xdr:col>7</xdr:col>
      <xdr:colOff>104775</xdr:colOff>
      <xdr:row>61</xdr:row>
      <xdr:rowOff>20865</xdr:rowOff>
    </xdr:to>
    <xdr:cxnSp macro="">
      <xdr:nvCxnSpPr>
        <xdr:cNvPr id="181" name="直線コネクタ 180"/>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74584</xdr:rowOff>
    </xdr:from>
    <xdr:ext cx="762000" cy="259045"/>
    <xdr:sp macro="" textlink="">
      <xdr:nvSpPr>
        <xdr:cNvPr id="182" name="扶助費最大値テキスト"/>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52</xdr:row>
      <xdr:rowOff>159657</xdr:rowOff>
    </xdr:from>
    <xdr:to>
      <xdr:col>7</xdr:col>
      <xdr:colOff>104775</xdr:colOff>
      <xdr:row>52</xdr:row>
      <xdr:rowOff>159657</xdr:rowOff>
    </xdr:to>
    <xdr:cxnSp macro="">
      <xdr:nvCxnSpPr>
        <xdr:cNvPr id="183" name="直線コネクタ 182"/>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61685</xdr:rowOff>
    </xdr:from>
    <xdr:to>
      <xdr:col>7</xdr:col>
      <xdr:colOff>15875</xdr:colOff>
      <xdr:row>54</xdr:row>
      <xdr:rowOff>94343</xdr:rowOff>
    </xdr:to>
    <xdr:cxnSp macro="">
      <xdr:nvCxnSpPr>
        <xdr:cNvPr id="184" name="直線コネクタ 183"/>
        <xdr:cNvCxnSpPr/>
      </xdr:nvCxnSpPr>
      <xdr:spPr>
        <a:xfrm>
          <a:off x="3987800" y="93199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162577</xdr:rowOff>
    </xdr:from>
    <xdr:ext cx="762000" cy="259045"/>
    <xdr:sp macro="" textlink="">
      <xdr:nvSpPr>
        <xdr:cNvPr id="185"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186" name="フローチャート : 判断 185"/>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61685</xdr:rowOff>
    </xdr:from>
    <xdr:to>
      <xdr:col>5</xdr:col>
      <xdr:colOff>549275</xdr:colOff>
      <xdr:row>54</xdr:row>
      <xdr:rowOff>94343</xdr:rowOff>
    </xdr:to>
    <xdr:cxnSp macro="">
      <xdr:nvCxnSpPr>
        <xdr:cNvPr id="187" name="直線コネクタ 186"/>
        <xdr:cNvCxnSpPr/>
      </xdr:nvCxnSpPr>
      <xdr:spPr>
        <a:xfrm flipV="1">
          <a:off x="3098800" y="9319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88" name="フローチャート : 判断 187"/>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56442</xdr:rowOff>
    </xdr:from>
    <xdr:ext cx="736600" cy="259045"/>
    <xdr:sp macro="" textlink="">
      <xdr:nvSpPr>
        <xdr:cNvPr id="189" name="テキスト ボックス 188"/>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94343</xdr:rowOff>
    </xdr:from>
    <xdr:to>
      <xdr:col>4</xdr:col>
      <xdr:colOff>346075</xdr:colOff>
      <xdr:row>54</xdr:row>
      <xdr:rowOff>110672</xdr:rowOff>
    </xdr:to>
    <xdr:cxnSp macro="">
      <xdr:nvCxnSpPr>
        <xdr:cNvPr id="190" name="直線コネクタ 189"/>
        <xdr:cNvCxnSpPr/>
      </xdr:nvCxnSpPr>
      <xdr:spPr>
        <a:xfrm flipV="1">
          <a:off x="2209800" y="93526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2722</xdr:rowOff>
    </xdr:from>
    <xdr:to>
      <xdr:col>4</xdr:col>
      <xdr:colOff>396875</xdr:colOff>
      <xdr:row>55</xdr:row>
      <xdr:rowOff>104322</xdr:rowOff>
    </xdr:to>
    <xdr:sp macro="" textlink="">
      <xdr:nvSpPr>
        <xdr:cNvPr id="191" name="フローチャート : 判断 190"/>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89099</xdr:rowOff>
    </xdr:from>
    <xdr:ext cx="762000" cy="259045"/>
    <xdr:sp macro="" textlink="">
      <xdr:nvSpPr>
        <xdr:cNvPr id="192" name="テキスト ボックス 191"/>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110672</xdr:rowOff>
    </xdr:from>
    <xdr:to>
      <xdr:col>3</xdr:col>
      <xdr:colOff>142875</xdr:colOff>
      <xdr:row>54</xdr:row>
      <xdr:rowOff>110672</xdr:rowOff>
    </xdr:to>
    <xdr:cxnSp macro="">
      <xdr:nvCxnSpPr>
        <xdr:cNvPr id="193" name="直線コネクタ 192"/>
        <xdr:cNvCxnSpPr/>
      </xdr:nvCxnSpPr>
      <xdr:spPr>
        <a:xfrm>
          <a:off x="1320800" y="93689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141515</xdr:rowOff>
    </xdr:from>
    <xdr:to>
      <xdr:col>3</xdr:col>
      <xdr:colOff>193675</xdr:colOff>
      <xdr:row>55</xdr:row>
      <xdr:rowOff>71665</xdr:rowOff>
    </xdr:to>
    <xdr:sp macro="" textlink="">
      <xdr:nvSpPr>
        <xdr:cNvPr id="194" name="フローチャート : 判断 193"/>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56442</xdr:rowOff>
    </xdr:from>
    <xdr:ext cx="762000" cy="259045"/>
    <xdr:sp macro="" textlink="">
      <xdr:nvSpPr>
        <xdr:cNvPr id="195" name="テキスト ボックス 194"/>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6" name="フローチャート : 判断 195"/>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197" name="テキスト ボックス 196"/>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43543</xdr:rowOff>
    </xdr:from>
    <xdr:to>
      <xdr:col>7</xdr:col>
      <xdr:colOff>66675</xdr:colOff>
      <xdr:row>54</xdr:row>
      <xdr:rowOff>145143</xdr:rowOff>
    </xdr:to>
    <xdr:sp macro="" textlink="">
      <xdr:nvSpPr>
        <xdr:cNvPr id="203" name="円/楕円 202"/>
        <xdr:cNvSpPr/>
      </xdr:nvSpPr>
      <xdr:spPr>
        <a:xfrm>
          <a:off x="47752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60070</xdr:rowOff>
    </xdr:from>
    <xdr:ext cx="762000" cy="259045"/>
    <xdr:sp macro="" textlink="">
      <xdr:nvSpPr>
        <xdr:cNvPr id="204" name="扶助費該当値テキスト"/>
        <xdr:cNvSpPr txBox="1"/>
      </xdr:nvSpPr>
      <xdr:spPr>
        <a:xfrm>
          <a:off x="49149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10885</xdr:rowOff>
    </xdr:from>
    <xdr:to>
      <xdr:col>5</xdr:col>
      <xdr:colOff>600075</xdr:colOff>
      <xdr:row>54</xdr:row>
      <xdr:rowOff>112485</xdr:rowOff>
    </xdr:to>
    <xdr:sp macro="" textlink="">
      <xdr:nvSpPr>
        <xdr:cNvPr id="205" name="円/楕円 204"/>
        <xdr:cNvSpPr/>
      </xdr:nvSpPr>
      <xdr:spPr>
        <a:xfrm>
          <a:off x="3937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122662</xdr:rowOff>
    </xdr:from>
    <xdr:ext cx="736600" cy="259045"/>
    <xdr:sp macro="" textlink="">
      <xdr:nvSpPr>
        <xdr:cNvPr id="206" name="テキスト ボックス 205"/>
        <xdr:cNvSpPr txBox="1"/>
      </xdr:nvSpPr>
      <xdr:spPr>
        <a:xfrm>
          <a:off x="3606800" y="903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43543</xdr:rowOff>
    </xdr:from>
    <xdr:to>
      <xdr:col>4</xdr:col>
      <xdr:colOff>396875</xdr:colOff>
      <xdr:row>54</xdr:row>
      <xdr:rowOff>145143</xdr:rowOff>
    </xdr:to>
    <xdr:sp macro="" textlink="">
      <xdr:nvSpPr>
        <xdr:cNvPr id="207" name="円/楕円 206"/>
        <xdr:cNvSpPr/>
      </xdr:nvSpPr>
      <xdr:spPr>
        <a:xfrm>
          <a:off x="3048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155320</xdr:rowOff>
    </xdr:from>
    <xdr:ext cx="762000" cy="259045"/>
    <xdr:sp macro="" textlink="">
      <xdr:nvSpPr>
        <xdr:cNvPr id="208" name="テキスト ボックス 207"/>
        <xdr:cNvSpPr txBox="1"/>
      </xdr:nvSpPr>
      <xdr:spPr>
        <a:xfrm>
          <a:off x="2717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59872</xdr:rowOff>
    </xdr:from>
    <xdr:to>
      <xdr:col>3</xdr:col>
      <xdr:colOff>193675</xdr:colOff>
      <xdr:row>54</xdr:row>
      <xdr:rowOff>161472</xdr:rowOff>
    </xdr:to>
    <xdr:sp macro="" textlink="">
      <xdr:nvSpPr>
        <xdr:cNvPr id="209" name="円/楕円 208"/>
        <xdr:cNvSpPr/>
      </xdr:nvSpPr>
      <xdr:spPr>
        <a:xfrm>
          <a:off x="2159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199</xdr:rowOff>
    </xdr:from>
    <xdr:ext cx="762000" cy="259045"/>
    <xdr:sp macro="" textlink="">
      <xdr:nvSpPr>
        <xdr:cNvPr id="210" name="テキスト ボックス 209"/>
        <xdr:cNvSpPr txBox="1"/>
      </xdr:nvSpPr>
      <xdr:spPr>
        <a:xfrm>
          <a:off x="1828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59872</xdr:rowOff>
    </xdr:from>
    <xdr:to>
      <xdr:col>1</xdr:col>
      <xdr:colOff>676275</xdr:colOff>
      <xdr:row>54</xdr:row>
      <xdr:rowOff>161472</xdr:rowOff>
    </xdr:to>
    <xdr:sp macro="" textlink="">
      <xdr:nvSpPr>
        <xdr:cNvPr id="211" name="円/楕円 210"/>
        <xdr:cNvSpPr/>
      </xdr:nvSpPr>
      <xdr:spPr>
        <a:xfrm>
          <a:off x="1270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199</xdr:rowOff>
    </xdr:from>
    <xdr:ext cx="762000" cy="259045"/>
    <xdr:sp macro="" textlink="">
      <xdr:nvSpPr>
        <xdr:cNvPr id="212" name="テキスト ボックス 211"/>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その他に係る経常収支比率は類似団体平均値を</a:t>
          </a:r>
          <a:r>
            <a:rPr kumimoji="1" lang="en-US" altLang="ja-JP" sz="1300">
              <a:solidFill>
                <a:sysClr val="windowText" lastClr="000000"/>
              </a:solidFill>
              <a:latin typeface="ＭＳ Ｐゴシック"/>
            </a:rPr>
            <a:t>2.3</a:t>
          </a:r>
          <a:r>
            <a:rPr kumimoji="1" lang="ja-JP" altLang="en-US" sz="1300">
              <a:solidFill>
                <a:sysClr val="windowText" lastClr="000000"/>
              </a:solidFill>
              <a:latin typeface="ＭＳ Ｐゴシック"/>
            </a:rPr>
            <a:t>％上回っている。その他経費のうち操出金においては、高野山総合診療所での訪問看護や通所リハビリなど収益事業の拡大、下水道事業での料金改定などを行うことで、一般会計の負担額を減らしていく。</a:t>
          </a: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60</xdr:row>
      <xdr:rowOff>157480</xdr:rowOff>
    </xdr:to>
    <xdr:cxnSp macro="">
      <xdr:nvCxnSpPr>
        <xdr:cNvPr id="239" name="直線コネクタ 238"/>
        <xdr:cNvCxnSpPr/>
      </xdr:nvCxnSpPr>
      <xdr:spPr>
        <a:xfrm flipV="1">
          <a:off x="16510000" y="908050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129557</xdr:rowOff>
    </xdr:from>
    <xdr:ext cx="762000" cy="259045"/>
    <xdr:sp macro="" textlink="">
      <xdr:nvSpPr>
        <xdr:cNvPr id="240" name="その他最小値テキスト"/>
        <xdr:cNvSpPr txBox="1"/>
      </xdr:nvSpPr>
      <xdr:spPr>
        <a:xfrm>
          <a:off x="16598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23</xdr:col>
      <xdr:colOff>628650</xdr:colOff>
      <xdr:row>60</xdr:row>
      <xdr:rowOff>157480</xdr:rowOff>
    </xdr:from>
    <xdr:to>
      <xdr:col>24</xdr:col>
      <xdr:colOff>120650</xdr:colOff>
      <xdr:row>60</xdr:row>
      <xdr:rowOff>157480</xdr:rowOff>
    </xdr:to>
    <xdr:cxnSp macro="">
      <xdr:nvCxnSpPr>
        <xdr:cNvPr id="241" name="直線コネクタ 240"/>
        <xdr:cNvCxnSpPr/>
      </xdr:nvCxnSpPr>
      <xdr:spPr>
        <a:xfrm>
          <a:off x="16421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42"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43" name="直線コネクタ 242"/>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119380</xdr:rowOff>
    </xdr:from>
    <xdr:to>
      <xdr:col>24</xdr:col>
      <xdr:colOff>31750</xdr:colOff>
      <xdr:row>58</xdr:row>
      <xdr:rowOff>134620</xdr:rowOff>
    </xdr:to>
    <xdr:cxnSp macro="">
      <xdr:nvCxnSpPr>
        <xdr:cNvPr id="244" name="直線コネクタ 243"/>
        <xdr:cNvCxnSpPr/>
      </xdr:nvCxnSpPr>
      <xdr:spPr>
        <a:xfrm>
          <a:off x="15671800" y="100634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96537</xdr:rowOff>
    </xdr:from>
    <xdr:ext cx="762000" cy="259045"/>
    <xdr:sp macro="" textlink="">
      <xdr:nvSpPr>
        <xdr:cNvPr id="245" name="その他平均値テキスト"/>
        <xdr:cNvSpPr txBox="1"/>
      </xdr:nvSpPr>
      <xdr:spPr>
        <a:xfrm>
          <a:off x="16598900" y="9697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80010</xdr:rowOff>
    </xdr:from>
    <xdr:to>
      <xdr:col>24</xdr:col>
      <xdr:colOff>82550</xdr:colOff>
      <xdr:row>58</xdr:row>
      <xdr:rowOff>10160</xdr:rowOff>
    </xdr:to>
    <xdr:sp macro="" textlink="">
      <xdr:nvSpPr>
        <xdr:cNvPr id="246" name="フローチャート : 判断 245"/>
        <xdr:cNvSpPr/>
      </xdr:nvSpPr>
      <xdr:spPr>
        <a:xfrm>
          <a:off x="164592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119380</xdr:rowOff>
    </xdr:from>
    <xdr:to>
      <xdr:col>22</xdr:col>
      <xdr:colOff>565150</xdr:colOff>
      <xdr:row>59</xdr:row>
      <xdr:rowOff>1270</xdr:rowOff>
    </xdr:to>
    <xdr:cxnSp macro="">
      <xdr:nvCxnSpPr>
        <xdr:cNvPr id="247" name="直線コネクタ 246"/>
        <xdr:cNvCxnSpPr/>
      </xdr:nvCxnSpPr>
      <xdr:spPr>
        <a:xfrm flipV="1">
          <a:off x="14782800" y="10063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57150</xdr:rowOff>
    </xdr:from>
    <xdr:to>
      <xdr:col>22</xdr:col>
      <xdr:colOff>615950</xdr:colOff>
      <xdr:row>57</xdr:row>
      <xdr:rowOff>158750</xdr:rowOff>
    </xdr:to>
    <xdr:sp macro="" textlink="">
      <xdr:nvSpPr>
        <xdr:cNvPr id="248" name="フローチャート : 判断 247"/>
        <xdr:cNvSpPr/>
      </xdr:nvSpPr>
      <xdr:spPr>
        <a:xfrm>
          <a:off x="15621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168927</xdr:rowOff>
    </xdr:from>
    <xdr:ext cx="736600" cy="259045"/>
    <xdr:sp macro="" textlink="">
      <xdr:nvSpPr>
        <xdr:cNvPr id="249" name="テキスト ボックス 248"/>
        <xdr:cNvSpPr txBox="1"/>
      </xdr:nvSpPr>
      <xdr:spPr>
        <a:xfrm>
          <a:off x="15290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142240</xdr:rowOff>
    </xdr:from>
    <xdr:to>
      <xdr:col>21</xdr:col>
      <xdr:colOff>361950</xdr:colOff>
      <xdr:row>59</xdr:row>
      <xdr:rowOff>1270</xdr:rowOff>
    </xdr:to>
    <xdr:cxnSp macro="">
      <xdr:nvCxnSpPr>
        <xdr:cNvPr id="250" name="直線コネクタ 249"/>
        <xdr:cNvCxnSpPr/>
      </xdr:nvCxnSpPr>
      <xdr:spPr>
        <a:xfrm>
          <a:off x="13893800" y="100863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118110</xdr:rowOff>
    </xdr:from>
    <xdr:to>
      <xdr:col>21</xdr:col>
      <xdr:colOff>412750</xdr:colOff>
      <xdr:row>58</xdr:row>
      <xdr:rowOff>48260</xdr:rowOff>
    </xdr:to>
    <xdr:sp macro="" textlink="">
      <xdr:nvSpPr>
        <xdr:cNvPr id="251" name="フローチャート : 判断 250"/>
        <xdr:cNvSpPr/>
      </xdr:nvSpPr>
      <xdr:spPr>
        <a:xfrm>
          <a:off x="147320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58437</xdr:rowOff>
    </xdr:from>
    <xdr:ext cx="762000" cy="259045"/>
    <xdr:sp macro="" textlink="">
      <xdr:nvSpPr>
        <xdr:cNvPr id="252" name="テキスト ボックス 251"/>
        <xdr:cNvSpPr txBox="1"/>
      </xdr:nvSpPr>
      <xdr:spPr>
        <a:xfrm>
          <a:off x="14401800" y="965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142240</xdr:rowOff>
    </xdr:from>
    <xdr:to>
      <xdr:col>20</xdr:col>
      <xdr:colOff>158750</xdr:colOff>
      <xdr:row>59</xdr:row>
      <xdr:rowOff>16510</xdr:rowOff>
    </xdr:to>
    <xdr:cxnSp macro="">
      <xdr:nvCxnSpPr>
        <xdr:cNvPr id="253" name="直線コネクタ 252"/>
        <xdr:cNvCxnSpPr/>
      </xdr:nvCxnSpPr>
      <xdr:spPr>
        <a:xfrm flipV="1">
          <a:off x="13004800" y="10086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72390</xdr:rowOff>
    </xdr:from>
    <xdr:to>
      <xdr:col>20</xdr:col>
      <xdr:colOff>209550</xdr:colOff>
      <xdr:row>58</xdr:row>
      <xdr:rowOff>2540</xdr:rowOff>
    </xdr:to>
    <xdr:sp macro="" textlink="">
      <xdr:nvSpPr>
        <xdr:cNvPr id="254" name="フローチャート : 判断 253"/>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12717</xdr:rowOff>
    </xdr:from>
    <xdr:ext cx="762000" cy="259045"/>
    <xdr:sp macro="" textlink="">
      <xdr:nvSpPr>
        <xdr:cNvPr id="255" name="テキスト ボックス 254"/>
        <xdr:cNvSpPr txBox="1"/>
      </xdr:nvSpPr>
      <xdr:spPr>
        <a:xfrm>
          <a:off x="13512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72390</xdr:rowOff>
    </xdr:from>
    <xdr:to>
      <xdr:col>19</xdr:col>
      <xdr:colOff>6350</xdr:colOff>
      <xdr:row>58</xdr:row>
      <xdr:rowOff>2540</xdr:rowOff>
    </xdr:to>
    <xdr:sp macro="" textlink="">
      <xdr:nvSpPr>
        <xdr:cNvPr id="256" name="フローチャート : 判断 255"/>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12717</xdr:rowOff>
    </xdr:from>
    <xdr:ext cx="762000" cy="259045"/>
    <xdr:sp macro="" textlink="">
      <xdr:nvSpPr>
        <xdr:cNvPr id="257" name="テキスト ボックス 256"/>
        <xdr:cNvSpPr txBox="1"/>
      </xdr:nvSpPr>
      <xdr:spPr>
        <a:xfrm>
          <a:off x="12623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83820</xdr:rowOff>
    </xdr:from>
    <xdr:to>
      <xdr:col>24</xdr:col>
      <xdr:colOff>82550</xdr:colOff>
      <xdr:row>59</xdr:row>
      <xdr:rowOff>13970</xdr:rowOff>
    </xdr:to>
    <xdr:sp macro="" textlink="">
      <xdr:nvSpPr>
        <xdr:cNvPr id="263" name="円/楕円 262"/>
        <xdr:cNvSpPr/>
      </xdr:nvSpPr>
      <xdr:spPr>
        <a:xfrm>
          <a:off x="164592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55897</xdr:rowOff>
    </xdr:from>
    <xdr:ext cx="762000" cy="259045"/>
    <xdr:sp macro="" textlink="">
      <xdr:nvSpPr>
        <xdr:cNvPr id="264" name="その他該当値テキスト"/>
        <xdr:cNvSpPr txBox="1"/>
      </xdr:nvSpPr>
      <xdr:spPr>
        <a:xfrm>
          <a:off x="165989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68580</xdr:rowOff>
    </xdr:from>
    <xdr:to>
      <xdr:col>22</xdr:col>
      <xdr:colOff>615950</xdr:colOff>
      <xdr:row>58</xdr:row>
      <xdr:rowOff>170180</xdr:rowOff>
    </xdr:to>
    <xdr:sp macro="" textlink="">
      <xdr:nvSpPr>
        <xdr:cNvPr id="265" name="円/楕円 264"/>
        <xdr:cNvSpPr/>
      </xdr:nvSpPr>
      <xdr:spPr>
        <a:xfrm>
          <a:off x="15621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154957</xdr:rowOff>
    </xdr:from>
    <xdr:ext cx="736600" cy="259045"/>
    <xdr:sp macro="" textlink="">
      <xdr:nvSpPr>
        <xdr:cNvPr id="266" name="テキスト ボックス 265"/>
        <xdr:cNvSpPr txBox="1"/>
      </xdr:nvSpPr>
      <xdr:spPr>
        <a:xfrm>
          <a:off x="15290800" y="1009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121920</xdr:rowOff>
    </xdr:from>
    <xdr:to>
      <xdr:col>21</xdr:col>
      <xdr:colOff>412750</xdr:colOff>
      <xdr:row>59</xdr:row>
      <xdr:rowOff>52070</xdr:rowOff>
    </xdr:to>
    <xdr:sp macro="" textlink="">
      <xdr:nvSpPr>
        <xdr:cNvPr id="267" name="円/楕円 266"/>
        <xdr:cNvSpPr/>
      </xdr:nvSpPr>
      <xdr:spPr>
        <a:xfrm>
          <a:off x="14732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36847</xdr:rowOff>
    </xdr:from>
    <xdr:ext cx="762000" cy="259045"/>
    <xdr:sp macro="" textlink="">
      <xdr:nvSpPr>
        <xdr:cNvPr id="268" name="テキスト ボックス 267"/>
        <xdr:cNvSpPr txBox="1"/>
      </xdr:nvSpPr>
      <xdr:spPr>
        <a:xfrm>
          <a:off x="14401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91440</xdr:rowOff>
    </xdr:from>
    <xdr:to>
      <xdr:col>20</xdr:col>
      <xdr:colOff>209550</xdr:colOff>
      <xdr:row>59</xdr:row>
      <xdr:rowOff>21590</xdr:rowOff>
    </xdr:to>
    <xdr:sp macro="" textlink="">
      <xdr:nvSpPr>
        <xdr:cNvPr id="269" name="円/楕円 268"/>
        <xdr:cNvSpPr/>
      </xdr:nvSpPr>
      <xdr:spPr>
        <a:xfrm>
          <a:off x="13843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6367</xdr:rowOff>
    </xdr:from>
    <xdr:ext cx="762000" cy="259045"/>
    <xdr:sp macro="" textlink="">
      <xdr:nvSpPr>
        <xdr:cNvPr id="270" name="テキスト ボックス 269"/>
        <xdr:cNvSpPr txBox="1"/>
      </xdr:nvSpPr>
      <xdr:spPr>
        <a:xfrm>
          <a:off x="135128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137160</xdr:rowOff>
    </xdr:from>
    <xdr:to>
      <xdr:col>19</xdr:col>
      <xdr:colOff>6350</xdr:colOff>
      <xdr:row>59</xdr:row>
      <xdr:rowOff>67310</xdr:rowOff>
    </xdr:to>
    <xdr:sp macro="" textlink="">
      <xdr:nvSpPr>
        <xdr:cNvPr id="271" name="円/楕円 270"/>
        <xdr:cNvSpPr/>
      </xdr:nvSpPr>
      <xdr:spPr>
        <a:xfrm>
          <a:off x="12954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52087</xdr:rowOff>
    </xdr:from>
    <xdr:ext cx="762000" cy="259045"/>
    <xdr:sp macro="" textlink="">
      <xdr:nvSpPr>
        <xdr:cNvPr id="272" name="テキスト ボックス 271"/>
        <xdr:cNvSpPr txBox="1"/>
      </xdr:nvSpPr>
      <xdr:spPr>
        <a:xfrm>
          <a:off x="126238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補助費等は類似団体平均値を</a:t>
          </a:r>
          <a:r>
            <a:rPr kumimoji="1" lang="en-US" altLang="ja-JP" sz="1300">
              <a:latin typeface="ＭＳ Ｐゴシック"/>
            </a:rPr>
            <a:t>4.3</a:t>
          </a:r>
          <a:r>
            <a:rPr kumimoji="1" lang="ja-JP" altLang="en-US" sz="1300">
              <a:latin typeface="ＭＳ Ｐゴシック"/>
            </a:rPr>
            <a:t>％下回っている。町単独の補助金については、従前から廃止や見直しを行っているところであるが、終了期限を設けて効果の検証を行い、事業の仕分けを行うことで一層の抑制に努めていく。</a:t>
          </a: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94996</xdr:rowOff>
    </xdr:from>
    <xdr:to>
      <xdr:col>24</xdr:col>
      <xdr:colOff>31750</xdr:colOff>
      <xdr:row>40</xdr:row>
      <xdr:rowOff>168148</xdr:rowOff>
    </xdr:to>
    <xdr:cxnSp macro="">
      <xdr:nvCxnSpPr>
        <xdr:cNvPr id="297" name="直線コネクタ 296"/>
        <xdr:cNvCxnSpPr/>
      </xdr:nvCxnSpPr>
      <xdr:spPr>
        <a:xfrm flipV="1">
          <a:off x="16510000" y="592429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140225</xdr:rowOff>
    </xdr:from>
    <xdr:ext cx="762000" cy="259045"/>
    <xdr:sp macro="" textlink="">
      <xdr:nvSpPr>
        <xdr:cNvPr id="298" name="補助費等最小値テキスト"/>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23</xdr:col>
      <xdr:colOff>628650</xdr:colOff>
      <xdr:row>40</xdr:row>
      <xdr:rowOff>168148</xdr:rowOff>
    </xdr:from>
    <xdr:to>
      <xdr:col>24</xdr:col>
      <xdr:colOff>120650</xdr:colOff>
      <xdr:row>40</xdr:row>
      <xdr:rowOff>168148</xdr:rowOff>
    </xdr:to>
    <xdr:cxnSp macro="">
      <xdr:nvCxnSpPr>
        <xdr:cNvPr id="299" name="直線コネクタ 298"/>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9923</xdr:rowOff>
    </xdr:from>
    <xdr:ext cx="762000" cy="259045"/>
    <xdr:sp macro="" textlink="">
      <xdr:nvSpPr>
        <xdr:cNvPr id="300" name="補助費等最大値テキスト"/>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34</xdr:row>
      <xdr:rowOff>94996</xdr:rowOff>
    </xdr:from>
    <xdr:to>
      <xdr:col>24</xdr:col>
      <xdr:colOff>120650</xdr:colOff>
      <xdr:row>34</xdr:row>
      <xdr:rowOff>94996</xdr:rowOff>
    </xdr:to>
    <xdr:cxnSp macro="">
      <xdr:nvCxnSpPr>
        <xdr:cNvPr id="301" name="直線コネクタ 300"/>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88138</xdr:rowOff>
    </xdr:from>
    <xdr:to>
      <xdr:col>24</xdr:col>
      <xdr:colOff>31750</xdr:colOff>
      <xdr:row>35</xdr:row>
      <xdr:rowOff>106426</xdr:rowOff>
    </xdr:to>
    <xdr:cxnSp macro="">
      <xdr:nvCxnSpPr>
        <xdr:cNvPr id="302" name="直線コネクタ 301"/>
        <xdr:cNvCxnSpPr/>
      </xdr:nvCxnSpPr>
      <xdr:spPr>
        <a:xfrm>
          <a:off x="15671800" y="608888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52849</xdr:rowOff>
    </xdr:from>
    <xdr:ext cx="762000" cy="259045"/>
    <xdr:sp macro="" textlink="">
      <xdr:nvSpPr>
        <xdr:cNvPr id="303" name="補助費等平均値テキスト"/>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80772</xdr:rowOff>
    </xdr:from>
    <xdr:to>
      <xdr:col>24</xdr:col>
      <xdr:colOff>82550</xdr:colOff>
      <xdr:row>37</xdr:row>
      <xdr:rowOff>10922</xdr:rowOff>
    </xdr:to>
    <xdr:sp macro="" textlink="">
      <xdr:nvSpPr>
        <xdr:cNvPr id="304" name="フローチャート : 判断 303"/>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88138</xdr:rowOff>
    </xdr:from>
    <xdr:to>
      <xdr:col>22</xdr:col>
      <xdr:colOff>565150</xdr:colOff>
      <xdr:row>35</xdr:row>
      <xdr:rowOff>106426</xdr:rowOff>
    </xdr:to>
    <xdr:cxnSp macro="">
      <xdr:nvCxnSpPr>
        <xdr:cNvPr id="305" name="直線コネクタ 304"/>
        <xdr:cNvCxnSpPr/>
      </xdr:nvCxnSpPr>
      <xdr:spPr>
        <a:xfrm flipV="1">
          <a:off x="14782800" y="60888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76200</xdr:rowOff>
    </xdr:from>
    <xdr:to>
      <xdr:col>22</xdr:col>
      <xdr:colOff>615950</xdr:colOff>
      <xdr:row>37</xdr:row>
      <xdr:rowOff>6350</xdr:rowOff>
    </xdr:to>
    <xdr:sp macro="" textlink="">
      <xdr:nvSpPr>
        <xdr:cNvPr id="306" name="フローチャート : 判断 305"/>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162577</xdr:rowOff>
    </xdr:from>
    <xdr:ext cx="736600" cy="259045"/>
    <xdr:sp macro="" textlink="">
      <xdr:nvSpPr>
        <xdr:cNvPr id="307" name="テキスト ボックス 306"/>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69850</xdr:rowOff>
    </xdr:from>
    <xdr:to>
      <xdr:col>21</xdr:col>
      <xdr:colOff>361950</xdr:colOff>
      <xdr:row>35</xdr:row>
      <xdr:rowOff>106426</xdr:rowOff>
    </xdr:to>
    <xdr:cxnSp macro="">
      <xdr:nvCxnSpPr>
        <xdr:cNvPr id="308" name="直線コネクタ 307"/>
        <xdr:cNvCxnSpPr/>
      </xdr:nvCxnSpPr>
      <xdr:spPr>
        <a:xfrm>
          <a:off x="13893800" y="60706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09" name="フローチャート : 判断 308"/>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10" name="テキスト ボックス 309"/>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60706</xdr:rowOff>
    </xdr:from>
    <xdr:to>
      <xdr:col>20</xdr:col>
      <xdr:colOff>158750</xdr:colOff>
      <xdr:row>35</xdr:row>
      <xdr:rowOff>69850</xdr:rowOff>
    </xdr:to>
    <xdr:cxnSp macro="">
      <xdr:nvCxnSpPr>
        <xdr:cNvPr id="311" name="直線コネクタ 310"/>
        <xdr:cNvCxnSpPr/>
      </xdr:nvCxnSpPr>
      <xdr:spPr>
        <a:xfrm>
          <a:off x="13004800" y="60614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57912</xdr:rowOff>
    </xdr:from>
    <xdr:to>
      <xdr:col>20</xdr:col>
      <xdr:colOff>209550</xdr:colOff>
      <xdr:row>36</xdr:row>
      <xdr:rowOff>159512</xdr:rowOff>
    </xdr:to>
    <xdr:sp macro="" textlink="">
      <xdr:nvSpPr>
        <xdr:cNvPr id="312" name="フローチャート : 判断 311"/>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144289</xdr:rowOff>
    </xdr:from>
    <xdr:ext cx="762000" cy="259045"/>
    <xdr:sp macro="" textlink="">
      <xdr:nvSpPr>
        <xdr:cNvPr id="313" name="テキスト ボックス 312"/>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14" name="フローチャート : 判断 313"/>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139717</xdr:rowOff>
    </xdr:from>
    <xdr:ext cx="762000" cy="259045"/>
    <xdr:sp macro="" textlink="">
      <xdr:nvSpPr>
        <xdr:cNvPr id="315" name="テキスト ボックス 314"/>
        <xdr:cNvSpPr txBox="1"/>
      </xdr:nvSpPr>
      <xdr:spPr>
        <a:xfrm>
          <a:off x="12623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55626</xdr:rowOff>
    </xdr:from>
    <xdr:to>
      <xdr:col>24</xdr:col>
      <xdr:colOff>82550</xdr:colOff>
      <xdr:row>35</xdr:row>
      <xdr:rowOff>157226</xdr:rowOff>
    </xdr:to>
    <xdr:sp macro="" textlink="">
      <xdr:nvSpPr>
        <xdr:cNvPr id="321" name="円/楕円 320"/>
        <xdr:cNvSpPr/>
      </xdr:nvSpPr>
      <xdr:spPr>
        <a:xfrm>
          <a:off x="164592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72153</xdr:rowOff>
    </xdr:from>
    <xdr:ext cx="762000" cy="259045"/>
    <xdr:sp macro="" textlink="">
      <xdr:nvSpPr>
        <xdr:cNvPr id="322" name="補助費等該当値テキスト"/>
        <xdr:cNvSpPr txBox="1"/>
      </xdr:nvSpPr>
      <xdr:spPr>
        <a:xfrm>
          <a:off x="16598900" y="590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37338</xdr:rowOff>
    </xdr:from>
    <xdr:to>
      <xdr:col>22</xdr:col>
      <xdr:colOff>615950</xdr:colOff>
      <xdr:row>35</xdr:row>
      <xdr:rowOff>138938</xdr:rowOff>
    </xdr:to>
    <xdr:sp macro="" textlink="">
      <xdr:nvSpPr>
        <xdr:cNvPr id="323" name="円/楕円 322"/>
        <xdr:cNvSpPr/>
      </xdr:nvSpPr>
      <xdr:spPr>
        <a:xfrm>
          <a:off x="15621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149115</xdr:rowOff>
    </xdr:from>
    <xdr:ext cx="736600" cy="259045"/>
    <xdr:sp macro="" textlink="">
      <xdr:nvSpPr>
        <xdr:cNvPr id="324" name="テキスト ボックス 323"/>
        <xdr:cNvSpPr txBox="1"/>
      </xdr:nvSpPr>
      <xdr:spPr>
        <a:xfrm>
          <a:off x="15290800" y="5806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55626</xdr:rowOff>
    </xdr:from>
    <xdr:to>
      <xdr:col>21</xdr:col>
      <xdr:colOff>412750</xdr:colOff>
      <xdr:row>35</xdr:row>
      <xdr:rowOff>157226</xdr:rowOff>
    </xdr:to>
    <xdr:sp macro="" textlink="">
      <xdr:nvSpPr>
        <xdr:cNvPr id="325" name="円/楕円 324"/>
        <xdr:cNvSpPr/>
      </xdr:nvSpPr>
      <xdr:spPr>
        <a:xfrm>
          <a:off x="14732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167403</xdr:rowOff>
    </xdr:from>
    <xdr:ext cx="762000" cy="259045"/>
    <xdr:sp macro="" textlink="">
      <xdr:nvSpPr>
        <xdr:cNvPr id="326" name="テキスト ボックス 325"/>
        <xdr:cNvSpPr txBox="1"/>
      </xdr:nvSpPr>
      <xdr:spPr>
        <a:xfrm>
          <a:off x="14401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19050</xdr:rowOff>
    </xdr:from>
    <xdr:to>
      <xdr:col>20</xdr:col>
      <xdr:colOff>209550</xdr:colOff>
      <xdr:row>35</xdr:row>
      <xdr:rowOff>120650</xdr:rowOff>
    </xdr:to>
    <xdr:sp macro="" textlink="">
      <xdr:nvSpPr>
        <xdr:cNvPr id="327" name="円/楕円 326"/>
        <xdr:cNvSpPr/>
      </xdr:nvSpPr>
      <xdr:spPr>
        <a:xfrm>
          <a:off x="13843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130827</xdr:rowOff>
    </xdr:from>
    <xdr:ext cx="762000" cy="259045"/>
    <xdr:sp macro="" textlink="">
      <xdr:nvSpPr>
        <xdr:cNvPr id="328" name="テキスト ボックス 327"/>
        <xdr:cNvSpPr txBox="1"/>
      </xdr:nvSpPr>
      <xdr:spPr>
        <a:xfrm>
          <a:off x="13512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9906</xdr:rowOff>
    </xdr:from>
    <xdr:to>
      <xdr:col>19</xdr:col>
      <xdr:colOff>6350</xdr:colOff>
      <xdr:row>35</xdr:row>
      <xdr:rowOff>111506</xdr:rowOff>
    </xdr:to>
    <xdr:sp macro="" textlink="">
      <xdr:nvSpPr>
        <xdr:cNvPr id="329" name="円/楕円 328"/>
        <xdr:cNvSpPr/>
      </xdr:nvSpPr>
      <xdr:spPr>
        <a:xfrm>
          <a:off x="12954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121683</xdr:rowOff>
    </xdr:from>
    <xdr:ext cx="762000" cy="259045"/>
    <xdr:sp macro="" textlink="">
      <xdr:nvSpPr>
        <xdr:cNvPr id="330" name="テキスト ボックス 329"/>
        <xdr:cNvSpPr txBox="1"/>
      </xdr:nvSpPr>
      <xdr:spPr>
        <a:xfrm>
          <a:off x="12623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普通建設事業を抑制し町債の新規発行を控え公債費の削減に努めてきたため、元利償還金は年々減少しており、平成</a:t>
          </a:r>
          <a:r>
            <a:rPr kumimoji="1" lang="en-US" altLang="ja-JP" sz="1300">
              <a:latin typeface="ＭＳ Ｐゴシック"/>
            </a:rPr>
            <a:t>28</a:t>
          </a:r>
          <a:r>
            <a:rPr kumimoji="1" lang="ja-JP" altLang="en-US" sz="1300">
              <a:latin typeface="ＭＳ Ｐゴシック"/>
            </a:rPr>
            <a:t>年度は類似団体平均値を</a:t>
          </a:r>
          <a:r>
            <a:rPr kumimoji="1" lang="en-US" altLang="ja-JP" sz="1300">
              <a:latin typeface="ＭＳ Ｐゴシック"/>
            </a:rPr>
            <a:t>1.5</a:t>
          </a:r>
          <a:r>
            <a:rPr kumimoji="1" lang="ja-JP" altLang="en-US" sz="1300">
              <a:latin typeface="ＭＳ Ｐゴシック"/>
            </a:rPr>
            <a:t>％下回った。今後も年間発行額が償還額を下回るように引き続き公債費の削減に努めていく。</a:t>
          </a: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80</xdr:row>
      <xdr:rowOff>138430</xdr:rowOff>
    </xdr:to>
    <xdr:cxnSp macro="">
      <xdr:nvCxnSpPr>
        <xdr:cNvPr id="357" name="直線コネクタ 356"/>
        <xdr:cNvCxnSpPr/>
      </xdr:nvCxnSpPr>
      <xdr:spPr>
        <a:xfrm flipV="1">
          <a:off x="4826000" y="1251712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110507</xdr:rowOff>
    </xdr:from>
    <xdr:ext cx="762000" cy="259045"/>
    <xdr:sp macro="" textlink="">
      <xdr:nvSpPr>
        <xdr:cNvPr id="358" name="公債費最小値テキスト"/>
        <xdr:cNvSpPr txBox="1"/>
      </xdr:nvSpPr>
      <xdr:spPr>
        <a:xfrm>
          <a:off x="4914900" y="1382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612775</xdr:colOff>
      <xdr:row>80</xdr:row>
      <xdr:rowOff>138430</xdr:rowOff>
    </xdr:from>
    <xdr:to>
      <xdr:col>7</xdr:col>
      <xdr:colOff>104775</xdr:colOff>
      <xdr:row>80</xdr:row>
      <xdr:rowOff>138430</xdr:rowOff>
    </xdr:to>
    <xdr:cxnSp macro="">
      <xdr:nvCxnSpPr>
        <xdr:cNvPr id="359" name="直線コネクタ 358"/>
        <xdr:cNvCxnSpPr/>
      </xdr:nvCxnSpPr>
      <xdr:spPr>
        <a:xfrm>
          <a:off x="4737100" y="13854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0"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1" name="直線コネクタ 360"/>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119380</xdr:rowOff>
    </xdr:from>
    <xdr:to>
      <xdr:col>7</xdr:col>
      <xdr:colOff>15875</xdr:colOff>
      <xdr:row>76</xdr:row>
      <xdr:rowOff>142239</xdr:rowOff>
    </xdr:to>
    <xdr:cxnSp macro="">
      <xdr:nvCxnSpPr>
        <xdr:cNvPr id="362" name="直線コネクタ 361"/>
        <xdr:cNvCxnSpPr/>
      </xdr:nvCxnSpPr>
      <xdr:spPr>
        <a:xfrm flipV="1">
          <a:off x="3987800" y="131495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97807</xdr:rowOff>
    </xdr:from>
    <xdr:ext cx="762000" cy="259045"/>
    <xdr:sp macro="" textlink="">
      <xdr:nvSpPr>
        <xdr:cNvPr id="363" name="公債費平均値テキスト"/>
        <xdr:cNvSpPr txBox="1"/>
      </xdr:nvSpPr>
      <xdr:spPr>
        <a:xfrm>
          <a:off x="4914900" y="13128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125730</xdr:rowOff>
    </xdr:from>
    <xdr:to>
      <xdr:col>7</xdr:col>
      <xdr:colOff>66675</xdr:colOff>
      <xdr:row>77</xdr:row>
      <xdr:rowOff>55880</xdr:rowOff>
    </xdr:to>
    <xdr:sp macro="" textlink="">
      <xdr:nvSpPr>
        <xdr:cNvPr id="364" name="フローチャート : 判断 363"/>
        <xdr:cNvSpPr/>
      </xdr:nvSpPr>
      <xdr:spPr>
        <a:xfrm>
          <a:off x="47752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142239</xdr:rowOff>
    </xdr:from>
    <xdr:to>
      <xdr:col>5</xdr:col>
      <xdr:colOff>549275</xdr:colOff>
      <xdr:row>77</xdr:row>
      <xdr:rowOff>46989</xdr:rowOff>
    </xdr:to>
    <xdr:cxnSp macro="">
      <xdr:nvCxnSpPr>
        <xdr:cNvPr id="365" name="直線コネクタ 364"/>
        <xdr:cNvCxnSpPr/>
      </xdr:nvCxnSpPr>
      <xdr:spPr>
        <a:xfrm flipV="1">
          <a:off x="3098800" y="131724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26670</xdr:rowOff>
    </xdr:from>
    <xdr:to>
      <xdr:col>5</xdr:col>
      <xdr:colOff>600075</xdr:colOff>
      <xdr:row>76</xdr:row>
      <xdr:rowOff>128270</xdr:rowOff>
    </xdr:to>
    <xdr:sp macro="" textlink="">
      <xdr:nvSpPr>
        <xdr:cNvPr id="366" name="フローチャート : 判断 365"/>
        <xdr:cNvSpPr/>
      </xdr:nvSpPr>
      <xdr:spPr>
        <a:xfrm>
          <a:off x="3937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138447</xdr:rowOff>
    </xdr:from>
    <xdr:ext cx="736600" cy="259045"/>
    <xdr:sp macro="" textlink="">
      <xdr:nvSpPr>
        <xdr:cNvPr id="367" name="テキスト ボックス 366"/>
        <xdr:cNvSpPr txBox="1"/>
      </xdr:nvSpPr>
      <xdr:spPr>
        <a:xfrm>
          <a:off x="3606800" y="12825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46989</xdr:rowOff>
    </xdr:from>
    <xdr:to>
      <xdr:col>4</xdr:col>
      <xdr:colOff>346075</xdr:colOff>
      <xdr:row>77</xdr:row>
      <xdr:rowOff>85089</xdr:rowOff>
    </xdr:to>
    <xdr:cxnSp macro="">
      <xdr:nvCxnSpPr>
        <xdr:cNvPr id="368" name="直線コネクタ 367"/>
        <xdr:cNvCxnSpPr/>
      </xdr:nvCxnSpPr>
      <xdr:spPr>
        <a:xfrm flipV="1">
          <a:off x="2209800" y="132486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102870</xdr:rowOff>
    </xdr:from>
    <xdr:to>
      <xdr:col>4</xdr:col>
      <xdr:colOff>396875</xdr:colOff>
      <xdr:row>77</xdr:row>
      <xdr:rowOff>33020</xdr:rowOff>
    </xdr:to>
    <xdr:sp macro="" textlink="">
      <xdr:nvSpPr>
        <xdr:cNvPr id="369" name="フローチャート : 判断 368"/>
        <xdr:cNvSpPr/>
      </xdr:nvSpPr>
      <xdr:spPr>
        <a:xfrm>
          <a:off x="3048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43197</xdr:rowOff>
    </xdr:from>
    <xdr:ext cx="762000" cy="259045"/>
    <xdr:sp macro="" textlink="">
      <xdr:nvSpPr>
        <xdr:cNvPr id="370" name="テキスト ボックス 369"/>
        <xdr:cNvSpPr txBox="1"/>
      </xdr:nvSpPr>
      <xdr:spPr>
        <a:xfrm>
          <a:off x="2717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85089</xdr:rowOff>
    </xdr:from>
    <xdr:to>
      <xdr:col>3</xdr:col>
      <xdr:colOff>142875</xdr:colOff>
      <xdr:row>77</xdr:row>
      <xdr:rowOff>127000</xdr:rowOff>
    </xdr:to>
    <xdr:cxnSp macro="">
      <xdr:nvCxnSpPr>
        <xdr:cNvPr id="371" name="直線コネクタ 370"/>
        <xdr:cNvCxnSpPr/>
      </xdr:nvCxnSpPr>
      <xdr:spPr>
        <a:xfrm flipV="1">
          <a:off x="1320800" y="132867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102870</xdr:rowOff>
    </xdr:from>
    <xdr:to>
      <xdr:col>3</xdr:col>
      <xdr:colOff>193675</xdr:colOff>
      <xdr:row>77</xdr:row>
      <xdr:rowOff>33020</xdr:rowOff>
    </xdr:to>
    <xdr:sp macro="" textlink="">
      <xdr:nvSpPr>
        <xdr:cNvPr id="372" name="フローチャート : 判断 371"/>
        <xdr:cNvSpPr/>
      </xdr:nvSpPr>
      <xdr:spPr>
        <a:xfrm>
          <a:off x="2159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43197</xdr:rowOff>
    </xdr:from>
    <xdr:ext cx="762000" cy="259045"/>
    <xdr:sp macro="" textlink="">
      <xdr:nvSpPr>
        <xdr:cNvPr id="373" name="テキスト ボックス 372"/>
        <xdr:cNvSpPr txBox="1"/>
      </xdr:nvSpPr>
      <xdr:spPr>
        <a:xfrm>
          <a:off x="1828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129539</xdr:rowOff>
    </xdr:from>
    <xdr:to>
      <xdr:col>1</xdr:col>
      <xdr:colOff>676275</xdr:colOff>
      <xdr:row>77</xdr:row>
      <xdr:rowOff>59689</xdr:rowOff>
    </xdr:to>
    <xdr:sp macro="" textlink="">
      <xdr:nvSpPr>
        <xdr:cNvPr id="374" name="フローチャート : 判断 373"/>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69867</xdr:rowOff>
    </xdr:from>
    <xdr:ext cx="762000" cy="259045"/>
    <xdr:sp macro="" textlink="">
      <xdr:nvSpPr>
        <xdr:cNvPr id="375" name="テキスト ボックス 374"/>
        <xdr:cNvSpPr txBox="1"/>
      </xdr:nvSpPr>
      <xdr:spPr>
        <a:xfrm>
          <a:off x="939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68580</xdr:rowOff>
    </xdr:from>
    <xdr:to>
      <xdr:col>7</xdr:col>
      <xdr:colOff>66675</xdr:colOff>
      <xdr:row>76</xdr:row>
      <xdr:rowOff>170180</xdr:rowOff>
    </xdr:to>
    <xdr:sp macro="" textlink="">
      <xdr:nvSpPr>
        <xdr:cNvPr id="381" name="円/楕円 380"/>
        <xdr:cNvSpPr/>
      </xdr:nvSpPr>
      <xdr:spPr>
        <a:xfrm>
          <a:off x="47752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85107</xdr:rowOff>
    </xdr:from>
    <xdr:ext cx="762000" cy="259045"/>
    <xdr:sp macro="" textlink="">
      <xdr:nvSpPr>
        <xdr:cNvPr id="382" name="公債費該当値テキスト"/>
        <xdr:cNvSpPr txBox="1"/>
      </xdr:nvSpPr>
      <xdr:spPr>
        <a:xfrm>
          <a:off x="49149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91439</xdr:rowOff>
    </xdr:from>
    <xdr:to>
      <xdr:col>5</xdr:col>
      <xdr:colOff>600075</xdr:colOff>
      <xdr:row>77</xdr:row>
      <xdr:rowOff>21589</xdr:rowOff>
    </xdr:to>
    <xdr:sp macro="" textlink="">
      <xdr:nvSpPr>
        <xdr:cNvPr id="383" name="円/楕円 382"/>
        <xdr:cNvSpPr/>
      </xdr:nvSpPr>
      <xdr:spPr>
        <a:xfrm>
          <a:off x="3937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6366</xdr:rowOff>
    </xdr:from>
    <xdr:ext cx="736600" cy="259045"/>
    <xdr:sp macro="" textlink="">
      <xdr:nvSpPr>
        <xdr:cNvPr id="384" name="テキスト ボックス 383"/>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167639</xdr:rowOff>
    </xdr:from>
    <xdr:to>
      <xdr:col>4</xdr:col>
      <xdr:colOff>396875</xdr:colOff>
      <xdr:row>77</xdr:row>
      <xdr:rowOff>97789</xdr:rowOff>
    </xdr:to>
    <xdr:sp macro="" textlink="">
      <xdr:nvSpPr>
        <xdr:cNvPr id="385" name="円/楕円 384"/>
        <xdr:cNvSpPr/>
      </xdr:nvSpPr>
      <xdr:spPr>
        <a:xfrm>
          <a:off x="3048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82566</xdr:rowOff>
    </xdr:from>
    <xdr:ext cx="762000" cy="259045"/>
    <xdr:sp macro="" textlink="">
      <xdr:nvSpPr>
        <xdr:cNvPr id="386" name="テキスト ボックス 385"/>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34289</xdr:rowOff>
    </xdr:from>
    <xdr:to>
      <xdr:col>3</xdr:col>
      <xdr:colOff>193675</xdr:colOff>
      <xdr:row>77</xdr:row>
      <xdr:rowOff>135889</xdr:rowOff>
    </xdr:to>
    <xdr:sp macro="" textlink="">
      <xdr:nvSpPr>
        <xdr:cNvPr id="387" name="円/楕円 386"/>
        <xdr:cNvSpPr/>
      </xdr:nvSpPr>
      <xdr:spPr>
        <a:xfrm>
          <a:off x="2159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120666</xdr:rowOff>
    </xdr:from>
    <xdr:ext cx="762000" cy="259045"/>
    <xdr:sp macro="" textlink="">
      <xdr:nvSpPr>
        <xdr:cNvPr id="388" name="テキスト ボックス 387"/>
        <xdr:cNvSpPr txBox="1"/>
      </xdr:nvSpPr>
      <xdr:spPr>
        <a:xfrm>
          <a:off x="1828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76200</xdr:rowOff>
    </xdr:from>
    <xdr:to>
      <xdr:col>1</xdr:col>
      <xdr:colOff>676275</xdr:colOff>
      <xdr:row>78</xdr:row>
      <xdr:rowOff>6350</xdr:rowOff>
    </xdr:to>
    <xdr:sp macro="" textlink="">
      <xdr:nvSpPr>
        <xdr:cNvPr id="389" name="円/楕円 388"/>
        <xdr:cNvSpPr/>
      </xdr:nvSpPr>
      <xdr:spPr>
        <a:xfrm>
          <a:off x="1270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162577</xdr:rowOff>
    </xdr:from>
    <xdr:ext cx="762000" cy="259045"/>
    <xdr:sp macro="" textlink="">
      <xdr:nvSpPr>
        <xdr:cNvPr id="390" name="テキスト ボックス 389"/>
        <xdr:cNvSpPr txBox="1"/>
      </xdr:nvSpPr>
      <xdr:spPr>
        <a:xfrm>
          <a:off x="939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公債費以外の経常収支比率は前年度から</a:t>
          </a:r>
          <a:r>
            <a:rPr kumimoji="1" lang="en-US" altLang="ja-JP" sz="1300">
              <a:solidFill>
                <a:sysClr val="windowText" lastClr="000000"/>
              </a:solidFill>
              <a:latin typeface="ＭＳ Ｐゴシック"/>
            </a:rPr>
            <a:t>3.3</a:t>
          </a:r>
          <a:r>
            <a:rPr kumimoji="1" lang="ja-JP" altLang="en-US" sz="1300">
              <a:solidFill>
                <a:sysClr val="windowText" lastClr="000000"/>
              </a:solidFill>
              <a:latin typeface="ＭＳ Ｐゴシック"/>
            </a:rPr>
            <a:t>ポイント増となり、</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類似団体平均値を</a:t>
          </a:r>
          <a:r>
            <a:rPr kumimoji="1" lang="en-US" altLang="ja-JP" sz="1300">
              <a:solidFill>
                <a:sysClr val="windowText" lastClr="000000"/>
              </a:solidFill>
              <a:latin typeface="ＭＳ Ｐゴシック"/>
            </a:rPr>
            <a:t>9.5</a:t>
          </a:r>
          <a:r>
            <a:rPr kumimoji="1" lang="ja-JP" altLang="en-US" sz="1300">
              <a:solidFill>
                <a:sysClr val="windowText" lastClr="000000"/>
              </a:solidFill>
              <a:latin typeface="ＭＳ Ｐゴシック"/>
            </a:rPr>
            <a:t>％上回っている。今後、経常経費の抑制に努め、より一層の経常収支比率の改善を図っていく。</a:t>
          </a: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4535</xdr:rowOff>
    </xdr:from>
    <xdr:to>
      <xdr:col>24</xdr:col>
      <xdr:colOff>31750</xdr:colOff>
      <xdr:row>81</xdr:row>
      <xdr:rowOff>66584</xdr:rowOff>
    </xdr:to>
    <xdr:cxnSp macro="">
      <xdr:nvCxnSpPr>
        <xdr:cNvPr id="420" name="直線コネクタ 419"/>
        <xdr:cNvCxnSpPr/>
      </xdr:nvCxnSpPr>
      <xdr:spPr>
        <a:xfrm flipV="1">
          <a:off x="16510000" y="12520385"/>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38661</xdr:rowOff>
    </xdr:from>
    <xdr:ext cx="762000" cy="259045"/>
    <xdr:sp macro="" textlink="">
      <xdr:nvSpPr>
        <xdr:cNvPr id="421" name="公債費以外最小値テキスト"/>
        <xdr:cNvSpPr txBox="1"/>
      </xdr:nvSpPr>
      <xdr:spPr>
        <a:xfrm>
          <a:off x="16598900" y="1392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628650</xdr:colOff>
      <xdr:row>81</xdr:row>
      <xdr:rowOff>66584</xdr:rowOff>
    </xdr:from>
    <xdr:to>
      <xdr:col>24</xdr:col>
      <xdr:colOff>120650</xdr:colOff>
      <xdr:row>81</xdr:row>
      <xdr:rowOff>66584</xdr:rowOff>
    </xdr:to>
    <xdr:cxnSp macro="">
      <xdr:nvCxnSpPr>
        <xdr:cNvPr id="422" name="直線コネクタ 421"/>
        <xdr:cNvCxnSpPr/>
      </xdr:nvCxnSpPr>
      <xdr:spPr>
        <a:xfrm>
          <a:off x="16421100" y="1395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90912</xdr:rowOff>
    </xdr:from>
    <xdr:ext cx="762000" cy="259045"/>
    <xdr:sp macro="" textlink="">
      <xdr:nvSpPr>
        <xdr:cNvPr id="423" name="公債費以外最大値テキスト"/>
        <xdr:cNvSpPr txBox="1"/>
      </xdr:nvSpPr>
      <xdr:spPr>
        <a:xfrm>
          <a:off x="16598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a:t>
          </a:r>
          <a:endParaRPr kumimoji="1" lang="ja-JP" altLang="en-US" sz="1000" b="1">
            <a:latin typeface="ＭＳ Ｐゴシック"/>
          </a:endParaRPr>
        </a:p>
      </xdr:txBody>
    </xdr:sp>
    <xdr:clientData/>
  </xdr:oneCellAnchor>
  <xdr:twoCellAnchor>
    <xdr:from>
      <xdr:col>23</xdr:col>
      <xdr:colOff>628650</xdr:colOff>
      <xdr:row>73</xdr:row>
      <xdr:rowOff>4535</xdr:rowOff>
    </xdr:from>
    <xdr:to>
      <xdr:col>24</xdr:col>
      <xdr:colOff>120650</xdr:colOff>
      <xdr:row>73</xdr:row>
      <xdr:rowOff>4535</xdr:rowOff>
    </xdr:to>
    <xdr:cxnSp macro="">
      <xdr:nvCxnSpPr>
        <xdr:cNvPr id="424" name="直線コネクタ 423"/>
        <xdr:cNvCxnSpPr/>
      </xdr:nvCxnSpPr>
      <xdr:spPr>
        <a:xfrm>
          <a:off x="16421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159657</xdr:rowOff>
    </xdr:from>
    <xdr:to>
      <xdr:col>24</xdr:col>
      <xdr:colOff>31750</xdr:colOff>
      <xdr:row>79</xdr:row>
      <xdr:rowOff>95976</xdr:rowOff>
    </xdr:to>
    <xdr:cxnSp macro="">
      <xdr:nvCxnSpPr>
        <xdr:cNvPr id="425" name="直線コネクタ 424"/>
        <xdr:cNvCxnSpPr/>
      </xdr:nvCxnSpPr>
      <xdr:spPr>
        <a:xfrm>
          <a:off x="15671800" y="13532757"/>
          <a:ext cx="8382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94359</xdr:rowOff>
    </xdr:from>
    <xdr:ext cx="762000" cy="259045"/>
    <xdr:sp macro="" textlink="">
      <xdr:nvSpPr>
        <xdr:cNvPr id="426" name="公債費以外平均値テキスト"/>
        <xdr:cNvSpPr txBox="1"/>
      </xdr:nvSpPr>
      <xdr:spPr>
        <a:xfrm>
          <a:off x="16598900" y="13124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77832</xdr:rowOff>
    </xdr:from>
    <xdr:to>
      <xdr:col>24</xdr:col>
      <xdr:colOff>82550</xdr:colOff>
      <xdr:row>78</xdr:row>
      <xdr:rowOff>7982</xdr:rowOff>
    </xdr:to>
    <xdr:sp macro="" textlink="">
      <xdr:nvSpPr>
        <xdr:cNvPr id="427" name="フローチャート : 判断 426"/>
        <xdr:cNvSpPr/>
      </xdr:nvSpPr>
      <xdr:spPr>
        <a:xfrm>
          <a:off x="164592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159657</xdr:rowOff>
    </xdr:from>
    <xdr:to>
      <xdr:col>22</xdr:col>
      <xdr:colOff>565150</xdr:colOff>
      <xdr:row>79</xdr:row>
      <xdr:rowOff>46989</xdr:rowOff>
    </xdr:to>
    <xdr:cxnSp macro="">
      <xdr:nvCxnSpPr>
        <xdr:cNvPr id="428" name="直線コネクタ 427"/>
        <xdr:cNvCxnSpPr/>
      </xdr:nvCxnSpPr>
      <xdr:spPr>
        <a:xfrm flipV="1">
          <a:off x="14782800" y="13532757"/>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29" name="フローチャート : 判断 428"/>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85107</xdr:rowOff>
    </xdr:from>
    <xdr:ext cx="736600" cy="259045"/>
    <xdr:sp macro="" textlink="">
      <xdr:nvSpPr>
        <xdr:cNvPr id="430" name="テキスト ボックス 429"/>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117202</xdr:rowOff>
    </xdr:from>
    <xdr:to>
      <xdr:col>21</xdr:col>
      <xdr:colOff>361950</xdr:colOff>
      <xdr:row>79</xdr:row>
      <xdr:rowOff>46989</xdr:rowOff>
    </xdr:to>
    <xdr:cxnSp macro="">
      <xdr:nvCxnSpPr>
        <xdr:cNvPr id="431" name="直線コネクタ 430"/>
        <xdr:cNvCxnSpPr/>
      </xdr:nvCxnSpPr>
      <xdr:spPr>
        <a:xfrm>
          <a:off x="13893800" y="13490302"/>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61505</xdr:rowOff>
    </xdr:from>
    <xdr:to>
      <xdr:col>21</xdr:col>
      <xdr:colOff>412750</xdr:colOff>
      <xdr:row>77</xdr:row>
      <xdr:rowOff>163105</xdr:rowOff>
    </xdr:to>
    <xdr:sp macro="" textlink="">
      <xdr:nvSpPr>
        <xdr:cNvPr id="432" name="フローチャート : 判断 431"/>
        <xdr:cNvSpPr/>
      </xdr:nvSpPr>
      <xdr:spPr>
        <a:xfrm>
          <a:off x="14732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1832</xdr:rowOff>
    </xdr:from>
    <xdr:ext cx="762000" cy="259045"/>
    <xdr:sp macro="" textlink="">
      <xdr:nvSpPr>
        <xdr:cNvPr id="433" name="テキスト ボックス 432"/>
        <xdr:cNvSpPr txBox="1"/>
      </xdr:nvSpPr>
      <xdr:spPr>
        <a:xfrm>
          <a:off x="14401800" y="1303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113937</xdr:rowOff>
    </xdr:from>
    <xdr:to>
      <xdr:col>20</xdr:col>
      <xdr:colOff>158750</xdr:colOff>
      <xdr:row>78</xdr:row>
      <xdr:rowOff>117202</xdr:rowOff>
    </xdr:to>
    <xdr:cxnSp macro="">
      <xdr:nvCxnSpPr>
        <xdr:cNvPr id="434" name="直線コネクタ 433"/>
        <xdr:cNvCxnSpPr/>
      </xdr:nvCxnSpPr>
      <xdr:spPr>
        <a:xfrm>
          <a:off x="13004800" y="13487037"/>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112123</xdr:rowOff>
    </xdr:from>
    <xdr:to>
      <xdr:col>20</xdr:col>
      <xdr:colOff>209550</xdr:colOff>
      <xdr:row>77</xdr:row>
      <xdr:rowOff>42273</xdr:rowOff>
    </xdr:to>
    <xdr:sp macro="" textlink="">
      <xdr:nvSpPr>
        <xdr:cNvPr id="435" name="フローチャート : 判断 434"/>
        <xdr:cNvSpPr/>
      </xdr:nvSpPr>
      <xdr:spPr>
        <a:xfrm>
          <a:off x="13843000" y="131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52450</xdr:rowOff>
    </xdr:from>
    <xdr:ext cx="762000" cy="259045"/>
    <xdr:sp macro="" textlink="">
      <xdr:nvSpPr>
        <xdr:cNvPr id="436" name="テキスト ボックス 435"/>
        <xdr:cNvSpPr txBox="1"/>
      </xdr:nvSpPr>
      <xdr:spPr>
        <a:xfrm>
          <a:off x="13512800" y="1291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102326</xdr:rowOff>
    </xdr:from>
    <xdr:to>
      <xdr:col>19</xdr:col>
      <xdr:colOff>6350</xdr:colOff>
      <xdr:row>77</xdr:row>
      <xdr:rowOff>32476</xdr:rowOff>
    </xdr:to>
    <xdr:sp macro="" textlink="">
      <xdr:nvSpPr>
        <xdr:cNvPr id="437" name="フローチャート : 判断 436"/>
        <xdr:cNvSpPr/>
      </xdr:nvSpPr>
      <xdr:spPr>
        <a:xfrm>
          <a:off x="12954000" y="1313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42653</xdr:rowOff>
    </xdr:from>
    <xdr:ext cx="762000" cy="259045"/>
    <xdr:sp macro="" textlink="">
      <xdr:nvSpPr>
        <xdr:cNvPr id="438" name="テキスト ボックス 437"/>
        <xdr:cNvSpPr txBox="1"/>
      </xdr:nvSpPr>
      <xdr:spPr>
        <a:xfrm>
          <a:off x="12623800" y="1290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45176</xdr:rowOff>
    </xdr:from>
    <xdr:to>
      <xdr:col>24</xdr:col>
      <xdr:colOff>82550</xdr:colOff>
      <xdr:row>79</xdr:row>
      <xdr:rowOff>146776</xdr:rowOff>
    </xdr:to>
    <xdr:sp macro="" textlink="">
      <xdr:nvSpPr>
        <xdr:cNvPr id="444" name="円/楕円 443"/>
        <xdr:cNvSpPr/>
      </xdr:nvSpPr>
      <xdr:spPr>
        <a:xfrm>
          <a:off x="16459200" y="1358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17253</xdr:rowOff>
    </xdr:from>
    <xdr:ext cx="762000" cy="259045"/>
    <xdr:sp macro="" textlink="">
      <xdr:nvSpPr>
        <xdr:cNvPr id="445" name="公債費以外該当値テキスト"/>
        <xdr:cNvSpPr txBox="1"/>
      </xdr:nvSpPr>
      <xdr:spPr>
        <a:xfrm>
          <a:off x="16598900" y="1356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108857</xdr:rowOff>
    </xdr:from>
    <xdr:to>
      <xdr:col>22</xdr:col>
      <xdr:colOff>615950</xdr:colOff>
      <xdr:row>79</xdr:row>
      <xdr:rowOff>39007</xdr:rowOff>
    </xdr:to>
    <xdr:sp macro="" textlink="">
      <xdr:nvSpPr>
        <xdr:cNvPr id="446" name="円/楕円 445"/>
        <xdr:cNvSpPr/>
      </xdr:nvSpPr>
      <xdr:spPr>
        <a:xfrm>
          <a:off x="15621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23784</xdr:rowOff>
    </xdr:from>
    <xdr:ext cx="736600" cy="259045"/>
    <xdr:sp macro="" textlink="">
      <xdr:nvSpPr>
        <xdr:cNvPr id="447" name="テキスト ボックス 446"/>
        <xdr:cNvSpPr txBox="1"/>
      </xdr:nvSpPr>
      <xdr:spPr>
        <a:xfrm>
          <a:off x="15290800" y="1356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167639</xdr:rowOff>
    </xdr:from>
    <xdr:to>
      <xdr:col>21</xdr:col>
      <xdr:colOff>412750</xdr:colOff>
      <xdr:row>79</xdr:row>
      <xdr:rowOff>97789</xdr:rowOff>
    </xdr:to>
    <xdr:sp macro="" textlink="">
      <xdr:nvSpPr>
        <xdr:cNvPr id="448" name="円/楕円 447"/>
        <xdr:cNvSpPr/>
      </xdr:nvSpPr>
      <xdr:spPr>
        <a:xfrm>
          <a:off x="14732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82566</xdr:rowOff>
    </xdr:from>
    <xdr:ext cx="762000" cy="259045"/>
    <xdr:sp macro="" textlink="">
      <xdr:nvSpPr>
        <xdr:cNvPr id="449" name="テキスト ボックス 448"/>
        <xdr:cNvSpPr txBox="1"/>
      </xdr:nvSpPr>
      <xdr:spPr>
        <a:xfrm>
          <a:off x="14401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66402</xdr:rowOff>
    </xdr:from>
    <xdr:to>
      <xdr:col>20</xdr:col>
      <xdr:colOff>209550</xdr:colOff>
      <xdr:row>78</xdr:row>
      <xdr:rowOff>168002</xdr:rowOff>
    </xdr:to>
    <xdr:sp macro="" textlink="">
      <xdr:nvSpPr>
        <xdr:cNvPr id="450" name="円/楕円 449"/>
        <xdr:cNvSpPr/>
      </xdr:nvSpPr>
      <xdr:spPr>
        <a:xfrm>
          <a:off x="13843000" y="1343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152779</xdr:rowOff>
    </xdr:from>
    <xdr:ext cx="762000" cy="259045"/>
    <xdr:sp macro="" textlink="">
      <xdr:nvSpPr>
        <xdr:cNvPr id="451" name="テキスト ボックス 450"/>
        <xdr:cNvSpPr txBox="1"/>
      </xdr:nvSpPr>
      <xdr:spPr>
        <a:xfrm>
          <a:off x="13512800" y="13525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63137</xdr:rowOff>
    </xdr:from>
    <xdr:to>
      <xdr:col>19</xdr:col>
      <xdr:colOff>6350</xdr:colOff>
      <xdr:row>78</xdr:row>
      <xdr:rowOff>164737</xdr:rowOff>
    </xdr:to>
    <xdr:sp macro="" textlink="">
      <xdr:nvSpPr>
        <xdr:cNvPr id="452" name="円/楕円 451"/>
        <xdr:cNvSpPr/>
      </xdr:nvSpPr>
      <xdr:spPr>
        <a:xfrm>
          <a:off x="12954000" y="1343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149514</xdr:rowOff>
    </xdr:from>
    <xdr:ext cx="762000" cy="259045"/>
    <xdr:sp macro="" textlink="">
      <xdr:nvSpPr>
        <xdr:cNvPr id="453" name="テキスト ボックス 452"/>
        <xdr:cNvSpPr txBox="1"/>
      </xdr:nvSpPr>
      <xdr:spPr>
        <a:xfrm>
          <a:off x="12623800" y="1352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和歌山県高野町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107248</xdr:rowOff>
    </xdr:from>
    <xdr:to>
      <xdr:col>4</xdr:col>
      <xdr:colOff>1117600</xdr:colOff>
      <xdr:row>19</xdr:row>
      <xdr:rowOff>151143</xdr:rowOff>
    </xdr:to>
    <xdr:cxnSp macro="">
      <xdr:nvCxnSpPr>
        <xdr:cNvPr id="46" name="直線コネクタ 45"/>
        <xdr:cNvCxnSpPr/>
      </xdr:nvCxnSpPr>
      <xdr:spPr bwMode="auto">
        <a:xfrm flipV="1">
          <a:off x="5651500" y="2040823"/>
          <a:ext cx="0" cy="14154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123220</xdr:rowOff>
    </xdr:from>
    <xdr:ext cx="762000" cy="259045"/>
    <xdr:sp macro="" textlink="">
      <xdr:nvSpPr>
        <xdr:cNvPr id="47" name="人口1人当たり決算額の推移最小値テキスト130"/>
        <xdr:cNvSpPr txBox="1"/>
      </xdr:nvSpPr>
      <xdr:spPr>
        <a:xfrm>
          <a:off x="5740400" y="3428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94,381</a:t>
          </a:r>
          <a:endParaRPr kumimoji="1" lang="ja-JP" altLang="en-US" sz="1000" b="1">
            <a:latin typeface="ＭＳ Ｐゴシック"/>
          </a:endParaRPr>
        </a:p>
      </xdr:txBody>
    </xdr:sp>
    <xdr:clientData/>
  </xdr:oneCellAnchor>
  <xdr:twoCellAnchor>
    <xdr:from>
      <xdr:col>4</xdr:col>
      <xdr:colOff>1028700</xdr:colOff>
      <xdr:row>19</xdr:row>
      <xdr:rowOff>151143</xdr:rowOff>
    </xdr:from>
    <xdr:to>
      <xdr:col>5</xdr:col>
      <xdr:colOff>73025</xdr:colOff>
      <xdr:row>19</xdr:row>
      <xdr:rowOff>151143</xdr:rowOff>
    </xdr:to>
    <xdr:cxnSp macro="">
      <xdr:nvCxnSpPr>
        <xdr:cNvPr id="48" name="直線コネクタ 47"/>
        <xdr:cNvCxnSpPr/>
      </xdr:nvCxnSpPr>
      <xdr:spPr bwMode="auto">
        <a:xfrm>
          <a:off x="5562600" y="34563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22175</xdr:rowOff>
    </xdr:from>
    <xdr:ext cx="762000" cy="259045"/>
    <xdr:sp macro="" textlink="">
      <xdr:nvSpPr>
        <xdr:cNvPr id="49" name="人口1人当たり決算額の推移最大値テキスト130"/>
        <xdr:cNvSpPr txBox="1"/>
      </xdr:nvSpPr>
      <xdr:spPr>
        <a:xfrm>
          <a:off x="5740400" y="178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961,263</a:t>
          </a:r>
          <a:endParaRPr kumimoji="1" lang="ja-JP" altLang="en-US" sz="1000" b="1">
            <a:latin typeface="ＭＳ Ｐゴシック"/>
          </a:endParaRPr>
        </a:p>
      </xdr:txBody>
    </xdr:sp>
    <xdr:clientData/>
  </xdr:oneCellAnchor>
  <xdr:twoCellAnchor>
    <xdr:from>
      <xdr:col>4</xdr:col>
      <xdr:colOff>1028700</xdr:colOff>
      <xdr:row>11</xdr:row>
      <xdr:rowOff>107248</xdr:rowOff>
    </xdr:from>
    <xdr:to>
      <xdr:col>5</xdr:col>
      <xdr:colOff>73025</xdr:colOff>
      <xdr:row>11</xdr:row>
      <xdr:rowOff>107248</xdr:rowOff>
    </xdr:to>
    <xdr:cxnSp macro="">
      <xdr:nvCxnSpPr>
        <xdr:cNvPr id="50" name="直線コネクタ 49"/>
        <xdr:cNvCxnSpPr/>
      </xdr:nvCxnSpPr>
      <xdr:spPr bwMode="auto">
        <a:xfrm>
          <a:off x="5562600" y="2040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64446</xdr:rowOff>
    </xdr:from>
    <xdr:to>
      <xdr:col>4</xdr:col>
      <xdr:colOff>1117600</xdr:colOff>
      <xdr:row>18</xdr:row>
      <xdr:rowOff>75163</xdr:rowOff>
    </xdr:to>
    <xdr:cxnSp macro="">
      <xdr:nvCxnSpPr>
        <xdr:cNvPr id="51" name="直線コネクタ 50"/>
        <xdr:cNvCxnSpPr/>
      </xdr:nvCxnSpPr>
      <xdr:spPr bwMode="auto">
        <a:xfrm flipV="1">
          <a:off x="5003800" y="3198171"/>
          <a:ext cx="647700" cy="10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12401</xdr:rowOff>
    </xdr:from>
    <xdr:ext cx="762000" cy="259045"/>
    <xdr:sp macro="" textlink="">
      <xdr:nvSpPr>
        <xdr:cNvPr id="52" name="人口1人当たり決算額の推移平均値テキスト130"/>
        <xdr:cNvSpPr txBox="1"/>
      </xdr:nvSpPr>
      <xdr:spPr>
        <a:xfrm>
          <a:off x="5740400" y="29746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263,360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167324</xdr:rowOff>
    </xdr:from>
    <xdr:to>
      <xdr:col>5</xdr:col>
      <xdr:colOff>34925</xdr:colOff>
      <xdr:row>18</xdr:row>
      <xdr:rowOff>97474</xdr:rowOff>
    </xdr:to>
    <xdr:sp macro="" textlink="">
      <xdr:nvSpPr>
        <xdr:cNvPr id="53" name="フローチャート : 判断 52"/>
        <xdr:cNvSpPr/>
      </xdr:nvSpPr>
      <xdr:spPr bwMode="auto">
        <a:xfrm>
          <a:off x="56007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75163</xdr:rowOff>
    </xdr:from>
    <xdr:to>
      <xdr:col>4</xdr:col>
      <xdr:colOff>469900</xdr:colOff>
      <xdr:row>18</xdr:row>
      <xdr:rowOff>98122</xdr:rowOff>
    </xdr:to>
    <xdr:cxnSp macro="">
      <xdr:nvCxnSpPr>
        <xdr:cNvPr id="54" name="直線コネクタ 53"/>
        <xdr:cNvCxnSpPr/>
      </xdr:nvCxnSpPr>
      <xdr:spPr bwMode="auto">
        <a:xfrm flipV="1">
          <a:off x="4305300" y="3208888"/>
          <a:ext cx="698500" cy="229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30819</xdr:rowOff>
    </xdr:from>
    <xdr:to>
      <xdr:col>4</xdr:col>
      <xdr:colOff>520700</xdr:colOff>
      <xdr:row>18</xdr:row>
      <xdr:rowOff>132419</xdr:rowOff>
    </xdr:to>
    <xdr:sp macro="" textlink="">
      <xdr:nvSpPr>
        <xdr:cNvPr id="55" name="フローチャート : 判断 54"/>
        <xdr:cNvSpPr/>
      </xdr:nvSpPr>
      <xdr:spPr bwMode="auto">
        <a:xfrm>
          <a:off x="49530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117196</xdr:rowOff>
    </xdr:from>
    <xdr:ext cx="736600" cy="259045"/>
    <xdr:sp macro="" textlink="">
      <xdr:nvSpPr>
        <xdr:cNvPr id="56" name="テキスト ボックス 55"/>
        <xdr:cNvSpPr txBox="1"/>
      </xdr:nvSpPr>
      <xdr:spPr>
        <a:xfrm>
          <a:off x="4622800" y="3250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241,959</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98122</xdr:rowOff>
    </xdr:from>
    <xdr:to>
      <xdr:col>3</xdr:col>
      <xdr:colOff>904875</xdr:colOff>
      <xdr:row>18</xdr:row>
      <xdr:rowOff>100563</xdr:rowOff>
    </xdr:to>
    <xdr:cxnSp macro="">
      <xdr:nvCxnSpPr>
        <xdr:cNvPr id="57" name="直線コネクタ 56"/>
        <xdr:cNvCxnSpPr/>
      </xdr:nvCxnSpPr>
      <xdr:spPr bwMode="auto">
        <a:xfrm flipV="1">
          <a:off x="3606800" y="3231847"/>
          <a:ext cx="698500" cy="2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30163</xdr:rowOff>
    </xdr:from>
    <xdr:to>
      <xdr:col>3</xdr:col>
      <xdr:colOff>955675</xdr:colOff>
      <xdr:row>18</xdr:row>
      <xdr:rowOff>131763</xdr:rowOff>
    </xdr:to>
    <xdr:sp macro="" textlink="">
      <xdr:nvSpPr>
        <xdr:cNvPr id="58" name="フローチャート : 判断 57"/>
        <xdr:cNvSpPr/>
      </xdr:nvSpPr>
      <xdr:spPr bwMode="auto">
        <a:xfrm>
          <a:off x="42545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141940</xdr:rowOff>
    </xdr:from>
    <xdr:ext cx="762000" cy="259045"/>
    <xdr:sp macro="" textlink="">
      <xdr:nvSpPr>
        <xdr:cNvPr id="59" name="テキスト ボックス 58"/>
        <xdr:cNvSpPr txBox="1"/>
      </xdr:nvSpPr>
      <xdr:spPr>
        <a:xfrm>
          <a:off x="3924300" y="293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100563</xdr:rowOff>
    </xdr:from>
    <xdr:to>
      <xdr:col>3</xdr:col>
      <xdr:colOff>206375</xdr:colOff>
      <xdr:row>18</xdr:row>
      <xdr:rowOff>111298</xdr:rowOff>
    </xdr:to>
    <xdr:cxnSp macro="">
      <xdr:nvCxnSpPr>
        <xdr:cNvPr id="60" name="直線コネクタ 59"/>
        <xdr:cNvCxnSpPr/>
      </xdr:nvCxnSpPr>
      <xdr:spPr bwMode="auto">
        <a:xfrm flipV="1">
          <a:off x="2908300" y="3234288"/>
          <a:ext cx="698500" cy="10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45657</xdr:rowOff>
    </xdr:from>
    <xdr:to>
      <xdr:col>3</xdr:col>
      <xdr:colOff>257175</xdr:colOff>
      <xdr:row>18</xdr:row>
      <xdr:rowOff>147257</xdr:rowOff>
    </xdr:to>
    <xdr:sp macro="" textlink="">
      <xdr:nvSpPr>
        <xdr:cNvPr id="61" name="フローチャート : 判断 60"/>
        <xdr:cNvSpPr/>
      </xdr:nvSpPr>
      <xdr:spPr bwMode="auto">
        <a:xfrm>
          <a:off x="35560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157434</xdr:rowOff>
    </xdr:from>
    <xdr:ext cx="762000" cy="259045"/>
    <xdr:sp macro="" textlink="">
      <xdr:nvSpPr>
        <xdr:cNvPr id="62" name="テキスト ボックス 61"/>
        <xdr:cNvSpPr txBox="1"/>
      </xdr:nvSpPr>
      <xdr:spPr>
        <a:xfrm>
          <a:off x="3225800" y="2948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48178</xdr:rowOff>
    </xdr:from>
    <xdr:to>
      <xdr:col>2</xdr:col>
      <xdr:colOff>692150</xdr:colOff>
      <xdr:row>18</xdr:row>
      <xdr:rowOff>149778</xdr:rowOff>
    </xdr:to>
    <xdr:sp macro="" textlink="">
      <xdr:nvSpPr>
        <xdr:cNvPr id="63" name="フローチャート : 判断 62"/>
        <xdr:cNvSpPr/>
      </xdr:nvSpPr>
      <xdr:spPr bwMode="auto">
        <a:xfrm>
          <a:off x="2857500" y="3181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159955</xdr:rowOff>
    </xdr:from>
    <xdr:ext cx="762000" cy="259045"/>
    <xdr:sp macro="" textlink="">
      <xdr:nvSpPr>
        <xdr:cNvPr id="64" name="テキスト ボックス 63"/>
        <xdr:cNvSpPr txBox="1"/>
      </xdr:nvSpPr>
      <xdr:spPr>
        <a:xfrm>
          <a:off x="2527300" y="2950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13646</xdr:rowOff>
    </xdr:from>
    <xdr:to>
      <xdr:col>5</xdr:col>
      <xdr:colOff>34925</xdr:colOff>
      <xdr:row>18</xdr:row>
      <xdr:rowOff>115246</xdr:rowOff>
    </xdr:to>
    <xdr:sp macro="" textlink="">
      <xdr:nvSpPr>
        <xdr:cNvPr id="70" name="円/楕円 69"/>
        <xdr:cNvSpPr/>
      </xdr:nvSpPr>
      <xdr:spPr bwMode="auto">
        <a:xfrm>
          <a:off x="5600700" y="3147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157173</xdr:rowOff>
    </xdr:from>
    <xdr:ext cx="762000" cy="259045"/>
    <xdr:sp macro="" textlink="">
      <xdr:nvSpPr>
        <xdr:cNvPr id="71" name="人口1人当たり決算額の推移該当値テキスト130"/>
        <xdr:cNvSpPr txBox="1"/>
      </xdr:nvSpPr>
      <xdr:spPr>
        <a:xfrm>
          <a:off x="5740400" y="311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252,476</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24363</xdr:rowOff>
    </xdr:from>
    <xdr:to>
      <xdr:col>4</xdr:col>
      <xdr:colOff>520700</xdr:colOff>
      <xdr:row>18</xdr:row>
      <xdr:rowOff>125963</xdr:rowOff>
    </xdr:to>
    <xdr:sp macro="" textlink="">
      <xdr:nvSpPr>
        <xdr:cNvPr id="72" name="円/楕円 71"/>
        <xdr:cNvSpPr/>
      </xdr:nvSpPr>
      <xdr:spPr bwMode="auto">
        <a:xfrm>
          <a:off x="4953000" y="3158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136140</xdr:rowOff>
    </xdr:from>
    <xdr:ext cx="736600" cy="259045"/>
    <xdr:sp macro="" textlink="">
      <xdr:nvSpPr>
        <xdr:cNvPr id="73" name="テキスト ボックス 72"/>
        <xdr:cNvSpPr txBox="1"/>
      </xdr:nvSpPr>
      <xdr:spPr>
        <a:xfrm>
          <a:off x="4622800" y="2926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245,913</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47322</xdr:rowOff>
    </xdr:from>
    <xdr:to>
      <xdr:col>3</xdr:col>
      <xdr:colOff>955675</xdr:colOff>
      <xdr:row>18</xdr:row>
      <xdr:rowOff>148922</xdr:rowOff>
    </xdr:to>
    <xdr:sp macro="" textlink="">
      <xdr:nvSpPr>
        <xdr:cNvPr id="74" name="円/楕円 73"/>
        <xdr:cNvSpPr/>
      </xdr:nvSpPr>
      <xdr:spPr bwMode="auto">
        <a:xfrm>
          <a:off x="4254500" y="3181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133699</xdr:rowOff>
    </xdr:from>
    <xdr:ext cx="762000" cy="259045"/>
    <xdr:sp macro="" textlink="">
      <xdr:nvSpPr>
        <xdr:cNvPr id="75" name="テキスト ボックス 74"/>
        <xdr:cNvSpPr txBox="1"/>
      </xdr:nvSpPr>
      <xdr:spPr>
        <a:xfrm>
          <a:off x="3924300" y="3267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231,852</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49763</xdr:rowOff>
    </xdr:from>
    <xdr:to>
      <xdr:col>3</xdr:col>
      <xdr:colOff>257175</xdr:colOff>
      <xdr:row>18</xdr:row>
      <xdr:rowOff>151364</xdr:rowOff>
    </xdr:to>
    <xdr:sp macro="" textlink="">
      <xdr:nvSpPr>
        <xdr:cNvPr id="76" name="円/楕円 75"/>
        <xdr:cNvSpPr/>
      </xdr:nvSpPr>
      <xdr:spPr bwMode="auto">
        <a:xfrm>
          <a:off x="3556000" y="3183488"/>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136141</xdr:rowOff>
    </xdr:from>
    <xdr:ext cx="762000" cy="259045"/>
    <xdr:sp macro="" textlink="">
      <xdr:nvSpPr>
        <xdr:cNvPr id="77" name="テキスト ボックス 76"/>
        <xdr:cNvSpPr txBox="1"/>
      </xdr:nvSpPr>
      <xdr:spPr>
        <a:xfrm>
          <a:off x="3225800" y="326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230,357</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60498</xdr:rowOff>
    </xdr:from>
    <xdr:to>
      <xdr:col>2</xdr:col>
      <xdr:colOff>692150</xdr:colOff>
      <xdr:row>18</xdr:row>
      <xdr:rowOff>162098</xdr:rowOff>
    </xdr:to>
    <xdr:sp macro="" textlink="">
      <xdr:nvSpPr>
        <xdr:cNvPr id="78" name="円/楕円 77"/>
        <xdr:cNvSpPr/>
      </xdr:nvSpPr>
      <xdr:spPr bwMode="auto">
        <a:xfrm>
          <a:off x="2857500" y="3194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146875</xdr:rowOff>
    </xdr:from>
    <xdr:ext cx="762000" cy="259045"/>
    <xdr:sp macro="" textlink="">
      <xdr:nvSpPr>
        <xdr:cNvPr id="79" name="テキスト ボックス 78"/>
        <xdr:cNvSpPr txBox="1"/>
      </xdr:nvSpPr>
      <xdr:spPr>
        <a:xfrm>
          <a:off x="2527300" y="3280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223,783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290682</xdr:rowOff>
    </xdr:from>
    <xdr:to>
      <xdr:col>4</xdr:col>
      <xdr:colOff>1117600</xdr:colOff>
      <xdr:row>37</xdr:row>
      <xdr:rowOff>98526</xdr:rowOff>
    </xdr:to>
    <xdr:cxnSp macro="">
      <xdr:nvCxnSpPr>
        <xdr:cNvPr id="105" name="直線コネクタ 104"/>
        <xdr:cNvCxnSpPr/>
      </xdr:nvCxnSpPr>
      <xdr:spPr bwMode="auto">
        <a:xfrm flipV="1">
          <a:off x="5651500" y="6215232"/>
          <a:ext cx="0" cy="1007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70603</xdr:rowOff>
    </xdr:from>
    <xdr:ext cx="762000" cy="259045"/>
    <xdr:sp macro="" textlink="">
      <xdr:nvSpPr>
        <xdr:cNvPr id="106" name="人口1人当たり決算額の推移最小値テキスト445"/>
        <xdr:cNvSpPr txBox="1"/>
      </xdr:nvSpPr>
      <xdr:spPr>
        <a:xfrm>
          <a:off x="5740400" y="719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-43,772</a:t>
          </a:r>
          <a:endParaRPr kumimoji="1" lang="ja-JP" altLang="en-US" sz="1000" b="1">
            <a:latin typeface="ＭＳ Ｐゴシック"/>
          </a:endParaRPr>
        </a:p>
      </xdr:txBody>
    </xdr:sp>
    <xdr:clientData/>
  </xdr:oneCellAnchor>
  <xdr:twoCellAnchor>
    <xdr:from>
      <xdr:col>4</xdr:col>
      <xdr:colOff>1028700</xdr:colOff>
      <xdr:row>37</xdr:row>
      <xdr:rowOff>98526</xdr:rowOff>
    </xdr:from>
    <xdr:to>
      <xdr:col>5</xdr:col>
      <xdr:colOff>73025</xdr:colOff>
      <xdr:row>37</xdr:row>
      <xdr:rowOff>98526</xdr:rowOff>
    </xdr:to>
    <xdr:cxnSp macro="">
      <xdr:nvCxnSpPr>
        <xdr:cNvPr id="107" name="直線コネクタ 106"/>
        <xdr:cNvCxnSpPr/>
      </xdr:nvCxnSpPr>
      <xdr:spPr bwMode="auto">
        <a:xfrm>
          <a:off x="5562600" y="72232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34159</xdr:rowOff>
    </xdr:from>
    <xdr:ext cx="762000" cy="259045"/>
    <xdr:sp macro="" textlink="">
      <xdr:nvSpPr>
        <xdr:cNvPr id="108" name="人口1人当たり決算額の推移最大値テキスト445"/>
        <xdr:cNvSpPr txBox="1"/>
      </xdr:nvSpPr>
      <xdr:spPr>
        <a:xfrm>
          <a:off x="5740400" y="5958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176,699</a:t>
          </a:r>
          <a:endParaRPr kumimoji="1" lang="ja-JP" altLang="en-US" sz="1000" b="1">
            <a:latin typeface="ＭＳ Ｐゴシック"/>
          </a:endParaRPr>
        </a:p>
      </xdr:txBody>
    </xdr:sp>
    <xdr:clientData/>
  </xdr:oneCellAnchor>
  <xdr:twoCellAnchor>
    <xdr:from>
      <xdr:col>4</xdr:col>
      <xdr:colOff>1028700</xdr:colOff>
      <xdr:row>33</xdr:row>
      <xdr:rowOff>290682</xdr:rowOff>
    </xdr:from>
    <xdr:to>
      <xdr:col>5</xdr:col>
      <xdr:colOff>73025</xdr:colOff>
      <xdr:row>33</xdr:row>
      <xdr:rowOff>290682</xdr:rowOff>
    </xdr:to>
    <xdr:cxnSp macro="">
      <xdr:nvCxnSpPr>
        <xdr:cNvPr id="109" name="直線コネクタ 108"/>
        <xdr:cNvCxnSpPr/>
      </xdr:nvCxnSpPr>
      <xdr:spPr bwMode="auto">
        <a:xfrm>
          <a:off x="5562600" y="6215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213694</xdr:rowOff>
    </xdr:from>
    <xdr:to>
      <xdr:col>4</xdr:col>
      <xdr:colOff>1117600</xdr:colOff>
      <xdr:row>35</xdr:row>
      <xdr:rowOff>229614</xdr:rowOff>
    </xdr:to>
    <xdr:cxnSp macro="">
      <xdr:nvCxnSpPr>
        <xdr:cNvPr id="110" name="直線コネクタ 109"/>
        <xdr:cNvCxnSpPr/>
      </xdr:nvCxnSpPr>
      <xdr:spPr bwMode="auto">
        <a:xfrm flipV="1">
          <a:off x="5003800" y="6824044"/>
          <a:ext cx="647700" cy="159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198471</xdr:rowOff>
    </xdr:from>
    <xdr:ext cx="762000" cy="259045"/>
    <xdr:sp macro="" textlink="">
      <xdr:nvSpPr>
        <xdr:cNvPr id="111" name="人口1人当たり決算額の推移平均値テキスト445"/>
        <xdr:cNvSpPr txBox="1"/>
      </xdr:nvSpPr>
      <xdr:spPr>
        <a:xfrm>
          <a:off x="5740400" y="68088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41,890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170429</xdr:rowOff>
    </xdr:from>
    <xdr:to>
      <xdr:col>5</xdr:col>
      <xdr:colOff>34925</xdr:colOff>
      <xdr:row>35</xdr:row>
      <xdr:rowOff>272029</xdr:rowOff>
    </xdr:to>
    <xdr:sp macro="" textlink="">
      <xdr:nvSpPr>
        <xdr:cNvPr id="112" name="フローチャート : 判断 111"/>
        <xdr:cNvSpPr/>
      </xdr:nvSpPr>
      <xdr:spPr bwMode="auto">
        <a:xfrm>
          <a:off x="5600700" y="6780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229614</xdr:rowOff>
    </xdr:from>
    <xdr:to>
      <xdr:col>4</xdr:col>
      <xdr:colOff>469900</xdr:colOff>
      <xdr:row>35</xdr:row>
      <xdr:rowOff>249402</xdr:rowOff>
    </xdr:to>
    <xdr:cxnSp macro="">
      <xdr:nvCxnSpPr>
        <xdr:cNvPr id="113" name="直線コネクタ 112"/>
        <xdr:cNvCxnSpPr/>
      </xdr:nvCxnSpPr>
      <xdr:spPr bwMode="auto">
        <a:xfrm flipV="1">
          <a:off x="4305300" y="6839964"/>
          <a:ext cx="698500" cy="19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206237</xdr:rowOff>
    </xdr:from>
    <xdr:to>
      <xdr:col>4</xdr:col>
      <xdr:colOff>520700</xdr:colOff>
      <xdr:row>35</xdr:row>
      <xdr:rowOff>307837</xdr:rowOff>
    </xdr:to>
    <xdr:sp macro="" textlink="">
      <xdr:nvSpPr>
        <xdr:cNvPr id="114" name="フローチャート : 判断 113"/>
        <xdr:cNvSpPr/>
      </xdr:nvSpPr>
      <xdr:spPr bwMode="auto">
        <a:xfrm>
          <a:off x="4953000" y="6816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292614</xdr:rowOff>
    </xdr:from>
    <xdr:ext cx="736600" cy="259045"/>
    <xdr:sp macro="" textlink="">
      <xdr:nvSpPr>
        <xdr:cNvPr id="115" name="テキスト ボックス 114"/>
        <xdr:cNvSpPr txBox="1"/>
      </xdr:nvSpPr>
      <xdr:spPr>
        <a:xfrm>
          <a:off x="4622800" y="6902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34,058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212679</xdr:rowOff>
    </xdr:from>
    <xdr:to>
      <xdr:col>3</xdr:col>
      <xdr:colOff>904875</xdr:colOff>
      <xdr:row>35</xdr:row>
      <xdr:rowOff>249402</xdr:rowOff>
    </xdr:to>
    <xdr:cxnSp macro="">
      <xdr:nvCxnSpPr>
        <xdr:cNvPr id="116" name="直線コネクタ 115"/>
        <xdr:cNvCxnSpPr/>
      </xdr:nvCxnSpPr>
      <xdr:spPr bwMode="auto">
        <a:xfrm>
          <a:off x="3606800" y="6823029"/>
          <a:ext cx="698500" cy="36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181109</xdr:rowOff>
    </xdr:from>
    <xdr:to>
      <xdr:col>3</xdr:col>
      <xdr:colOff>955675</xdr:colOff>
      <xdr:row>35</xdr:row>
      <xdr:rowOff>282709</xdr:rowOff>
    </xdr:to>
    <xdr:sp macro="" textlink="">
      <xdr:nvSpPr>
        <xdr:cNvPr id="117" name="フローチャート : 判断 116"/>
        <xdr:cNvSpPr/>
      </xdr:nvSpPr>
      <xdr:spPr bwMode="auto">
        <a:xfrm>
          <a:off x="42545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292886</xdr:rowOff>
    </xdr:from>
    <xdr:ext cx="762000" cy="259045"/>
    <xdr:sp macro="" textlink="">
      <xdr:nvSpPr>
        <xdr:cNvPr id="118" name="テキスト ボックス 117"/>
        <xdr:cNvSpPr txBox="1"/>
      </xdr:nvSpPr>
      <xdr:spPr>
        <a:xfrm>
          <a:off x="3924300" y="6560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182312</xdr:rowOff>
    </xdr:from>
    <xdr:to>
      <xdr:col>3</xdr:col>
      <xdr:colOff>206375</xdr:colOff>
      <xdr:row>35</xdr:row>
      <xdr:rowOff>212679</xdr:rowOff>
    </xdr:to>
    <xdr:cxnSp macro="">
      <xdr:nvCxnSpPr>
        <xdr:cNvPr id="119" name="直線コネクタ 118"/>
        <xdr:cNvCxnSpPr/>
      </xdr:nvCxnSpPr>
      <xdr:spPr bwMode="auto">
        <a:xfrm>
          <a:off x="2908300" y="6792662"/>
          <a:ext cx="698500" cy="30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157147</xdr:rowOff>
    </xdr:from>
    <xdr:to>
      <xdr:col>3</xdr:col>
      <xdr:colOff>257175</xdr:colOff>
      <xdr:row>35</xdr:row>
      <xdr:rowOff>258747</xdr:rowOff>
    </xdr:to>
    <xdr:sp macro="" textlink="">
      <xdr:nvSpPr>
        <xdr:cNvPr id="120" name="フローチャート : 判断 119"/>
        <xdr:cNvSpPr/>
      </xdr:nvSpPr>
      <xdr:spPr bwMode="auto">
        <a:xfrm>
          <a:off x="35560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268924</xdr:rowOff>
    </xdr:from>
    <xdr:ext cx="762000" cy="259045"/>
    <xdr:sp macro="" textlink="">
      <xdr:nvSpPr>
        <xdr:cNvPr id="121" name="テキスト ボックス 120"/>
        <xdr:cNvSpPr txBox="1"/>
      </xdr:nvSpPr>
      <xdr:spPr>
        <a:xfrm>
          <a:off x="3225800" y="6536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134196</xdr:rowOff>
    </xdr:from>
    <xdr:to>
      <xdr:col>2</xdr:col>
      <xdr:colOff>692150</xdr:colOff>
      <xdr:row>35</xdr:row>
      <xdr:rowOff>235796</xdr:rowOff>
    </xdr:to>
    <xdr:sp macro="" textlink="">
      <xdr:nvSpPr>
        <xdr:cNvPr id="122" name="フローチャート : 判断 121"/>
        <xdr:cNvSpPr/>
      </xdr:nvSpPr>
      <xdr:spPr bwMode="auto">
        <a:xfrm>
          <a:off x="28575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220573</xdr:rowOff>
    </xdr:from>
    <xdr:ext cx="762000" cy="259045"/>
    <xdr:sp macro="" textlink="">
      <xdr:nvSpPr>
        <xdr:cNvPr id="123" name="テキスト ボックス 122"/>
        <xdr:cNvSpPr txBox="1"/>
      </xdr:nvSpPr>
      <xdr:spPr>
        <a:xfrm>
          <a:off x="2527300" y="683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162894</xdr:rowOff>
    </xdr:from>
    <xdr:to>
      <xdr:col>5</xdr:col>
      <xdr:colOff>34925</xdr:colOff>
      <xdr:row>35</xdr:row>
      <xdr:rowOff>264494</xdr:rowOff>
    </xdr:to>
    <xdr:sp macro="" textlink="">
      <xdr:nvSpPr>
        <xdr:cNvPr id="129" name="円/楕円 128"/>
        <xdr:cNvSpPr/>
      </xdr:nvSpPr>
      <xdr:spPr bwMode="auto">
        <a:xfrm>
          <a:off x="5600700" y="6773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7971</xdr:rowOff>
    </xdr:from>
    <xdr:ext cx="762000" cy="259045"/>
    <xdr:sp macro="" textlink="">
      <xdr:nvSpPr>
        <xdr:cNvPr id="130" name="人口1人当たり決算額の推移該当値テキスト445"/>
        <xdr:cNvSpPr txBox="1"/>
      </xdr:nvSpPr>
      <xdr:spPr>
        <a:xfrm>
          <a:off x="5740400" y="661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43,538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178814</xdr:rowOff>
    </xdr:from>
    <xdr:to>
      <xdr:col>4</xdr:col>
      <xdr:colOff>520700</xdr:colOff>
      <xdr:row>35</xdr:row>
      <xdr:rowOff>280414</xdr:rowOff>
    </xdr:to>
    <xdr:sp macro="" textlink="">
      <xdr:nvSpPr>
        <xdr:cNvPr id="131" name="円/楕円 130"/>
        <xdr:cNvSpPr/>
      </xdr:nvSpPr>
      <xdr:spPr bwMode="auto">
        <a:xfrm>
          <a:off x="4953000" y="6789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290591</xdr:rowOff>
    </xdr:from>
    <xdr:ext cx="736600" cy="259045"/>
    <xdr:sp macro="" textlink="">
      <xdr:nvSpPr>
        <xdr:cNvPr id="132" name="テキスト ボックス 131"/>
        <xdr:cNvSpPr txBox="1"/>
      </xdr:nvSpPr>
      <xdr:spPr>
        <a:xfrm>
          <a:off x="4622800" y="6558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40,056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198602</xdr:rowOff>
    </xdr:from>
    <xdr:to>
      <xdr:col>3</xdr:col>
      <xdr:colOff>955675</xdr:colOff>
      <xdr:row>35</xdr:row>
      <xdr:rowOff>300202</xdr:rowOff>
    </xdr:to>
    <xdr:sp macro="" textlink="">
      <xdr:nvSpPr>
        <xdr:cNvPr id="133" name="円/楕円 132"/>
        <xdr:cNvSpPr/>
      </xdr:nvSpPr>
      <xdr:spPr bwMode="auto">
        <a:xfrm>
          <a:off x="4254500" y="6808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284979</xdr:rowOff>
    </xdr:from>
    <xdr:ext cx="762000" cy="259045"/>
    <xdr:sp macro="" textlink="">
      <xdr:nvSpPr>
        <xdr:cNvPr id="134" name="テキスト ボックス 133"/>
        <xdr:cNvSpPr txBox="1"/>
      </xdr:nvSpPr>
      <xdr:spPr>
        <a:xfrm>
          <a:off x="3924300" y="68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35,728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161879</xdr:rowOff>
    </xdr:from>
    <xdr:to>
      <xdr:col>3</xdr:col>
      <xdr:colOff>257175</xdr:colOff>
      <xdr:row>35</xdr:row>
      <xdr:rowOff>263479</xdr:rowOff>
    </xdr:to>
    <xdr:sp macro="" textlink="">
      <xdr:nvSpPr>
        <xdr:cNvPr id="135" name="円/楕円 134"/>
        <xdr:cNvSpPr/>
      </xdr:nvSpPr>
      <xdr:spPr bwMode="auto">
        <a:xfrm>
          <a:off x="3556000" y="6772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248256</xdr:rowOff>
    </xdr:from>
    <xdr:ext cx="762000" cy="259045"/>
    <xdr:sp macro="" textlink="">
      <xdr:nvSpPr>
        <xdr:cNvPr id="136" name="テキスト ボックス 135"/>
        <xdr:cNvSpPr txBox="1"/>
      </xdr:nvSpPr>
      <xdr:spPr>
        <a:xfrm>
          <a:off x="3225800" y="685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43,760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131512</xdr:rowOff>
    </xdr:from>
    <xdr:to>
      <xdr:col>2</xdr:col>
      <xdr:colOff>692150</xdr:colOff>
      <xdr:row>35</xdr:row>
      <xdr:rowOff>233112</xdr:rowOff>
    </xdr:to>
    <xdr:sp macro="" textlink="">
      <xdr:nvSpPr>
        <xdr:cNvPr id="137" name="円/楕円 136"/>
        <xdr:cNvSpPr/>
      </xdr:nvSpPr>
      <xdr:spPr bwMode="auto">
        <a:xfrm>
          <a:off x="2857500" y="6741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243289</xdr:rowOff>
    </xdr:from>
    <xdr:ext cx="762000" cy="259045"/>
    <xdr:sp macro="" textlink="">
      <xdr:nvSpPr>
        <xdr:cNvPr id="138" name="テキスト ボックス 137"/>
        <xdr:cNvSpPr txBox="1"/>
      </xdr:nvSpPr>
      <xdr:spPr>
        <a:xfrm>
          <a:off x="2527300" y="6510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50,402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和歌山県高野町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3,243
3,215
137.03
4,173,353
4,038,202
113,517
2,095,571
3,318,294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78,329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153947</xdr:rowOff>
    </xdr:from>
    <xdr:to>
      <xdr:col>6</xdr:col>
      <xdr:colOff>510540</xdr:colOff>
      <xdr:row>38</xdr:row>
      <xdr:rowOff>143508</xdr:rowOff>
    </xdr:to>
    <xdr:cxnSp macro="">
      <xdr:nvCxnSpPr>
        <xdr:cNvPr id="57" name="直線コネクタ 56"/>
        <xdr:cNvCxnSpPr/>
      </xdr:nvCxnSpPr>
      <xdr:spPr>
        <a:xfrm flipV="1">
          <a:off x="4633595" y="5297447"/>
          <a:ext cx="1270" cy="1361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147335</xdr:rowOff>
    </xdr:from>
    <xdr:ext cx="534377" cy="259045"/>
    <xdr:sp macro="" textlink="">
      <xdr:nvSpPr>
        <xdr:cNvPr id="58" name="人件費最小値テキスト"/>
        <xdr:cNvSpPr txBox="1"/>
      </xdr:nvSpPr>
      <xdr:spPr>
        <a:xfrm>
          <a:off x="4686300" y="666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77,668</a:t>
          </a:r>
          <a:endParaRPr kumimoji="1" lang="ja-JP" altLang="en-US" sz="1000" b="1">
            <a:latin typeface="ＭＳ Ｐゴシック"/>
          </a:endParaRPr>
        </a:p>
      </xdr:txBody>
    </xdr:sp>
    <xdr:clientData/>
  </xdr:oneCellAnchor>
  <xdr:twoCellAnchor>
    <xdr:from>
      <xdr:col>6</xdr:col>
      <xdr:colOff>422275</xdr:colOff>
      <xdr:row>38</xdr:row>
      <xdr:rowOff>143508</xdr:rowOff>
    </xdr:from>
    <xdr:to>
      <xdr:col>6</xdr:col>
      <xdr:colOff>600075</xdr:colOff>
      <xdr:row>38</xdr:row>
      <xdr:rowOff>143508</xdr:rowOff>
    </xdr:to>
    <xdr:cxnSp macro="">
      <xdr:nvCxnSpPr>
        <xdr:cNvPr id="59" name="直線コネクタ 58"/>
        <xdr:cNvCxnSpPr/>
      </xdr:nvCxnSpPr>
      <xdr:spPr>
        <a:xfrm>
          <a:off x="4546600" y="6658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100624</xdr:rowOff>
    </xdr:from>
    <xdr:ext cx="599010" cy="259045"/>
    <xdr:sp macro="" textlink="">
      <xdr:nvSpPr>
        <xdr:cNvPr id="60" name="人件費最大値テキスト"/>
        <xdr:cNvSpPr txBox="1"/>
      </xdr:nvSpPr>
      <xdr:spPr>
        <a:xfrm>
          <a:off x="4686300" y="5072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911,275</a:t>
          </a:r>
          <a:endParaRPr kumimoji="1" lang="ja-JP" altLang="en-US" sz="1000" b="1">
            <a:latin typeface="ＭＳ Ｐゴシック"/>
          </a:endParaRPr>
        </a:p>
      </xdr:txBody>
    </xdr:sp>
    <xdr:clientData/>
  </xdr:oneCellAnchor>
  <xdr:twoCellAnchor>
    <xdr:from>
      <xdr:col>6</xdr:col>
      <xdr:colOff>422275</xdr:colOff>
      <xdr:row>30</xdr:row>
      <xdr:rowOff>153947</xdr:rowOff>
    </xdr:from>
    <xdr:to>
      <xdr:col>6</xdr:col>
      <xdr:colOff>600075</xdr:colOff>
      <xdr:row>30</xdr:row>
      <xdr:rowOff>153947</xdr:rowOff>
    </xdr:to>
    <xdr:cxnSp macro="">
      <xdr:nvCxnSpPr>
        <xdr:cNvPr id="61" name="直線コネクタ 60"/>
        <xdr:cNvCxnSpPr/>
      </xdr:nvCxnSpPr>
      <xdr:spPr>
        <a:xfrm>
          <a:off x="4546600" y="529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36611</xdr:rowOff>
    </xdr:from>
    <xdr:to>
      <xdr:col>6</xdr:col>
      <xdr:colOff>511175</xdr:colOff>
      <xdr:row>37</xdr:row>
      <xdr:rowOff>45167</xdr:rowOff>
    </xdr:to>
    <xdr:cxnSp macro="">
      <xdr:nvCxnSpPr>
        <xdr:cNvPr id="62" name="直線コネクタ 61"/>
        <xdr:cNvCxnSpPr/>
      </xdr:nvCxnSpPr>
      <xdr:spPr>
        <a:xfrm flipV="1">
          <a:off x="3797300" y="6380261"/>
          <a:ext cx="838200" cy="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18622</xdr:rowOff>
    </xdr:from>
    <xdr:ext cx="599010" cy="259045"/>
    <xdr:sp macro="" textlink="">
      <xdr:nvSpPr>
        <xdr:cNvPr id="63" name="人件費平均値テキスト"/>
        <xdr:cNvSpPr txBox="1"/>
      </xdr:nvSpPr>
      <xdr:spPr>
        <a:xfrm>
          <a:off x="4686300" y="636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214,828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40195</xdr:rowOff>
    </xdr:from>
    <xdr:to>
      <xdr:col>6</xdr:col>
      <xdr:colOff>561975</xdr:colOff>
      <xdr:row>37</xdr:row>
      <xdr:rowOff>141795</xdr:rowOff>
    </xdr:to>
    <xdr:sp macro="" textlink="">
      <xdr:nvSpPr>
        <xdr:cNvPr id="64" name="フローチャート : 判断 63"/>
        <xdr:cNvSpPr/>
      </xdr:nvSpPr>
      <xdr:spPr>
        <a:xfrm>
          <a:off x="4584700" y="63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45167</xdr:rowOff>
    </xdr:from>
    <xdr:to>
      <xdr:col>5</xdr:col>
      <xdr:colOff>358775</xdr:colOff>
      <xdr:row>37</xdr:row>
      <xdr:rowOff>72588</xdr:rowOff>
    </xdr:to>
    <xdr:cxnSp macro="">
      <xdr:nvCxnSpPr>
        <xdr:cNvPr id="65" name="直線コネクタ 64"/>
        <xdr:cNvCxnSpPr/>
      </xdr:nvCxnSpPr>
      <xdr:spPr>
        <a:xfrm flipV="1">
          <a:off x="2908300" y="6388817"/>
          <a:ext cx="889000" cy="27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65420</xdr:rowOff>
    </xdr:from>
    <xdr:to>
      <xdr:col>5</xdr:col>
      <xdr:colOff>409575</xdr:colOff>
      <xdr:row>37</xdr:row>
      <xdr:rowOff>167019</xdr:rowOff>
    </xdr:to>
    <xdr:sp macro="" textlink="">
      <xdr:nvSpPr>
        <xdr:cNvPr id="66" name="フローチャート : 判断 65"/>
        <xdr:cNvSpPr/>
      </xdr:nvSpPr>
      <xdr:spPr>
        <a:xfrm>
          <a:off x="3746500" y="640907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158146</xdr:rowOff>
    </xdr:from>
    <xdr:ext cx="599010" cy="259045"/>
    <xdr:sp macro="" textlink="">
      <xdr:nvSpPr>
        <xdr:cNvPr id="67" name="テキスト ボックス 66"/>
        <xdr:cNvSpPr txBox="1"/>
      </xdr:nvSpPr>
      <xdr:spPr>
        <a:xfrm>
          <a:off x="3497794" y="6501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199,380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69430</xdr:rowOff>
    </xdr:from>
    <xdr:to>
      <xdr:col>4</xdr:col>
      <xdr:colOff>155575</xdr:colOff>
      <xdr:row>37</xdr:row>
      <xdr:rowOff>72588</xdr:rowOff>
    </xdr:to>
    <xdr:cxnSp macro="">
      <xdr:nvCxnSpPr>
        <xdr:cNvPr id="68" name="直線コネクタ 67"/>
        <xdr:cNvCxnSpPr/>
      </xdr:nvCxnSpPr>
      <xdr:spPr>
        <a:xfrm>
          <a:off x="2019300" y="6413080"/>
          <a:ext cx="889000" cy="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66594</xdr:rowOff>
    </xdr:from>
    <xdr:to>
      <xdr:col>4</xdr:col>
      <xdr:colOff>206375</xdr:colOff>
      <xdr:row>37</xdr:row>
      <xdr:rowOff>168194</xdr:rowOff>
    </xdr:to>
    <xdr:sp macro="" textlink="">
      <xdr:nvSpPr>
        <xdr:cNvPr id="69" name="フローチャート : 判断 68"/>
        <xdr:cNvSpPr/>
      </xdr:nvSpPr>
      <xdr:spPr>
        <a:xfrm>
          <a:off x="2857500" y="641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159321</xdr:rowOff>
    </xdr:from>
    <xdr:ext cx="599010" cy="259045"/>
    <xdr:sp macro="" textlink="">
      <xdr:nvSpPr>
        <xdr:cNvPr id="70" name="テキスト ボックス 69"/>
        <xdr:cNvSpPr txBox="1"/>
      </xdr:nvSpPr>
      <xdr:spPr>
        <a:xfrm>
          <a:off x="2608794" y="650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198,661</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69430</xdr:rowOff>
    </xdr:from>
    <xdr:to>
      <xdr:col>2</xdr:col>
      <xdr:colOff>638175</xdr:colOff>
      <xdr:row>37</xdr:row>
      <xdr:rowOff>71035</xdr:rowOff>
    </xdr:to>
    <xdr:cxnSp macro="">
      <xdr:nvCxnSpPr>
        <xdr:cNvPr id="71" name="直線コネクタ 70"/>
        <xdr:cNvCxnSpPr/>
      </xdr:nvCxnSpPr>
      <xdr:spPr>
        <a:xfrm flipV="1">
          <a:off x="1130300" y="6413080"/>
          <a:ext cx="889000" cy="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76887</xdr:rowOff>
    </xdr:from>
    <xdr:to>
      <xdr:col>3</xdr:col>
      <xdr:colOff>3175</xdr:colOff>
      <xdr:row>38</xdr:row>
      <xdr:rowOff>7037</xdr:rowOff>
    </xdr:to>
    <xdr:sp macro="" textlink="">
      <xdr:nvSpPr>
        <xdr:cNvPr id="72" name="フローチャート : 判断 71"/>
        <xdr:cNvSpPr/>
      </xdr:nvSpPr>
      <xdr:spPr>
        <a:xfrm>
          <a:off x="1968500" y="642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37</xdr:row>
      <xdr:rowOff>169614</xdr:rowOff>
    </xdr:from>
    <xdr:ext cx="599010" cy="259045"/>
    <xdr:sp macro="" textlink="">
      <xdr:nvSpPr>
        <xdr:cNvPr id="73" name="テキスト ボックス 72"/>
        <xdr:cNvSpPr txBox="1"/>
      </xdr:nvSpPr>
      <xdr:spPr>
        <a:xfrm>
          <a:off x="1719794" y="6513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192,357</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76658</xdr:rowOff>
    </xdr:from>
    <xdr:to>
      <xdr:col>1</xdr:col>
      <xdr:colOff>485775</xdr:colOff>
      <xdr:row>38</xdr:row>
      <xdr:rowOff>6809</xdr:rowOff>
    </xdr:to>
    <xdr:sp macro="" textlink="">
      <xdr:nvSpPr>
        <xdr:cNvPr id="74" name="フローチャート : 判断 73"/>
        <xdr:cNvSpPr/>
      </xdr:nvSpPr>
      <xdr:spPr>
        <a:xfrm>
          <a:off x="1079500" y="64203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37</xdr:row>
      <xdr:rowOff>169385</xdr:rowOff>
    </xdr:from>
    <xdr:ext cx="599010" cy="259045"/>
    <xdr:sp macro="" textlink="">
      <xdr:nvSpPr>
        <xdr:cNvPr id="75" name="テキスト ボックス 74"/>
        <xdr:cNvSpPr txBox="1"/>
      </xdr:nvSpPr>
      <xdr:spPr>
        <a:xfrm>
          <a:off x="830794" y="651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157261</xdr:rowOff>
    </xdr:from>
    <xdr:to>
      <xdr:col>6</xdr:col>
      <xdr:colOff>561975</xdr:colOff>
      <xdr:row>37</xdr:row>
      <xdr:rowOff>87411</xdr:rowOff>
    </xdr:to>
    <xdr:sp macro="" textlink="">
      <xdr:nvSpPr>
        <xdr:cNvPr id="81" name="円/楕円 80"/>
        <xdr:cNvSpPr/>
      </xdr:nvSpPr>
      <xdr:spPr>
        <a:xfrm>
          <a:off x="4584700" y="632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8688</xdr:rowOff>
    </xdr:from>
    <xdr:ext cx="599010" cy="259045"/>
    <xdr:sp macro="" textlink="">
      <xdr:nvSpPr>
        <xdr:cNvPr id="82" name="人件費該当値テキスト"/>
        <xdr:cNvSpPr txBox="1"/>
      </xdr:nvSpPr>
      <xdr:spPr>
        <a:xfrm>
          <a:off x="4686300" y="6180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248,134</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165817</xdr:rowOff>
    </xdr:from>
    <xdr:to>
      <xdr:col>5</xdr:col>
      <xdr:colOff>409575</xdr:colOff>
      <xdr:row>37</xdr:row>
      <xdr:rowOff>95967</xdr:rowOff>
    </xdr:to>
    <xdr:sp macro="" textlink="">
      <xdr:nvSpPr>
        <xdr:cNvPr id="83" name="円/楕円 82"/>
        <xdr:cNvSpPr/>
      </xdr:nvSpPr>
      <xdr:spPr>
        <a:xfrm>
          <a:off x="3746500" y="633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112494</xdr:rowOff>
    </xdr:from>
    <xdr:ext cx="599010" cy="259045"/>
    <xdr:sp macro="" textlink="">
      <xdr:nvSpPr>
        <xdr:cNvPr id="84" name="テキスト ボックス 83"/>
        <xdr:cNvSpPr txBox="1"/>
      </xdr:nvSpPr>
      <xdr:spPr>
        <a:xfrm>
          <a:off x="3497794" y="6113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242,894</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21788</xdr:rowOff>
    </xdr:from>
    <xdr:to>
      <xdr:col>4</xdr:col>
      <xdr:colOff>206375</xdr:colOff>
      <xdr:row>37</xdr:row>
      <xdr:rowOff>123388</xdr:rowOff>
    </xdr:to>
    <xdr:sp macro="" textlink="">
      <xdr:nvSpPr>
        <xdr:cNvPr id="85" name="円/楕円 84"/>
        <xdr:cNvSpPr/>
      </xdr:nvSpPr>
      <xdr:spPr>
        <a:xfrm>
          <a:off x="2857500" y="636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139915</xdr:rowOff>
    </xdr:from>
    <xdr:ext cx="599010" cy="259045"/>
    <xdr:sp macro="" textlink="">
      <xdr:nvSpPr>
        <xdr:cNvPr id="86" name="テキスト ボックス 85"/>
        <xdr:cNvSpPr txBox="1"/>
      </xdr:nvSpPr>
      <xdr:spPr>
        <a:xfrm>
          <a:off x="2608794" y="6140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226,101</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18630</xdr:rowOff>
    </xdr:from>
    <xdr:to>
      <xdr:col>3</xdr:col>
      <xdr:colOff>3175</xdr:colOff>
      <xdr:row>37</xdr:row>
      <xdr:rowOff>120230</xdr:rowOff>
    </xdr:to>
    <xdr:sp macro="" textlink="">
      <xdr:nvSpPr>
        <xdr:cNvPr id="87" name="円/楕円 86"/>
        <xdr:cNvSpPr/>
      </xdr:nvSpPr>
      <xdr:spPr>
        <a:xfrm>
          <a:off x="1968500" y="636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136757</xdr:rowOff>
    </xdr:from>
    <xdr:ext cx="599010" cy="259045"/>
    <xdr:sp macro="" textlink="">
      <xdr:nvSpPr>
        <xdr:cNvPr id="88" name="テキスト ボックス 87"/>
        <xdr:cNvSpPr txBox="1"/>
      </xdr:nvSpPr>
      <xdr:spPr>
        <a:xfrm>
          <a:off x="1719794" y="6137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228,035</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20235</xdr:rowOff>
    </xdr:from>
    <xdr:to>
      <xdr:col>1</xdr:col>
      <xdr:colOff>485775</xdr:colOff>
      <xdr:row>37</xdr:row>
      <xdr:rowOff>121835</xdr:rowOff>
    </xdr:to>
    <xdr:sp macro="" textlink="">
      <xdr:nvSpPr>
        <xdr:cNvPr id="89" name="円/楕円 88"/>
        <xdr:cNvSpPr/>
      </xdr:nvSpPr>
      <xdr:spPr>
        <a:xfrm>
          <a:off x="1079500" y="63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138362</xdr:rowOff>
    </xdr:from>
    <xdr:ext cx="599010" cy="259045"/>
    <xdr:sp macro="" textlink="">
      <xdr:nvSpPr>
        <xdr:cNvPr id="90" name="テキスト ボックス 89"/>
        <xdr:cNvSpPr txBox="1"/>
      </xdr:nvSpPr>
      <xdr:spPr>
        <a:xfrm>
          <a:off x="830794" y="6139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227,052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1" name="直線コネクタ 100"/>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2" name="テキスト ボックス 101"/>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5" name="直線コネクタ 104"/>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13552</xdr:rowOff>
    </xdr:from>
    <xdr:to>
      <xdr:col>6</xdr:col>
      <xdr:colOff>510540</xdr:colOff>
      <xdr:row>57</xdr:row>
      <xdr:rowOff>139185</xdr:rowOff>
    </xdr:to>
    <xdr:cxnSp macro="">
      <xdr:nvCxnSpPr>
        <xdr:cNvPr id="110" name="直線コネクタ 109"/>
        <xdr:cNvCxnSpPr/>
      </xdr:nvCxnSpPr>
      <xdr:spPr>
        <a:xfrm flipV="1">
          <a:off x="4633595" y="8757502"/>
          <a:ext cx="1270" cy="1154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143012</xdr:rowOff>
    </xdr:from>
    <xdr:ext cx="599010" cy="259045"/>
    <xdr:sp macro="" textlink="">
      <xdr:nvSpPr>
        <xdr:cNvPr id="111" name="物件費最小値テキスト"/>
        <xdr:cNvSpPr txBox="1"/>
      </xdr:nvSpPr>
      <xdr:spPr>
        <a:xfrm>
          <a:off x="4686300" y="9915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100,901</a:t>
          </a:r>
          <a:endParaRPr kumimoji="1" lang="ja-JP" altLang="en-US" sz="1000" b="1">
            <a:latin typeface="ＭＳ Ｐゴシック"/>
          </a:endParaRPr>
        </a:p>
      </xdr:txBody>
    </xdr:sp>
    <xdr:clientData/>
  </xdr:oneCellAnchor>
  <xdr:twoCellAnchor>
    <xdr:from>
      <xdr:col>6</xdr:col>
      <xdr:colOff>422275</xdr:colOff>
      <xdr:row>57</xdr:row>
      <xdr:rowOff>139185</xdr:rowOff>
    </xdr:from>
    <xdr:to>
      <xdr:col>6</xdr:col>
      <xdr:colOff>600075</xdr:colOff>
      <xdr:row>57</xdr:row>
      <xdr:rowOff>139185</xdr:rowOff>
    </xdr:to>
    <xdr:cxnSp macro="">
      <xdr:nvCxnSpPr>
        <xdr:cNvPr id="112" name="直線コネクタ 111"/>
        <xdr:cNvCxnSpPr/>
      </xdr:nvCxnSpPr>
      <xdr:spPr>
        <a:xfrm>
          <a:off x="4546600" y="991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131679</xdr:rowOff>
    </xdr:from>
    <xdr:ext cx="690189" cy="259045"/>
    <xdr:sp macro="" textlink="">
      <xdr:nvSpPr>
        <xdr:cNvPr id="113" name="物件費最大値テキスト"/>
        <xdr:cNvSpPr txBox="1"/>
      </xdr:nvSpPr>
      <xdr:spPr>
        <a:xfrm>
          <a:off x="4686300" y="85327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2,120,731</a:t>
          </a:r>
          <a:endParaRPr kumimoji="1" lang="ja-JP" altLang="en-US" sz="1000" b="1">
            <a:latin typeface="ＭＳ Ｐゴシック"/>
          </a:endParaRPr>
        </a:p>
      </xdr:txBody>
    </xdr:sp>
    <xdr:clientData/>
  </xdr:oneCellAnchor>
  <xdr:twoCellAnchor>
    <xdr:from>
      <xdr:col>6</xdr:col>
      <xdr:colOff>422275</xdr:colOff>
      <xdr:row>51</xdr:row>
      <xdr:rowOff>13552</xdr:rowOff>
    </xdr:from>
    <xdr:to>
      <xdr:col>6</xdr:col>
      <xdr:colOff>600075</xdr:colOff>
      <xdr:row>51</xdr:row>
      <xdr:rowOff>13552</xdr:rowOff>
    </xdr:to>
    <xdr:cxnSp macro="">
      <xdr:nvCxnSpPr>
        <xdr:cNvPr id="114" name="直線コネクタ 113"/>
        <xdr:cNvCxnSpPr/>
      </xdr:nvCxnSpPr>
      <xdr:spPr>
        <a:xfrm>
          <a:off x="4546600" y="875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32738</xdr:rowOff>
    </xdr:from>
    <xdr:to>
      <xdr:col>6</xdr:col>
      <xdr:colOff>511175</xdr:colOff>
      <xdr:row>57</xdr:row>
      <xdr:rowOff>53658</xdr:rowOff>
    </xdr:to>
    <xdr:cxnSp macro="">
      <xdr:nvCxnSpPr>
        <xdr:cNvPr id="115" name="直線コネクタ 114"/>
        <xdr:cNvCxnSpPr/>
      </xdr:nvCxnSpPr>
      <xdr:spPr>
        <a:xfrm flipV="1">
          <a:off x="3797300" y="9805388"/>
          <a:ext cx="838200" cy="2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139995</xdr:rowOff>
    </xdr:from>
    <xdr:ext cx="599010" cy="259045"/>
    <xdr:sp macro="" textlink="">
      <xdr:nvSpPr>
        <xdr:cNvPr id="116" name="物件費平均値テキスト"/>
        <xdr:cNvSpPr txBox="1"/>
      </xdr:nvSpPr>
      <xdr:spPr>
        <a:xfrm>
          <a:off x="4686300" y="97411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272,847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161568</xdr:rowOff>
    </xdr:from>
    <xdr:to>
      <xdr:col>6</xdr:col>
      <xdr:colOff>561975</xdr:colOff>
      <xdr:row>57</xdr:row>
      <xdr:rowOff>91718</xdr:rowOff>
    </xdr:to>
    <xdr:sp macro="" textlink="">
      <xdr:nvSpPr>
        <xdr:cNvPr id="117" name="フローチャート : 判断 116"/>
        <xdr:cNvSpPr/>
      </xdr:nvSpPr>
      <xdr:spPr>
        <a:xfrm>
          <a:off x="4584700" y="976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53658</xdr:rowOff>
    </xdr:from>
    <xdr:to>
      <xdr:col>5</xdr:col>
      <xdr:colOff>358775</xdr:colOff>
      <xdr:row>57</xdr:row>
      <xdr:rowOff>90052</xdr:rowOff>
    </xdr:to>
    <xdr:cxnSp macro="">
      <xdr:nvCxnSpPr>
        <xdr:cNvPr id="118" name="直線コネクタ 117"/>
        <xdr:cNvCxnSpPr/>
      </xdr:nvCxnSpPr>
      <xdr:spPr>
        <a:xfrm flipV="1">
          <a:off x="2908300" y="9826308"/>
          <a:ext cx="889000" cy="3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149825</xdr:rowOff>
    </xdr:from>
    <xdr:to>
      <xdr:col>5</xdr:col>
      <xdr:colOff>409575</xdr:colOff>
      <xdr:row>57</xdr:row>
      <xdr:rowOff>79975</xdr:rowOff>
    </xdr:to>
    <xdr:sp macro="" textlink="">
      <xdr:nvSpPr>
        <xdr:cNvPr id="119" name="フローチャート : 判断 118"/>
        <xdr:cNvSpPr/>
      </xdr:nvSpPr>
      <xdr:spPr>
        <a:xfrm>
          <a:off x="3746500" y="975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96502</xdr:rowOff>
    </xdr:from>
    <xdr:ext cx="599010" cy="259045"/>
    <xdr:sp macro="" textlink="">
      <xdr:nvSpPr>
        <xdr:cNvPr id="120" name="テキスト ボックス 119"/>
        <xdr:cNvSpPr txBox="1"/>
      </xdr:nvSpPr>
      <xdr:spPr>
        <a:xfrm>
          <a:off x="3497794" y="9526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293,394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90052</xdr:rowOff>
    </xdr:from>
    <xdr:to>
      <xdr:col>4</xdr:col>
      <xdr:colOff>155575</xdr:colOff>
      <xdr:row>57</xdr:row>
      <xdr:rowOff>104208</xdr:rowOff>
    </xdr:to>
    <xdr:cxnSp macro="">
      <xdr:nvCxnSpPr>
        <xdr:cNvPr id="121" name="直線コネクタ 120"/>
        <xdr:cNvCxnSpPr/>
      </xdr:nvCxnSpPr>
      <xdr:spPr>
        <a:xfrm flipV="1">
          <a:off x="2019300" y="9862702"/>
          <a:ext cx="889000" cy="1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32997</xdr:rowOff>
    </xdr:from>
    <xdr:to>
      <xdr:col>4</xdr:col>
      <xdr:colOff>206375</xdr:colOff>
      <xdr:row>57</xdr:row>
      <xdr:rowOff>134597</xdr:rowOff>
    </xdr:to>
    <xdr:sp macro="" textlink="">
      <xdr:nvSpPr>
        <xdr:cNvPr id="122" name="フローチャート : 判断 121"/>
        <xdr:cNvSpPr/>
      </xdr:nvSpPr>
      <xdr:spPr>
        <a:xfrm>
          <a:off x="2857500" y="98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151124</xdr:rowOff>
    </xdr:from>
    <xdr:ext cx="599010" cy="259045"/>
    <xdr:sp macro="" textlink="">
      <xdr:nvSpPr>
        <xdr:cNvPr id="123" name="テキスト ボックス 122"/>
        <xdr:cNvSpPr txBox="1"/>
      </xdr:nvSpPr>
      <xdr:spPr>
        <a:xfrm>
          <a:off x="2608794" y="9580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197,818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104208</xdr:rowOff>
    </xdr:from>
    <xdr:to>
      <xdr:col>2</xdr:col>
      <xdr:colOff>638175</xdr:colOff>
      <xdr:row>57</xdr:row>
      <xdr:rowOff>119733</xdr:rowOff>
    </xdr:to>
    <xdr:cxnSp macro="">
      <xdr:nvCxnSpPr>
        <xdr:cNvPr id="124" name="直線コネクタ 123"/>
        <xdr:cNvCxnSpPr/>
      </xdr:nvCxnSpPr>
      <xdr:spPr>
        <a:xfrm flipV="1">
          <a:off x="1130300" y="9876858"/>
          <a:ext cx="889000" cy="1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39396</xdr:rowOff>
    </xdr:from>
    <xdr:to>
      <xdr:col>3</xdr:col>
      <xdr:colOff>3175</xdr:colOff>
      <xdr:row>57</xdr:row>
      <xdr:rowOff>140996</xdr:rowOff>
    </xdr:to>
    <xdr:sp macro="" textlink="">
      <xdr:nvSpPr>
        <xdr:cNvPr id="125" name="フローチャート : 判断 124"/>
        <xdr:cNvSpPr/>
      </xdr:nvSpPr>
      <xdr:spPr>
        <a:xfrm>
          <a:off x="1968500" y="981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157523</xdr:rowOff>
    </xdr:from>
    <xdr:ext cx="599010" cy="259045"/>
    <xdr:sp macro="" textlink="">
      <xdr:nvSpPr>
        <xdr:cNvPr id="126" name="テキスト ボックス 125"/>
        <xdr:cNvSpPr txBox="1"/>
      </xdr:nvSpPr>
      <xdr:spPr>
        <a:xfrm>
          <a:off x="1719794" y="9587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186,621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47093</xdr:rowOff>
    </xdr:from>
    <xdr:to>
      <xdr:col>1</xdr:col>
      <xdr:colOff>485775</xdr:colOff>
      <xdr:row>57</xdr:row>
      <xdr:rowOff>148693</xdr:rowOff>
    </xdr:to>
    <xdr:sp macro="" textlink="">
      <xdr:nvSpPr>
        <xdr:cNvPr id="127" name="フローチャート : 判断 126"/>
        <xdr:cNvSpPr/>
      </xdr:nvSpPr>
      <xdr:spPr>
        <a:xfrm>
          <a:off x="1079500" y="981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165220</xdr:rowOff>
    </xdr:from>
    <xdr:ext cx="599010" cy="259045"/>
    <xdr:sp macro="" textlink="">
      <xdr:nvSpPr>
        <xdr:cNvPr id="128" name="テキスト ボックス 127"/>
        <xdr:cNvSpPr txBox="1"/>
      </xdr:nvSpPr>
      <xdr:spPr>
        <a:xfrm>
          <a:off x="830794" y="9594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173,152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153388</xdr:rowOff>
    </xdr:from>
    <xdr:to>
      <xdr:col>6</xdr:col>
      <xdr:colOff>561975</xdr:colOff>
      <xdr:row>57</xdr:row>
      <xdr:rowOff>83538</xdr:rowOff>
    </xdr:to>
    <xdr:sp macro="" textlink="">
      <xdr:nvSpPr>
        <xdr:cNvPr id="134" name="円/楕円 133"/>
        <xdr:cNvSpPr/>
      </xdr:nvSpPr>
      <xdr:spPr>
        <a:xfrm>
          <a:off x="4584700" y="975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112765</xdr:rowOff>
    </xdr:from>
    <xdr:ext cx="599010" cy="259045"/>
    <xdr:sp macro="" textlink="">
      <xdr:nvSpPr>
        <xdr:cNvPr id="135" name="物件費該当値テキスト"/>
        <xdr:cNvSpPr txBox="1"/>
      </xdr:nvSpPr>
      <xdr:spPr>
        <a:xfrm>
          <a:off x="4686300" y="9542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287,161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2858</xdr:rowOff>
    </xdr:from>
    <xdr:to>
      <xdr:col>5</xdr:col>
      <xdr:colOff>409575</xdr:colOff>
      <xdr:row>57</xdr:row>
      <xdr:rowOff>104458</xdr:rowOff>
    </xdr:to>
    <xdr:sp macro="" textlink="">
      <xdr:nvSpPr>
        <xdr:cNvPr id="136" name="円/楕円 135"/>
        <xdr:cNvSpPr/>
      </xdr:nvSpPr>
      <xdr:spPr>
        <a:xfrm>
          <a:off x="3746500" y="977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95585</xdr:rowOff>
    </xdr:from>
    <xdr:ext cx="599010" cy="259045"/>
    <xdr:sp macro="" textlink="">
      <xdr:nvSpPr>
        <xdr:cNvPr id="137" name="テキスト ボックス 136"/>
        <xdr:cNvSpPr txBox="1"/>
      </xdr:nvSpPr>
      <xdr:spPr>
        <a:xfrm>
          <a:off x="3497794" y="9868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250,555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39252</xdr:rowOff>
    </xdr:from>
    <xdr:to>
      <xdr:col>4</xdr:col>
      <xdr:colOff>206375</xdr:colOff>
      <xdr:row>57</xdr:row>
      <xdr:rowOff>140852</xdr:rowOff>
    </xdr:to>
    <xdr:sp macro="" textlink="">
      <xdr:nvSpPr>
        <xdr:cNvPr id="138" name="円/楕円 137"/>
        <xdr:cNvSpPr/>
      </xdr:nvSpPr>
      <xdr:spPr>
        <a:xfrm>
          <a:off x="2857500" y="981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131979</xdr:rowOff>
    </xdr:from>
    <xdr:ext cx="599010" cy="259045"/>
    <xdr:sp macro="" textlink="">
      <xdr:nvSpPr>
        <xdr:cNvPr id="139" name="テキスト ボックス 138"/>
        <xdr:cNvSpPr txBox="1"/>
      </xdr:nvSpPr>
      <xdr:spPr>
        <a:xfrm>
          <a:off x="2608794" y="990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186,873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53408</xdr:rowOff>
    </xdr:from>
    <xdr:to>
      <xdr:col>3</xdr:col>
      <xdr:colOff>3175</xdr:colOff>
      <xdr:row>57</xdr:row>
      <xdr:rowOff>155008</xdr:rowOff>
    </xdr:to>
    <xdr:sp macro="" textlink="">
      <xdr:nvSpPr>
        <xdr:cNvPr id="140" name="円/楕円 139"/>
        <xdr:cNvSpPr/>
      </xdr:nvSpPr>
      <xdr:spPr>
        <a:xfrm>
          <a:off x="1968500" y="982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146135</xdr:rowOff>
    </xdr:from>
    <xdr:ext cx="599010" cy="259045"/>
    <xdr:sp macro="" textlink="">
      <xdr:nvSpPr>
        <xdr:cNvPr id="141" name="テキスト ボックス 140"/>
        <xdr:cNvSpPr txBox="1"/>
      </xdr:nvSpPr>
      <xdr:spPr>
        <a:xfrm>
          <a:off x="1719794" y="9918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162,103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68933</xdr:rowOff>
    </xdr:from>
    <xdr:to>
      <xdr:col>1</xdr:col>
      <xdr:colOff>485775</xdr:colOff>
      <xdr:row>57</xdr:row>
      <xdr:rowOff>170533</xdr:rowOff>
    </xdr:to>
    <xdr:sp macro="" textlink="">
      <xdr:nvSpPr>
        <xdr:cNvPr id="142" name="円/楕円 141"/>
        <xdr:cNvSpPr/>
      </xdr:nvSpPr>
      <xdr:spPr>
        <a:xfrm>
          <a:off x="1079500" y="984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161660</xdr:rowOff>
    </xdr:from>
    <xdr:ext cx="599010" cy="259045"/>
    <xdr:sp macro="" textlink="">
      <xdr:nvSpPr>
        <xdr:cNvPr id="143" name="テキスト ボックス 142"/>
        <xdr:cNvSpPr txBox="1"/>
      </xdr:nvSpPr>
      <xdr:spPr>
        <a:xfrm>
          <a:off x="830794" y="9934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134,938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38371</xdr:rowOff>
    </xdr:from>
    <xdr:to>
      <xdr:col>6</xdr:col>
      <xdr:colOff>510540</xdr:colOff>
      <xdr:row>78</xdr:row>
      <xdr:rowOff>133890</xdr:rowOff>
    </xdr:to>
    <xdr:cxnSp macro="">
      <xdr:nvCxnSpPr>
        <xdr:cNvPr id="165" name="直線コネクタ 164"/>
        <xdr:cNvCxnSpPr/>
      </xdr:nvCxnSpPr>
      <xdr:spPr>
        <a:xfrm flipV="1">
          <a:off x="4633595" y="12382771"/>
          <a:ext cx="1270" cy="112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137717</xdr:rowOff>
    </xdr:from>
    <xdr:ext cx="469744" cy="259045"/>
    <xdr:sp macro="" textlink="">
      <xdr:nvSpPr>
        <xdr:cNvPr id="166" name="維持補修費最小値テキスト"/>
        <xdr:cNvSpPr txBox="1"/>
      </xdr:nvSpPr>
      <xdr:spPr>
        <a:xfrm>
          <a:off x="4686300" y="1351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a:t>
          </a:r>
          <a:endParaRPr kumimoji="1" lang="ja-JP" altLang="en-US" sz="1000" b="1">
            <a:latin typeface="ＭＳ Ｐゴシック"/>
          </a:endParaRPr>
        </a:p>
      </xdr:txBody>
    </xdr:sp>
    <xdr:clientData/>
  </xdr:oneCellAnchor>
  <xdr:twoCellAnchor>
    <xdr:from>
      <xdr:col>6</xdr:col>
      <xdr:colOff>422275</xdr:colOff>
      <xdr:row>78</xdr:row>
      <xdr:rowOff>133890</xdr:rowOff>
    </xdr:from>
    <xdr:to>
      <xdr:col>6</xdr:col>
      <xdr:colOff>600075</xdr:colOff>
      <xdr:row>78</xdr:row>
      <xdr:rowOff>133890</xdr:rowOff>
    </xdr:to>
    <xdr:cxnSp macro="">
      <xdr:nvCxnSpPr>
        <xdr:cNvPr id="167" name="直線コネクタ 166"/>
        <xdr:cNvCxnSpPr/>
      </xdr:nvCxnSpPr>
      <xdr:spPr>
        <a:xfrm>
          <a:off x="4546600" y="13506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156498</xdr:rowOff>
    </xdr:from>
    <xdr:ext cx="599010" cy="259045"/>
    <xdr:sp macro="" textlink="">
      <xdr:nvSpPr>
        <xdr:cNvPr id="168" name="維持補修費最大値テキスト"/>
        <xdr:cNvSpPr txBox="1"/>
      </xdr:nvSpPr>
      <xdr:spPr>
        <a:xfrm>
          <a:off x="4686300" y="1215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247,163</a:t>
          </a:r>
          <a:endParaRPr kumimoji="1" lang="ja-JP" altLang="en-US" sz="1000" b="1">
            <a:latin typeface="ＭＳ Ｐゴシック"/>
          </a:endParaRPr>
        </a:p>
      </xdr:txBody>
    </xdr:sp>
    <xdr:clientData/>
  </xdr:oneCellAnchor>
  <xdr:twoCellAnchor>
    <xdr:from>
      <xdr:col>6</xdr:col>
      <xdr:colOff>422275</xdr:colOff>
      <xdr:row>72</xdr:row>
      <xdr:rowOff>38371</xdr:rowOff>
    </xdr:from>
    <xdr:to>
      <xdr:col>6</xdr:col>
      <xdr:colOff>600075</xdr:colOff>
      <xdr:row>72</xdr:row>
      <xdr:rowOff>38371</xdr:rowOff>
    </xdr:to>
    <xdr:cxnSp macro="">
      <xdr:nvCxnSpPr>
        <xdr:cNvPr id="169" name="直線コネクタ 168"/>
        <xdr:cNvCxnSpPr/>
      </xdr:nvCxnSpPr>
      <xdr:spPr>
        <a:xfrm>
          <a:off x="4546600" y="1238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132001</xdr:rowOff>
    </xdr:from>
    <xdr:to>
      <xdr:col>6</xdr:col>
      <xdr:colOff>511175</xdr:colOff>
      <xdr:row>78</xdr:row>
      <xdr:rowOff>133583</xdr:rowOff>
    </xdr:to>
    <xdr:cxnSp macro="">
      <xdr:nvCxnSpPr>
        <xdr:cNvPr id="170" name="直線コネクタ 169"/>
        <xdr:cNvCxnSpPr/>
      </xdr:nvCxnSpPr>
      <xdr:spPr>
        <a:xfrm>
          <a:off x="3797300" y="13505101"/>
          <a:ext cx="838200" cy="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10292</xdr:rowOff>
    </xdr:from>
    <xdr:ext cx="534377" cy="259045"/>
    <xdr:sp macro="" textlink="">
      <xdr:nvSpPr>
        <xdr:cNvPr id="171" name="維持補修費平均値テキスト"/>
        <xdr:cNvSpPr txBox="1"/>
      </xdr:nvSpPr>
      <xdr:spPr>
        <a:xfrm>
          <a:off x="4686300" y="132119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22,197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158865</xdr:rowOff>
    </xdr:from>
    <xdr:to>
      <xdr:col>6</xdr:col>
      <xdr:colOff>561975</xdr:colOff>
      <xdr:row>78</xdr:row>
      <xdr:rowOff>89015</xdr:rowOff>
    </xdr:to>
    <xdr:sp macro="" textlink="">
      <xdr:nvSpPr>
        <xdr:cNvPr id="172" name="フローチャート : 判断 171"/>
        <xdr:cNvSpPr/>
      </xdr:nvSpPr>
      <xdr:spPr>
        <a:xfrm>
          <a:off x="45847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132001</xdr:rowOff>
    </xdr:from>
    <xdr:to>
      <xdr:col>5</xdr:col>
      <xdr:colOff>358775</xdr:colOff>
      <xdr:row>78</xdr:row>
      <xdr:rowOff>134790</xdr:rowOff>
    </xdr:to>
    <xdr:cxnSp macro="">
      <xdr:nvCxnSpPr>
        <xdr:cNvPr id="173" name="直線コネクタ 172"/>
        <xdr:cNvCxnSpPr/>
      </xdr:nvCxnSpPr>
      <xdr:spPr>
        <a:xfrm flipV="1">
          <a:off x="2908300" y="13505101"/>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5648</xdr:rowOff>
    </xdr:from>
    <xdr:to>
      <xdr:col>5</xdr:col>
      <xdr:colOff>409575</xdr:colOff>
      <xdr:row>78</xdr:row>
      <xdr:rowOff>107248</xdr:rowOff>
    </xdr:to>
    <xdr:sp macro="" textlink="">
      <xdr:nvSpPr>
        <xdr:cNvPr id="174" name="フローチャート : 判断 173"/>
        <xdr:cNvSpPr/>
      </xdr:nvSpPr>
      <xdr:spPr>
        <a:xfrm>
          <a:off x="3746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76</xdr:row>
      <xdr:rowOff>123775</xdr:rowOff>
    </xdr:from>
    <xdr:ext cx="534377" cy="259045"/>
    <xdr:sp macro="" textlink="">
      <xdr:nvSpPr>
        <xdr:cNvPr id="175" name="テキスト ボックス 174"/>
        <xdr:cNvSpPr txBox="1"/>
      </xdr:nvSpPr>
      <xdr:spPr>
        <a:xfrm>
          <a:off x="3530111" y="1315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18,209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134054</xdr:rowOff>
    </xdr:from>
    <xdr:to>
      <xdr:col>4</xdr:col>
      <xdr:colOff>155575</xdr:colOff>
      <xdr:row>78</xdr:row>
      <xdr:rowOff>134790</xdr:rowOff>
    </xdr:to>
    <xdr:cxnSp macro="">
      <xdr:nvCxnSpPr>
        <xdr:cNvPr id="176" name="直線コネクタ 175"/>
        <xdr:cNvCxnSpPr/>
      </xdr:nvCxnSpPr>
      <xdr:spPr>
        <a:xfrm>
          <a:off x="2019300" y="13507154"/>
          <a:ext cx="889000" cy="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2150</xdr:rowOff>
    </xdr:from>
    <xdr:to>
      <xdr:col>4</xdr:col>
      <xdr:colOff>206375</xdr:colOff>
      <xdr:row>78</xdr:row>
      <xdr:rowOff>103750</xdr:rowOff>
    </xdr:to>
    <xdr:sp macro="" textlink="">
      <xdr:nvSpPr>
        <xdr:cNvPr id="177" name="フローチャート : 判断 176"/>
        <xdr:cNvSpPr/>
      </xdr:nvSpPr>
      <xdr:spPr>
        <a:xfrm>
          <a:off x="2857500" y="133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120277</xdr:rowOff>
    </xdr:from>
    <xdr:ext cx="534377" cy="259045"/>
    <xdr:sp macro="" textlink="">
      <xdr:nvSpPr>
        <xdr:cNvPr id="178" name="テキスト ボックス 177"/>
        <xdr:cNvSpPr txBox="1"/>
      </xdr:nvSpPr>
      <xdr:spPr>
        <a:xfrm>
          <a:off x="2641111" y="1315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18,974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130944</xdr:rowOff>
    </xdr:from>
    <xdr:to>
      <xdr:col>2</xdr:col>
      <xdr:colOff>638175</xdr:colOff>
      <xdr:row>78</xdr:row>
      <xdr:rowOff>134054</xdr:rowOff>
    </xdr:to>
    <xdr:cxnSp macro="">
      <xdr:nvCxnSpPr>
        <xdr:cNvPr id="179" name="直線コネクタ 178"/>
        <xdr:cNvCxnSpPr/>
      </xdr:nvCxnSpPr>
      <xdr:spPr>
        <a:xfrm>
          <a:off x="1130300" y="13504044"/>
          <a:ext cx="889000" cy="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10055</xdr:rowOff>
    </xdr:from>
    <xdr:to>
      <xdr:col>3</xdr:col>
      <xdr:colOff>3175</xdr:colOff>
      <xdr:row>78</xdr:row>
      <xdr:rowOff>111655</xdr:rowOff>
    </xdr:to>
    <xdr:sp macro="" textlink="">
      <xdr:nvSpPr>
        <xdr:cNvPr id="180" name="フローチャート : 判断 179"/>
        <xdr:cNvSpPr/>
      </xdr:nvSpPr>
      <xdr:spPr>
        <a:xfrm>
          <a:off x="1968500" y="1338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128182</xdr:rowOff>
    </xdr:from>
    <xdr:ext cx="534377" cy="259045"/>
    <xdr:sp macro="" textlink="">
      <xdr:nvSpPr>
        <xdr:cNvPr id="181" name="テキスト ボックス 180"/>
        <xdr:cNvSpPr txBox="1"/>
      </xdr:nvSpPr>
      <xdr:spPr>
        <a:xfrm>
          <a:off x="1752111" y="1315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17,245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17289</xdr:rowOff>
    </xdr:from>
    <xdr:to>
      <xdr:col>1</xdr:col>
      <xdr:colOff>485775</xdr:colOff>
      <xdr:row>78</xdr:row>
      <xdr:rowOff>118889</xdr:rowOff>
    </xdr:to>
    <xdr:sp macro="" textlink="">
      <xdr:nvSpPr>
        <xdr:cNvPr id="182" name="フローチャート : 判断 181"/>
        <xdr:cNvSpPr/>
      </xdr:nvSpPr>
      <xdr:spPr>
        <a:xfrm>
          <a:off x="1079500" y="133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135416</xdr:rowOff>
    </xdr:from>
    <xdr:ext cx="534377" cy="259045"/>
    <xdr:sp macro="" textlink="">
      <xdr:nvSpPr>
        <xdr:cNvPr id="183" name="テキスト ボックス 182"/>
        <xdr:cNvSpPr txBox="1"/>
      </xdr:nvSpPr>
      <xdr:spPr>
        <a:xfrm>
          <a:off x="863111" y="1316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82783</xdr:rowOff>
    </xdr:from>
    <xdr:to>
      <xdr:col>6</xdr:col>
      <xdr:colOff>561975</xdr:colOff>
      <xdr:row>79</xdr:row>
      <xdr:rowOff>12933</xdr:rowOff>
    </xdr:to>
    <xdr:sp macro="" textlink="">
      <xdr:nvSpPr>
        <xdr:cNvPr id="189" name="円/楕円 188"/>
        <xdr:cNvSpPr/>
      </xdr:nvSpPr>
      <xdr:spPr>
        <a:xfrm>
          <a:off x="4584700" y="1345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169160</xdr:rowOff>
    </xdr:from>
    <xdr:ext cx="469744" cy="259045"/>
    <xdr:sp macro="" textlink="">
      <xdr:nvSpPr>
        <xdr:cNvPr id="190" name="維持補修費該当値テキスト"/>
        <xdr:cNvSpPr txBox="1"/>
      </xdr:nvSpPr>
      <xdr:spPr>
        <a:xfrm>
          <a:off x="4686300" y="13370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81201</xdr:rowOff>
    </xdr:from>
    <xdr:to>
      <xdr:col>5</xdr:col>
      <xdr:colOff>409575</xdr:colOff>
      <xdr:row>79</xdr:row>
      <xdr:rowOff>11351</xdr:rowOff>
    </xdr:to>
    <xdr:sp macro="" textlink="">
      <xdr:nvSpPr>
        <xdr:cNvPr id="191" name="円/楕円 190"/>
        <xdr:cNvSpPr/>
      </xdr:nvSpPr>
      <xdr:spPr>
        <a:xfrm>
          <a:off x="3746500" y="1345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2478</xdr:rowOff>
    </xdr:from>
    <xdr:ext cx="469744" cy="259045"/>
    <xdr:sp macro="" textlink="">
      <xdr:nvSpPr>
        <xdr:cNvPr id="192" name="テキスト ボックス 191"/>
        <xdr:cNvSpPr txBox="1"/>
      </xdr:nvSpPr>
      <xdr:spPr>
        <a:xfrm>
          <a:off x="3562427" y="1354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83990</xdr:rowOff>
    </xdr:from>
    <xdr:to>
      <xdr:col>4</xdr:col>
      <xdr:colOff>206375</xdr:colOff>
      <xdr:row>79</xdr:row>
      <xdr:rowOff>14140</xdr:rowOff>
    </xdr:to>
    <xdr:sp macro="" textlink="">
      <xdr:nvSpPr>
        <xdr:cNvPr id="193" name="円/楕円 192"/>
        <xdr:cNvSpPr/>
      </xdr:nvSpPr>
      <xdr:spPr>
        <a:xfrm>
          <a:off x="2857500" y="1345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5267</xdr:rowOff>
    </xdr:from>
    <xdr:ext cx="469744" cy="259045"/>
    <xdr:sp macro="" textlink="">
      <xdr:nvSpPr>
        <xdr:cNvPr id="194" name="テキスト ボックス 193"/>
        <xdr:cNvSpPr txBox="1"/>
      </xdr:nvSpPr>
      <xdr:spPr>
        <a:xfrm>
          <a:off x="2673427" y="13549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83254</xdr:rowOff>
    </xdr:from>
    <xdr:to>
      <xdr:col>3</xdr:col>
      <xdr:colOff>3175</xdr:colOff>
      <xdr:row>79</xdr:row>
      <xdr:rowOff>13404</xdr:rowOff>
    </xdr:to>
    <xdr:sp macro="" textlink="">
      <xdr:nvSpPr>
        <xdr:cNvPr id="195" name="円/楕円 194"/>
        <xdr:cNvSpPr/>
      </xdr:nvSpPr>
      <xdr:spPr>
        <a:xfrm>
          <a:off x="1968500" y="1345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4531</xdr:rowOff>
    </xdr:from>
    <xdr:ext cx="469744" cy="259045"/>
    <xdr:sp macro="" textlink="">
      <xdr:nvSpPr>
        <xdr:cNvPr id="196" name="テキスト ボックス 195"/>
        <xdr:cNvSpPr txBox="1"/>
      </xdr:nvSpPr>
      <xdr:spPr>
        <a:xfrm>
          <a:off x="1784427" y="1354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80144</xdr:rowOff>
    </xdr:from>
    <xdr:to>
      <xdr:col>1</xdr:col>
      <xdr:colOff>485775</xdr:colOff>
      <xdr:row>79</xdr:row>
      <xdr:rowOff>10294</xdr:rowOff>
    </xdr:to>
    <xdr:sp macro="" textlink="">
      <xdr:nvSpPr>
        <xdr:cNvPr id="197" name="円/楕円 196"/>
        <xdr:cNvSpPr/>
      </xdr:nvSpPr>
      <xdr:spPr>
        <a:xfrm>
          <a:off x="1079500" y="1345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1421</xdr:rowOff>
    </xdr:from>
    <xdr:ext cx="469744" cy="259045"/>
    <xdr:sp macro="" textlink="">
      <xdr:nvSpPr>
        <xdr:cNvPr id="198" name="テキスト ボックス 197"/>
        <xdr:cNvSpPr txBox="1"/>
      </xdr:nvSpPr>
      <xdr:spPr>
        <a:xfrm>
          <a:off x="895427" y="13545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95,291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37957</xdr:rowOff>
    </xdr:from>
    <xdr:to>
      <xdr:col>6</xdr:col>
      <xdr:colOff>510540</xdr:colOff>
      <xdr:row>98</xdr:row>
      <xdr:rowOff>51879</xdr:rowOff>
    </xdr:to>
    <xdr:cxnSp macro="">
      <xdr:nvCxnSpPr>
        <xdr:cNvPr id="222" name="直線コネクタ 221"/>
        <xdr:cNvCxnSpPr/>
      </xdr:nvCxnSpPr>
      <xdr:spPr>
        <a:xfrm flipV="1">
          <a:off x="4633595" y="15639907"/>
          <a:ext cx="1270" cy="1214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55706</xdr:rowOff>
    </xdr:from>
    <xdr:ext cx="534377" cy="259045"/>
    <xdr:sp macro="" textlink="">
      <xdr:nvSpPr>
        <xdr:cNvPr id="223" name="扶助費最小値テキスト"/>
        <xdr:cNvSpPr txBox="1"/>
      </xdr:nvSpPr>
      <xdr:spPr>
        <a:xfrm>
          <a:off x="4686300" y="1685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21,525</a:t>
          </a:r>
          <a:endParaRPr kumimoji="1" lang="ja-JP" altLang="en-US" sz="1000" b="1">
            <a:latin typeface="ＭＳ Ｐゴシック"/>
          </a:endParaRPr>
        </a:p>
      </xdr:txBody>
    </xdr:sp>
    <xdr:clientData/>
  </xdr:oneCellAnchor>
  <xdr:twoCellAnchor>
    <xdr:from>
      <xdr:col>6</xdr:col>
      <xdr:colOff>422275</xdr:colOff>
      <xdr:row>98</xdr:row>
      <xdr:rowOff>51879</xdr:rowOff>
    </xdr:from>
    <xdr:to>
      <xdr:col>6</xdr:col>
      <xdr:colOff>600075</xdr:colOff>
      <xdr:row>98</xdr:row>
      <xdr:rowOff>51879</xdr:rowOff>
    </xdr:to>
    <xdr:cxnSp macro="">
      <xdr:nvCxnSpPr>
        <xdr:cNvPr id="224" name="直線コネクタ 223"/>
        <xdr:cNvCxnSpPr/>
      </xdr:nvCxnSpPr>
      <xdr:spPr>
        <a:xfrm>
          <a:off x="4546600" y="16853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156084</xdr:rowOff>
    </xdr:from>
    <xdr:ext cx="599010" cy="259045"/>
    <xdr:sp macro="" textlink="">
      <xdr:nvSpPr>
        <xdr:cNvPr id="225" name="扶助費最大値テキスト"/>
        <xdr:cNvSpPr txBox="1"/>
      </xdr:nvSpPr>
      <xdr:spPr>
        <a:xfrm>
          <a:off x="4686300" y="15415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180,852</a:t>
          </a:r>
          <a:endParaRPr kumimoji="1" lang="ja-JP" altLang="en-US" sz="1000" b="1">
            <a:latin typeface="ＭＳ Ｐゴシック"/>
          </a:endParaRPr>
        </a:p>
      </xdr:txBody>
    </xdr:sp>
    <xdr:clientData/>
  </xdr:oneCellAnchor>
  <xdr:twoCellAnchor>
    <xdr:from>
      <xdr:col>6</xdr:col>
      <xdr:colOff>422275</xdr:colOff>
      <xdr:row>91</xdr:row>
      <xdr:rowOff>37957</xdr:rowOff>
    </xdr:from>
    <xdr:to>
      <xdr:col>6</xdr:col>
      <xdr:colOff>600075</xdr:colOff>
      <xdr:row>91</xdr:row>
      <xdr:rowOff>37957</xdr:rowOff>
    </xdr:to>
    <xdr:cxnSp macro="">
      <xdr:nvCxnSpPr>
        <xdr:cNvPr id="226" name="直線コネクタ 225"/>
        <xdr:cNvCxnSpPr/>
      </xdr:nvCxnSpPr>
      <xdr:spPr>
        <a:xfrm>
          <a:off x="4546600" y="15639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52756</xdr:rowOff>
    </xdr:from>
    <xdr:to>
      <xdr:col>6</xdr:col>
      <xdr:colOff>511175</xdr:colOff>
      <xdr:row>97</xdr:row>
      <xdr:rowOff>93180</xdr:rowOff>
    </xdr:to>
    <xdr:cxnSp macro="">
      <xdr:nvCxnSpPr>
        <xdr:cNvPr id="227" name="直線コネクタ 226"/>
        <xdr:cNvCxnSpPr/>
      </xdr:nvCxnSpPr>
      <xdr:spPr>
        <a:xfrm flipV="1">
          <a:off x="3797300" y="16683406"/>
          <a:ext cx="838200" cy="4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163441</xdr:rowOff>
    </xdr:from>
    <xdr:ext cx="534377" cy="259045"/>
    <xdr:sp macro="" textlink="">
      <xdr:nvSpPr>
        <xdr:cNvPr id="228" name="扶助費平均値テキスト"/>
        <xdr:cNvSpPr txBox="1"/>
      </xdr:nvSpPr>
      <xdr:spPr>
        <a:xfrm>
          <a:off x="4686300" y="16279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70,720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140564</xdr:rowOff>
    </xdr:from>
    <xdr:to>
      <xdr:col>6</xdr:col>
      <xdr:colOff>561975</xdr:colOff>
      <xdr:row>96</xdr:row>
      <xdr:rowOff>70714</xdr:rowOff>
    </xdr:to>
    <xdr:sp macro="" textlink="">
      <xdr:nvSpPr>
        <xdr:cNvPr id="229" name="フローチャート : 判断 228"/>
        <xdr:cNvSpPr/>
      </xdr:nvSpPr>
      <xdr:spPr>
        <a:xfrm>
          <a:off x="4584700" y="1642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71203</xdr:rowOff>
    </xdr:from>
    <xdr:to>
      <xdr:col>5</xdr:col>
      <xdr:colOff>358775</xdr:colOff>
      <xdr:row>97</xdr:row>
      <xdr:rowOff>93180</xdr:rowOff>
    </xdr:to>
    <xdr:cxnSp macro="">
      <xdr:nvCxnSpPr>
        <xdr:cNvPr id="230" name="直線コネクタ 229"/>
        <xdr:cNvCxnSpPr/>
      </xdr:nvCxnSpPr>
      <xdr:spPr>
        <a:xfrm>
          <a:off x="2908300" y="16701853"/>
          <a:ext cx="889000" cy="2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34455</xdr:rowOff>
    </xdr:from>
    <xdr:to>
      <xdr:col>5</xdr:col>
      <xdr:colOff>409575</xdr:colOff>
      <xdr:row>96</xdr:row>
      <xdr:rowOff>136055</xdr:rowOff>
    </xdr:to>
    <xdr:sp macro="" textlink="">
      <xdr:nvSpPr>
        <xdr:cNvPr id="231" name="フローチャート : 判断 230"/>
        <xdr:cNvSpPr/>
      </xdr:nvSpPr>
      <xdr:spPr>
        <a:xfrm>
          <a:off x="3746500" y="164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152582</xdr:rowOff>
    </xdr:from>
    <xdr:ext cx="534377" cy="259045"/>
    <xdr:sp macro="" textlink="">
      <xdr:nvSpPr>
        <xdr:cNvPr id="232" name="テキスト ボックス 231"/>
        <xdr:cNvSpPr txBox="1"/>
      </xdr:nvSpPr>
      <xdr:spPr>
        <a:xfrm>
          <a:off x="3530111" y="1626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71203</xdr:rowOff>
    </xdr:from>
    <xdr:to>
      <xdr:col>4</xdr:col>
      <xdr:colOff>155575</xdr:colOff>
      <xdr:row>97</xdr:row>
      <xdr:rowOff>116421</xdr:rowOff>
    </xdr:to>
    <xdr:cxnSp macro="">
      <xdr:nvCxnSpPr>
        <xdr:cNvPr id="233" name="直線コネクタ 232"/>
        <xdr:cNvCxnSpPr/>
      </xdr:nvCxnSpPr>
      <xdr:spPr>
        <a:xfrm flipV="1">
          <a:off x="2019300" y="16701853"/>
          <a:ext cx="889000" cy="4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33258</xdr:rowOff>
    </xdr:from>
    <xdr:to>
      <xdr:col>4</xdr:col>
      <xdr:colOff>206375</xdr:colOff>
      <xdr:row>96</xdr:row>
      <xdr:rowOff>134858</xdr:rowOff>
    </xdr:to>
    <xdr:sp macro="" textlink="">
      <xdr:nvSpPr>
        <xdr:cNvPr id="234" name="フローチャート : 判断 233"/>
        <xdr:cNvSpPr/>
      </xdr:nvSpPr>
      <xdr:spPr>
        <a:xfrm>
          <a:off x="2857500" y="1649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151385</xdr:rowOff>
    </xdr:from>
    <xdr:ext cx="534377" cy="259045"/>
    <xdr:sp macro="" textlink="">
      <xdr:nvSpPr>
        <xdr:cNvPr id="235" name="テキスト ボックス 234"/>
        <xdr:cNvSpPr txBox="1"/>
      </xdr:nvSpPr>
      <xdr:spPr>
        <a:xfrm>
          <a:off x="2641111" y="1626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62,302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116421</xdr:rowOff>
    </xdr:from>
    <xdr:to>
      <xdr:col>2</xdr:col>
      <xdr:colOff>638175</xdr:colOff>
      <xdr:row>97</xdr:row>
      <xdr:rowOff>137688</xdr:rowOff>
    </xdr:to>
    <xdr:cxnSp macro="">
      <xdr:nvCxnSpPr>
        <xdr:cNvPr id="236" name="直線コネクタ 235"/>
        <xdr:cNvCxnSpPr/>
      </xdr:nvCxnSpPr>
      <xdr:spPr>
        <a:xfrm flipV="1">
          <a:off x="1130300" y="16747071"/>
          <a:ext cx="889000" cy="2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72592</xdr:rowOff>
    </xdr:from>
    <xdr:to>
      <xdr:col>3</xdr:col>
      <xdr:colOff>3175</xdr:colOff>
      <xdr:row>97</xdr:row>
      <xdr:rowOff>2742</xdr:rowOff>
    </xdr:to>
    <xdr:sp macro="" textlink="">
      <xdr:nvSpPr>
        <xdr:cNvPr id="237" name="フローチャート : 判断 236"/>
        <xdr:cNvSpPr/>
      </xdr:nvSpPr>
      <xdr:spPr>
        <a:xfrm>
          <a:off x="1968500" y="1653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19269</xdr:rowOff>
    </xdr:from>
    <xdr:ext cx="534377" cy="259045"/>
    <xdr:sp macro="" textlink="">
      <xdr:nvSpPr>
        <xdr:cNvPr id="238" name="テキスト ボックス 237"/>
        <xdr:cNvSpPr txBox="1"/>
      </xdr:nvSpPr>
      <xdr:spPr>
        <a:xfrm>
          <a:off x="1752111" y="1630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57,140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77440</xdr:rowOff>
    </xdr:from>
    <xdr:to>
      <xdr:col>1</xdr:col>
      <xdr:colOff>485775</xdr:colOff>
      <xdr:row>97</xdr:row>
      <xdr:rowOff>7590</xdr:rowOff>
    </xdr:to>
    <xdr:sp macro="" textlink="">
      <xdr:nvSpPr>
        <xdr:cNvPr id="239" name="フローチャート : 判断 238"/>
        <xdr:cNvSpPr/>
      </xdr:nvSpPr>
      <xdr:spPr>
        <a:xfrm>
          <a:off x="1079500" y="1653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24117</xdr:rowOff>
    </xdr:from>
    <xdr:ext cx="534377" cy="259045"/>
    <xdr:sp macro="" textlink="">
      <xdr:nvSpPr>
        <xdr:cNvPr id="240" name="テキスト ボックス 239"/>
        <xdr:cNvSpPr txBox="1"/>
      </xdr:nvSpPr>
      <xdr:spPr>
        <a:xfrm>
          <a:off x="863111" y="1631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1956</xdr:rowOff>
    </xdr:from>
    <xdr:to>
      <xdr:col>6</xdr:col>
      <xdr:colOff>561975</xdr:colOff>
      <xdr:row>97</xdr:row>
      <xdr:rowOff>103556</xdr:rowOff>
    </xdr:to>
    <xdr:sp macro="" textlink="">
      <xdr:nvSpPr>
        <xdr:cNvPr id="246" name="円/楕円 245"/>
        <xdr:cNvSpPr/>
      </xdr:nvSpPr>
      <xdr:spPr>
        <a:xfrm>
          <a:off x="4584700" y="1663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151833</xdr:rowOff>
    </xdr:from>
    <xdr:ext cx="534377" cy="259045"/>
    <xdr:sp macro="" textlink="">
      <xdr:nvSpPr>
        <xdr:cNvPr id="247" name="扶助費該当値テキスト"/>
        <xdr:cNvSpPr txBox="1"/>
      </xdr:nvSpPr>
      <xdr:spPr>
        <a:xfrm>
          <a:off x="4686300" y="1661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43,910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42380</xdr:rowOff>
    </xdr:from>
    <xdr:to>
      <xdr:col>5</xdr:col>
      <xdr:colOff>409575</xdr:colOff>
      <xdr:row>97</xdr:row>
      <xdr:rowOff>143980</xdr:rowOff>
    </xdr:to>
    <xdr:sp macro="" textlink="">
      <xdr:nvSpPr>
        <xdr:cNvPr id="248" name="円/楕円 247"/>
        <xdr:cNvSpPr/>
      </xdr:nvSpPr>
      <xdr:spPr>
        <a:xfrm>
          <a:off x="3746500" y="1667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135107</xdr:rowOff>
    </xdr:from>
    <xdr:ext cx="534377" cy="259045"/>
    <xdr:sp macro="" textlink="">
      <xdr:nvSpPr>
        <xdr:cNvPr id="249" name="テキスト ボックス 248"/>
        <xdr:cNvSpPr txBox="1"/>
      </xdr:nvSpPr>
      <xdr:spPr>
        <a:xfrm>
          <a:off x="3530111" y="1676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38,605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20403</xdr:rowOff>
    </xdr:from>
    <xdr:to>
      <xdr:col>4</xdr:col>
      <xdr:colOff>206375</xdr:colOff>
      <xdr:row>97</xdr:row>
      <xdr:rowOff>122003</xdr:rowOff>
    </xdr:to>
    <xdr:sp macro="" textlink="">
      <xdr:nvSpPr>
        <xdr:cNvPr id="250" name="円/楕円 249"/>
        <xdr:cNvSpPr/>
      </xdr:nvSpPr>
      <xdr:spPr>
        <a:xfrm>
          <a:off x="2857500" y="1665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113130</xdr:rowOff>
    </xdr:from>
    <xdr:ext cx="534377" cy="259045"/>
    <xdr:sp macro="" textlink="">
      <xdr:nvSpPr>
        <xdr:cNvPr id="251" name="テキスト ボックス 250"/>
        <xdr:cNvSpPr txBox="1"/>
      </xdr:nvSpPr>
      <xdr:spPr>
        <a:xfrm>
          <a:off x="2641111" y="1674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41,489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65621</xdr:rowOff>
    </xdr:from>
    <xdr:to>
      <xdr:col>3</xdr:col>
      <xdr:colOff>3175</xdr:colOff>
      <xdr:row>97</xdr:row>
      <xdr:rowOff>167221</xdr:rowOff>
    </xdr:to>
    <xdr:sp macro="" textlink="">
      <xdr:nvSpPr>
        <xdr:cNvPr id="252" name="円/楕円 251"/>
        <xdr:cNvSpPr/>
      </xdr:nvSpPr>
      <xdr:spPr>
        <a:xfrm>
          <a:off x="1968500" y="1669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158348</xdr:rowOff>
    </xdr:from>
    <xdr:ext cx="534377" cy="259045"/>
    <xdr:sp macro="" textlink="">
      <xdr:nvSpPr>
        <xdr:cNvPr id="253" name="テキスト ボックス 252"/>
        <xdr:cNvSpPr txBox="1"/>
      </xdr:nvSpPr>
      <xdr:spPr>
        <a:xfrm>
          <a:off x="1752111" y="1678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35,555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86888</xdr:rowOff>
    </xdr:from>
    <xdr:to>
      <xdr:col>1</xdr:col>
      <xdr:colOff>485775</xdr:colOff>
      <xdr:row>98</xdr:row>
      <xdr:rowOff>17038</xdr:rowOff>
    </xdr:to>
    <xdr:sp macro="" textlink="">
      <xdr:nvSpPr>
        <xdr:cNvPr id="254" name="円/楕円 253"/>
        <xdr:cNvSpPr/>
      </xdr:nvSpPr>
      <xdr:spPr>
        <a:xfrm>
          <a:off x="1079500" y="1671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8165</xdr:rowOff>
    </xdr:from>
    <xdr:ext cx="534377" cy="259045"/>
    <xdr:sp macro="" textlink="">
      <xdr:nvSpPr>
        <xdr:cNvPr id="255" name="テキスト ボックス 254"/>
        <xdr:cNvSpPr txBox="1"/>
      </xdr:nvSpPr>
      <xdr:spPr>
        <a:xfrm>
          <a:off x="863111" y="1681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32,764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37,193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69" name="テキスト ボックス 26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1" name="テキスト ボックス 27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3" name="テキスト ボックス 27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5" name="テキスト ボックス 27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77" name="テキスト ボックス 27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155856</xdr:rowOff>
    </xdr:from>
    <xdr:to>
      <xdr:col>15</xdr:col>
      <xdr:colOff>180340</xdr:colOff>
      <xdr:row>38</xdr:row>
      <xdr:rowOff>130863</xdr:rowOff>
    </xdr:to>
    <xdr:cxnSp macro="">
      <xdr:nvCxnSpPr>
        <xdr:cNvPr id="281" name="直線コネクタ 280"/>
        <xdr:cNvCxnSpPr/>
      </xdr:nvCxnSpPr>
      <xdr:spPr>
        <a:xfrm flipV="1">
          <a:off x="10475595" y="5127906"/>
          <a:ext cx="1270" cy="1518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134690</xdr:rowOff>
    </xdr:from>
    <xdr:ext cx="534377" cy="259045"/>
    <xdr:sp macro="" textlink="">
      <xdr:nvSpPr>
        <xdr:cNvPr id="282" name="補助費等最小値テキスト"/>
        <xdr:cNvSpPr txBox="1"/>
      </xdr:nvSpPr>
      <xdr:spPr>
        <a:xfrm>
          <a:off x="10528300" y="664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42,706</a:t>
          </a:r>
          <a:endParaRPr kumimoji="1" lang="ja-JP" altLang="en-US" sz="1000" b="1">
            <a:latin typeface="ＭＳ Ｐゴシック"/>
          </a:endParaRPr>
        </a:p>
      </xdr:txBody>
    </xdr:sp>
    <xdr:clientData/>
  </xdr:oneCellAnchor>
  <xdr:twoCellAnchor>
    <xdr:from>
      <xdr:col>15</xdr:col>
      <xdr:colOff>92075</xdr:colOff>
      <xdr:row>38</xdr:row>
      <xdr:rowOff>130863</xdr:rowOff>
    </xdr:from>
    <xdr:to>
      <xdr:col>15</xdr:col>
      <xdr:colOff>269875</xdr:colOff>
      <xdr:row>38</xdr:row>
      <xdr:rowOff>130863</xdr:rowOff>
    </xdr:to>
    <xdr:cxnSp macro="">
      <xdr:nvCxnSpPr>
        <xdr:cNvPr id="283" name="直線コネクタ 282"/>
        <xdr:cNvCxnSpPr/>
      </xdr:nvCxnSpPr>
      <xdr:spPr>
        <a:xfrm>
          <a:off x="10388600" y="6645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102533</xdr:rowOff>
    </xdr:from>
    <xdr:ext cx="599010" cy="259045"/>
    <xdr:sp macro="" textlink="">
      <xdr:nvSpPr>
        <xdr:cNvPr id="284" name="補助費等最大値テキスト"/>
        <xdr:cNvSpPr txBox="1"/>
      </xdr:nvSpPr>
      <xdr:spPr>
        <a:xfrm>
          <a:off x="10528300" y="4903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507,553</a:t>
          </a:r>
          <a:endParaRPr kumimoji="1" lang="ja-JP" altLang="en-US" sz="1000" b="1">
            <a:latin typeface="ＭＳ Ｐゴシック"/>
          </a:endParaRPr>
        </a:p>
      </xdr:txBody>
    </xdr:sp>
    <xdr:clientData/>
  </xdr:oneCellAnchor>
  <xdr:twoCellAnchor>
    <xdr:from>
      <xdr:col>15</xdr:col>
      <xdr:colOff>92075</xdr:colOff>
      <xdr:row>29</xdr:row>
      <xdr:rowOff>155856</xdr:rowOff>
    </xdr:from>
    <xdr:to>
      <xdr:col>15</xdr:col>
      <xdr:colOff>269875</xdr:colOff>
      <xdr:row>29</xdr:row>
      <xdr:rowOff>155856</xdr:rowOff>
    </xdr:to>
    <xdr:cxnSp macro="">
      <xdr:nvCxnSpPr>
        <xdr:cNvPr id="285" name="直線コネクタ 284"/>
        <xdr:cNvCxnSpPr/>
      </xdr:nvCxnSpPr>
      <xdr:spPr>
        <a:xfrm>
          <a:off x="10388600" y="5127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107712</xdr:rowOff>
    </xdr:from>
    <xdr:to>
      <xdr:col>15</xdr:col>
      <xdr:colOff>180975</xdr:colOff>
      <xdr:row>37</xdr:row>
      <xdr:rowOff>119469</xdr:rowOff>
    </xdr:to>
    <xdr:cxnSp macro="">
      <xdr:nvCxnSpPr>
        <xdr:cNvPr id="286" name="直線コネクタ 285"/>
        <xdr:cNvCxnSpPr/>
      </xdr:nvCxnSpPr>
      <xdr:spPr>
        <a:xfrm flipV="1">
          <a:off x="9639300" y="6451362"/>
          <a:ext cx="8382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1324</xdr:rowOff>
    </xdr:from>
    <xdr:ext cx="599010" cy="259045"/>
    <xdr:sp macro="" textlink="">
      <xdr:nvSpPr>
        <xdr:cNvPr id="287" name="補助費等平均値テキスト"/>
        <xdr:cNvSpPr txBox="1"/>
      </xdr:nvSpPr>
      <xdr:spPr>
        <a:xfrm>
          <a:off x="10528300" y="6002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178,822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149897</xdr:rowOff>
    </xdr:from>
    <xdr:to>
      <xdr:col>15</xdr:col>
      <xdr:colOff>231775</xdr:colOff>
      <xdr:row>36</xdr:row>
      <xdr:rowOff>80047</xdr:rowOff>
    </xdr:to>
    <xdr:sp macro="" textlink="">
      <xdr:nvSpPr>
        <xdr:cNvPr id="288" name="フローチャート : 判断 287"/>
        <xdr:cNvSpPr/>
      </xdr:nvSpPr>
      <xdr:spPr>
        <a:xfrm>
          <a:off x="10426700" y="615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119469</xdr:rowOff>
    </xdr:from>
    <xdr:to>
      <xdr:col>14</xdr:col>
      <xdr:colOff>28575</xdr:colOff>
      <xdr:row>37</xdr:row>
      <xdr:rowOff>147420</xdr:rowOff>
    </xdr:to>
    <xdr:cxnSp macro="">
      <xdr:nvCxnSpPr>
        <xdr:cNvPr id="289" name="直線コネクタ 288"/>
        <xdr:cNvCxnSpPr/>
      </xdr:nvCxnSpPr>
      <xdr:spPr>
        <a:xfrm flipV="1">
          <a:off x="8750300" y="6463119"/>
          <a:ext cx="889000" cy="27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2626</xdr:rowOff>
    </xdr:from>
    <xdr:to>
      <xdr:col>14</xdr:col>
      <xdr:colOff>79375</xdr:colOff>
      <xdr:row>36</xdr:row>
      <xdr:rowOff>104226</xdr:rowOff>
    </xdr:to>
    <xdr:sp macro="" textlink="">
      <xdr:nvSpPr>
        <xdr:cNvPr id="290" name="フローチャート : 判断 289"/>
        <xdr:cNvSpPr/>
      </xdr:nvSpPr>
      <xdr:spPr>
        <a:xfrm>
          <a:off x="9588500" y="617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120753</xdr:rowOff>
    </xdr:from>
    <xdr:ext cx="599010" cy="259045"/>
    <xdr:sp macro="" textlink="">
      <xdr:nvSpPr>
        <xdr:cNvPr id="291" name="テキスト ボックス 290"/>
        <xdr:cNvSpPr txBox="1"/>
      </xdr:nvSpPr>
      <xdr:spPr>
        <a:xfrm>
          <a:off x="9339794" y="595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171,418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124759</xdr:rowOff>
    </xdr:from>
    <xdr:to>
      <xdr:col>12</xdr:col>
      <xdr:colOff>511175</xdr:colOff>
      <xdr:row>37</xdr:row>
      <xdr:rowOff>147420</xdr:rowOff>
    </xdr:to>
    <xdr:cxnSp macro="">
      <xdr:nvCxnSpPr>
        <xdr:cNvPr id="292" name="直線コネクタ 291"/>
        <xdr:cNvCxnSpPr/>
      </xdr:nvCxnSpPr>
      <xdr:spPr>
        <a:xfrm>
          <a:off x="7861300" y="6468409"/>
          <a:ext cx="889000" cy="2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59956</xdr:rowOff>
    </xdr:from>
    <xdr:to>
      <xdr:col>12</xdr:col>
      <xdr:colOff>561975</xdr:colOff>
      <xdr:row>36</xdr:row>
      <xdr:rowOff>161556</xdr:rowOff>
    </xdr:to>
    <xdr:sp macro="" textlink="">
      <xdr:nvSpPr>
        <xdr:cNvPr id="293" name="フローチャート : 判断 292"/>
        <xdr:cNvSpPr/>
      </xdr:nvSpPr>
      <xdr:spPr>
        <a:xfrm>
          <a:off x="8699500" y="62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6633</xdr:rowOff>
    </xdr:from>
    <xdr:ext cx="599010" cy="259045"/>
    <xdr:sp macro="" textlink="">
      <xdr:nvSpPr>
        <xdr:cNvPr id="294" name="テキスト ボックス 293"/>
        <xdr:cNvSpPr txBox="1"/>
      </xdr:nvSpPr>
      <xdr:spPr>
        <a:xfrm>
          <a:off x="8450794" y="60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153,863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124759</xdr:rowOff>
    </xdr:from>
    <xdr:to>
      <xdr:col>11</xdr:col>
      <xdr:colOff>307975</xdr:colOff>
      <xdr:row>38</xdr:row>
      <xdr:rowOff>23061</xdr:rowOff>
    </xdr:to>
    <xdr:cxnSp macro="">
      <xdr:nvCxnSpPr>
        <xdr:cNvPr id="295" name="直線コネクタ 294"/>
        <xdr:cNvCxnSpPr/>
      </xdr:nvCxnSpPr>
      <xdr:spPr>
        <a:xfrm flipV="1">
          <a:off x="6972300" y="6468409"/>
          <a:ext cx="889000" cy="69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90895</xdr:rowOff>
    </xdr:from>
    <xdr:to>
      <xdr:col>11</xdr:col>
      <xdr:colOff>358775</xdr:colOff>
      <xdr:row>37</xdr:row>
      <xdr:rowOff>21045</xdr:rowOff>
    </xdr:to>
    <xdr:sp macro="" textlink="">
      <xdr:nvSpPr>
        <xdr:cNvPr id="296" name="フローチャート : 判断 295"/>
        <xdr:cNvSpPr/>
      </xdr:nvSpPr>
      <xdr:spPr>
        <a:xfrm>
          <a:off x="7810500" y="626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37572</xdr:rowOff>
    </xdr:from>
    <xdr:ext cx="599010" cy="259045"/>
    <xdr:sp macro="" textlink="">
      <xdr:nvSpPr>
        <xdr:cNvPr id="297" name="テキスト ボックス 296"/>
        <xdr:cNvSpPr txBox="1"/>
      </xdr:nvSpPr>
      <xdr:spPr>
        <a:xfrm>
          <a:off x="7561794" y="6038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103769</xdr:rowOff>
    </xdr:from>
    <xdr:to>
      <xdr:col>10</xdr:col>
      <xdr:colOff>155575</xdr:colOff>
      <xdr:row>37</xdr:row>
      <xdr:rowOff>33919</xdr:rowOff>
    </xdr:to>
    <xdr:sp macro="" textlink="">
      <xdr:nvSpPr>
        <xdr:cNvPr id="298" name="フローチャート : 判断 297"/>
        <xdr:cNvSpPr/>
      </xdr:nvSpPr>
      <xdr:spPr>
        <a:xfrm>
          <a:off x="6921500" y="627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50446</xdr:rowOff>
    </xdr:from>
    <xdr:ext cx="599010" cy="259045"/>
    <xdr:sp macro="" textlink="">
      <xdr:nvSpPr>
        <xdr:cNvPr id="299" name="テキスト ボックス 298"/>
        <xdr:cNvSpPr txBox="1"/>
      </xdr:nvSpPr>
      <xdr:spPr>
        <a:xfrm>
          <a:off x="6672794" y="605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140,447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56912</xdr:rowOff>
    </xdr:from>
    <xdr:to>
      <xdr:col>15</xdr:col>
      <xdr:colOff>231775</xdr:colOff>
      <xdr:row>37</xdr:row>
      <xdr:rowOff>158512</xdr:rowOff>
    </xdr:to>
    <xdr:sp macro="" textlink="">
      <xdr:nvSpPr>
        <xdr:cNvPr id="305" name="円/楕円 304"/>
        <xdr:cNvSpPr/>
      </xdr:nvSpPr>
      <xdr:spPr>
        <a:xfrm>
          <a:off x="10426700" y="640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35339</xdr:rowOff>
    </xdr:from>
    <xdr:ext cx="599010" cy="259045"/>
    <xdr:sp macro="" textlink="">
      <xdr:nvSpPr>
        <xdr:cNvPr id="306" name="補助費等該当値テキスト"/>
        <xdr:cNvSpPr txBox="1"/>
      </xdr:nvSpPr>
      <xdr:spPr>
        <a:xfrm>
          <a:off x="10528300" y="6378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102,295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68669</xdr:rowOff>
    </xdr:from>
    <xdr:to>
      <xdr:col>14</xdr:col>
      <xdr:colOff>79375</xdr:colOff>
      <xdr:row>37</xdr:row>
      <xdr:rowOff>170269</xdr:rowOff>
    </xdr:to>
    <xdr:sp macro="" textlink="">
      <xdr:nvSpPr>
        <xdr:cNvPr id="307" name="円/楕円 306"/>
        <xdr:cNvSpPr/>
      </xdr:nvSpPr>
      <xdr:spPr>
        <a:xfrm>
          <a:off x="9588500" y="641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161396</xdr:rowOff>
    </xdr:from>
    <xdr:ext cx="534377" cy="259045"/>
    <xdr:sp macro="" textlink="">
      <xdr:nvSpPr>
        <xdr:cNvPr id="308" name="テキスト ボックス 307"/>
        <xdr:cNvSpPr txBox="1"/>
      </xdr:nvSpPr>
      <xdr:spPr>
        <a:xfrm>
          <a:off x="9372111" y="650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98,695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96620</xdr:rowOff>
    </xdr:from>
    <xdr:to>
      <xdr:col>12</xdr:col>
      <xdr:colOff>561975</xdr:colOff>
      <xdr:row>38</xdr:row>
      <xdr:rowOff>26770</xdr:rowOff>
    </xdr:to>
    <xdr:sp macro="" textlink="">
      <xdr:nvSpPr>
        <xdr:cNvPr id="309" name="円/楕円 308"/>
        <xdr:cNvSpPr/>
      </xdr:nvSpPr>
      <xdr:spPr>
        <a:xfrm>
          <a:off x="8699500" y="644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17897</xdr:rowOff>
    </xdr:from>
    <xdr:ext cx="534377" cy="259045"/>
    <xdr:sp macro="" textlink="">
      <xdr:nvSpPr>
        <xdr:cNvPr id="310" name="テキスト ボックス 309"/>
        <xdr:cNvSpPr txBox="1"/>
      </xdr:nvSpPr>
      <xdr:spPr>
        <a:xfrm>
          <a:off x="8483111" y="653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90,136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73959</xdr:rowOff>
    </xdr:from>
    <xdr:to>
      <xdr:col>11</xdr:col>
      <xdr:colOff>358775</xdr:colOff>
      <xdr:row>38</xdr:row>
      <xdr:rowOff>4110</xdr:rowOff>
    </xdr:to>
    <xdr:sp macro="" textlink="">
      <xdr:nvSpPr>
        <xdr:cNvPr id="311" name="円/楕円 310"/>
        <xdr:cNvSpPr/>
      </xdr:nvSpPr>
      <xdr:spPr>
        <a:xfrm>
          <a:off x="7810500" y="64176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166686</xdr:rowOff>
    </xdr:from>
    <xdr:ext cx="534377" cy="259045"/>
    <xdr:sp macro="" textlink="">
      <xdr:nvSpPr>
        <xdr:cNvPr id="312" name="テキスト ボックス 311"/>
        <xdr:cNvSpPr txBox="1"/>
      </xdr:nvSpPr>
      <xdr:spPr>
        <a:xfrm>
          <a:off x="7594111" y="651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97,075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143712</xdr:rowOff>
    </xdr:from>
    <xdr:to>
      <xdr:col>10</xdr:col>
      <xdr:colOff>155575</xdr:colOff>
      <xdr:row>38</xdr:row>
      <xdr:rowOff>73862</xdr:rowOff>
    </xdr:to>
    <xdr:sp macro="" textlink="">
      <xdr:nvSpPr>
        <xdr:cNvPr id="313" name="円/楕円 312"/>
        <xdr:cNvSpPr/>
      </xdr:nvSpPr>
      <xdr:spPr>
        <a:xfrm>
          <a:off x="6921500" y="648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64988</xdr:rowOff>
    </xdr:from>
    <xdr:ext cx="534377" cy="259045"/>
    <xdr:sp macro="" textlink="">
      <xdr:nvSpPr>
        <xdr:cNvPr id="314" name="テキスト ボックス 313"/>
        <xdr:cNvSpPr txBox="1"/>
      </xdr:nvSpPr>
      <xdr:spPr>
        <a:xfrm>
          <a:off x="6705111" y="658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75,716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109445</xdr:rowOff>
    </xdr:from>
    <xdr:to>
      <xdr:col>15</xdr:col>
      <xdr:colOff>180340</xdr:colOff>
      <xdr:row>59</xdr:row>
      <xdr:rowOff>38630</xdr:rowOff>
    </xdr:to>
    <xdr:cxnSp macro="">
      <xdr:nvCxnSpPr>
        <xdr:cNvPr id="338" name="直線コネクタ 337"/>
        <xdr:cNvCxnSpPr/>
      </xdr:nvCxnSpPr>
      <xdr:spPr>
        <a:xfrm flipV="1">
          <a:off x="10475595" y="8853395"/>
          <a:ext cx="1270" cy="130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42457</xdr:rowOff>
    </xdr:from>
    <xdr:ext cx="534377" cy="259045"/>
    <xdr:sp macro="" textlink="">
      <xdr:nvSpPr>
        <xdr:cNvPr id="339" name="普通建設事業費最小値テキスト"/>
        <xdr:cNvSpPr txBox="1"/>
      </xdr:nvSpPr>
      <xdr:spPr>
        <a:xfrm>
          <a:off x="10528300" y="1015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15,275</a:t>
          </a:r>
          <a:endParaRPr kumimoji="1" lang="ja-JP" altLang="en-US" sz="1000" b="1">
            <a:latin typeface="ＭＳ Ｐゴシック"/>
          </a:endParaRPr>
        </a:p>
      </xdr:txBody>
    </xdr:sp>
    <xdr:clientData/>
  </xdr:oneCellAnchor>
  <xdr:twoCellAnchor>
    <xdr:from>
      <xdr:col>15</xdr:col>
      <xdr:colOff>92075</xdr:colOff>
      <xdr:row>59</xdr:row>
      <xdr:rowOff>38630</xdr:rowOff>
    </xdr:from>
    <xdr:to>
      <xdr:col>15</xdr:col>
      <xdr:colOff>269875</xdr:colOff>
      <xdr:row>59</xdr:row>
      <xdr:rowOff>38630</xdr:rowOff>
    </xdr:to>
    <xdr:cxnSp macro="">
      <xdr:nvCxnSpPr>
        <xdr:cNvPr id="340" name="直線コネクタ 339"/>
        <xdr:cNvCxnSpPr/>
      </xdr:nvCxnSpPr>
      <xdr:spPr>
        <a:xfrm>
          <a:off x="10388600" y="1015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56122</xdr:rowOff>
    </xdr:from>
    <xdr:ext cx="690189" cy="259045"/>
    <xdr:sp macro="" textlink="">
      <xdr:nvSpPr>
        <xdr:cNvPr id="341" name="普通建設事業費最大値テキスト"/>
        <xdr:cNvSpPr txBox="1"/>
      </xdr:nvSpPr>
      <xdr:spPr>
        <a:xfrm>
          <a:off x="10528300" y="86286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3,429,408</a:t>
          </a:r>
          <a:endParaRPr kumimoji="1" lang="ja-JP" altLang="en-US" sz="1000" b="1">
            <a:latin typeface="ＭＳ Ｐゴシック"/>
          </a:endParaRPr>
        </a:p>
      </xdr:txBody>
    </xdr:sp>
    <xdr:clientData/>
  </xdr:oneCellAnchor>
  <xdr:twoCellAnchor>
    <xdr:from>
      <xdr:col>15</xdr:col>
      <xdr:colOff>92075</xdr:colOff>
      <xdr:row>51</xdr:row>
      <xdr:rowOff>109445</xdr:rowOff>
    </xdr:from>
    <xdr:to>
      <xdr:col>15</xdr:col>
      <xdr:colOff>269875</xdr:colOff>
      <xdr:row>51</xdr:row>
      <xdr:rowOff>109445</xdr:rowOff>
    </xdr:to>
    <xdr:cxnSp macro="">
      <xdr:nvCxnSpPr>
        <xdr:cNvPr id="342" name="直線コネクタ 341"/>
        <xdr:cNvCxnSpPr/>
      </xdr:nvCxnSpPr>
      <xdr:spPr>
        <a:xfrm>
          <a:off x="10388600" y="885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144359</xdr:rowOff>
    </xdr:from>
    <xdr:to>
      <xdr:col>15</xdr:col>
      <xdr:colOff>180975</xdr:colOff>
      <xdr:row>58</xdr:row>
      <xdr:rowOff>157231</xdr:rowOff>
    </xdr:to>
    <xdr:cxnSp macro="">
      <xdr:nvCxnSpPr>
        <xdr:cNvPr id="343" name="直線コネクタ 342"/>
        <xdr:cNvCxnSpPr/>
      </xdr:nvCxnSpPr>
      <xdr:spPr>
        <a:xfrm>
          <a:off x="9639300" y="10088459"/>
          <a:ext cx="838200" cy="1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69752</xdr:rowOff>
    </xdr:from>
    <xdr:ext cx="599010" cy="259045"/>
    <xdr:sp macro="" textlink="">
      <xdr:nvSpPr>
        <xdr:cNvPr id="344" name="普通建設事業費平均値テキスト"/>
        <xdr:cNvSpPr txBox="1"/>
      </xdr:nvSpPr>
      <xdr:spPr>
        <a:xfrm>
          <a:off x="10528300" y="98424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310,300</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46875</xdr:rowOff>
    </xdr:from>
    <xdr:to>
      <xdr:col>15</xdr:col>
      <xdr:colOff>231775</xdr:colOff>
      <xdr:row>58</xdr:row>
      <xdr:rowOff>148475</xdr:rowOff>
    </xdr:to>
    <xdr:sp macro="" textlink="">
      <xdr:nvSpPr>
        <xdr:cNvPr id="345" name="フローチャート : 判断 344"/>
        <xdr:cNvSpPr/>
      </xdr:nvSpPr>
      <xdr:spPr>
        <a:xfrm>
          <a:off x="104267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127693</xdr:rowOff>
    </xdr:from>
    <xdr:to>
      <xdr:col>14</xdr:col>
      <xdr:colOff>28575</xdr:colOff>
      <xdr:row>58</xdr:row>
      <xdr:rowOff>144359</xdr:rowOff>
    </xdr:to>
    <xdr:cxnSp macro="">
      <xdr:nvCxnSpPr>
        <xdr:cNvPr id="346" name="直線コネクタ 345"/>
        <xdr:cNvCxnSpPr/>
      </xdr:nvCxnSpPr>
      <xdr:spPr>
        <a:xfrm>
          <a:off x="8750300" y="10071793"/>
          <a:ext cx="889000" cy="1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55405</xdr:rowOff>
    </xdr:from>
    <xdr:to>
      <xdr:col>14</xdr:col>
      <xdr:colOff>79375</xdr:colOff>
      <xdr:row>58</xdr:row>
      <xdr:rowOff>157005</xdr:rowOff>
    </xdr:to>
    <xdr:sp macro="" textlink="">
      <xdr:nvSpPr>
        <xdr:cNvPr id="347" name="フローチャート : 判断 346"/>
        <xdr:cNvSpPr/>
      </xdr:nvSpPr>
      <xdr:spPr>
        <a:xfrm>
          <a:off x="9588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2082</xdr:rowOff>
    </xdr:from>
    <xdr:ext cx="599010" cy="259045"/>
    <xdr:sp macro="" textlink="">
      <xdr:nvSpPr>
        <xdr:cNvPr id="348" name="テキスト ボックス 347"/>
        <xdr:cNvSpPr txBox="1"/>
      </xdr:nvSpPr>
      <xdr:spPr>
        <a:xfrm>
          <a:off x="9339794" y="977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287,914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127693</xdr:rowOff>
    </xdr:from>
    <xdr:to>
      <xdr:col>12</xdr:col>
      <xdr:colOff>511175</xdr:colOff>
      <xdr:row>58</xdr:row>
      <xdr:rowOff>146162</xdr:rowOff>
    </xdr:to>
    <xdr:cxnSp macro="">
      <xdr:nvCxnSpPr>
        <xdr:cNvPr id="349" name="直線コネクタ 348"/>
        <xdr:cNvCxnSpPr/>
      </xdr:nvCxnSpPr>
      <xdr:spPr>
        <a:xfrm flipV="1">
          <a:off x="7861300" y="10071793"/>
          <a:ext cx="889000" cy="1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55163</xdr:rowOff>
    </xdr:from>
    <xdr:to>
      <xdr:col>12</xdr:col>
      <xdr:colOff>561975</xdr:colOff>
      <xdr:row>58</xdr:row>
      <xdr:rowOff>156763</xdr:rowOff>
    </xdr:to>
    <xdr:sp macro="" textlink="">
      <xdr:nvSpPr>
        <xdr:cNvPr id="350" name="フローチャート : 判断 349"/>
        <xdr:cNvSpPr/>
      </xdr:nvSpPr>
      <xdr:spPr>
        <a:xfrm>
          <a:off x="8699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1840</xdr:rowOff>
    </xdr:from>
    <xdr:ext cx="599010" cy="259045"/>
    <xdr:sp macro="" textlink="">
      <xdr:nvSpPr>
        <xdr:cNvPr id="351" name="テキスト ボックス 350"/>
        <xdr:cNvSpPr txBox="1"/>
      </xdr:nvSpPr>
      <xdr:spPr>
        <a:xfrm>
          <a:off x="8450794" y="9774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288,550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146162</xdr:rowOff>
    </xdr:from>
    <xdr:to>
      <xdr:col>11</xdr:col>
      <xdr:colOff>307975</xdr:colOff>
      <xdr:row>59</xdr:row>
      <xdr:rowOff>6479</xdr:rowOff>
    </xdr:to>
    <xdr:cxnSp macro="">
      <xdr:nvCxnSpPr>
        <xdr:cNvPr id="352" name="直線コネクタ 351"/>
        <xdr:cNvCxnSpPr/>
      </xdr:nvCxnSpPr>
      <xdr:spPr>
        <a:xfrm flipV="1">
          <a:off x="6972300" y="10090262"/>
          <a:ext cx="889000" cy="3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74116</xdr:rowOff>
    </xdr:from>
    <xdr:to>
      <xdr:col>11</xdr:col>
      <xdr:colOff>358775</xdr:colOff>
      <xdr:row>59</xdr:row>
      <xdr:rowOff>4266</xdr:rowOff>
    </xdr:to>
    <xdr:sp macro="" textlink="">
      <xdr:nvSpPr>
        <xdr:cNvPr id="353" name="フローチャート : 判断 352"/>
        <xdr:cNvSpPr/>
      </xdr:nvSpPr>
      <xdr:spPr>
        <a:xfrm>
          <a:off x="7810500" y="1001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20793</xdr:rowOff>
    </xdr:from>
    <xdr:ext cx="599010" cy="259045"/>
    <xdr:sp macro="" textlink="">
      <xdr:nvSpPr>
        <xdr:cNvPr id="354" name="テキスト ボックス 353"/>
        <xdr:cNvSpPr txBox="1"/>
      </xdr:nvSpPr>
      <xdr:spPr>
        <a:xfrm>
          <a:off x="7561794" y="9793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238,802</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94608</xdr:rowOff>
    </xdr:from>
    <xdr:to>
      <xdr:col>10</xdr:col>
      <xdr:colOff>155575</xdr:colOff>
      <xdr:row>59</xdr:row>
      <xdr:rowOff>24758</xdr:rowOff>
    </xdr:to>
    <xdr:sp macro="" textlink="">
      <xdr:nvSpPr>
        <xdr:cNvPr id="355" name="フローチャート : 判断 354"/>
        <xdr:cNvSpPr/>
      </xdr:nvSpPr>
      <xdr:spPr>
        <a:xfrm>
          <a:off x="6921500" y="1003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41285</xdr:rowOff>
    </xdr:from>
    <xdr:ext cx="599010" cy="259045"/>
    <xdr:sp macro="" textlink="">
      <xdr:nvSpPr>
        <xdr:cNvPr id="356" name="テキスト ボックス 355"/>
        <xdr:cNvSpPr txBox="1"/>
      </xdr:nvSpPr>
      <xdr:spPr>
        <a:xfrm>
          <a:off x="6672794" y="9813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185,018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106431</xdr:rowOff>
    </xdr:from>
    <xdr:to>
      <xdr:col>15</xdr:col>
      <xdr:colOff>231775</xdr:colOff>
      <xdr:row>59</xdr:row>
      <xdr:rowOff>36581</xdr:rowOff>
    </xdr:to>
    <xdr:sp macro="" textlink="">
      <xdr:nvSpPr>
        <xdr:cNvPr id="362" name="円/楕円 361"/>
        <xdr:cNvSpPr/>
      </xdr:nvSpPr>
      <xdr:spPr>
        <a:xfrm>
          <a:off x="10426700" y="1005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25303</xdr:rowOff>
    </xdr:from>
    <xdr:ext cx="599010" cy="259045"/>
    <xdr:sp macro="" textlink="">
      <xdr:nvSpPr>
        <xdr:cNvPr id="363" name="普通建設事業費該当値テキスト"/>
        <xdr:cNvSpPr txBox="1"/>
      </xdr:nvSpPr>
      <xdr:spPr>
        <a:xfrm>
          <a:off x="10528300" y="9969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153,988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93559</xdr:rowOff>
    </xdr:from>
    <xdr:to>
      <xdr:col>14</xdr:col>
      <xdr:colOff>79375</xdr:colOff>
      <xdr:row>59</xdr:row>
      <xdr:rowOff>23709</xdr:rowOff>
    </xdr:to>
    <xdr:sp macro="" textlink="">
      <xdr:nvSpPr>
        <xdr:cNvPr id="364" name="円/楕円 363"/>
        <xdr:cNvSpPr/>
      </xdr:nvSpPr>
      <xdr:spPr>
        <a:xfrm>
          <a:off x="9588500" y="1003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14836</xdr:rowOff>
    </xdr:from>
    <xdr:ext cx="599010" cy="259045"/>
    <xdr:sp macro="" textlink="">
      <xdr:nvSpPr>
        <xdr:cNvPr id="365" name="テキスト ボックス 364"/>
        <xdr:cNvSpPr txBox="1"/>
      </xdr:nvSpPr>
      <xdr:spPr>
        <a:xfrm>
          <a:off x="9339794" y="10130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187,770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76893</xdr:rowOff>
    </xdr:from>
    <xdr:to>
      <xdr:col>12</xdr:col>
      <xdr:colOff>561975</xdr:colOff>
      <xdr:row>59</xdr:row>
      <xdr:rowOff>7043</xdr:rowOff>
    </xdr:to>
    <xdr:sp macro="" textlink="">
      <xdr:nvSpPr>
        <xdr:cNvPr id="366" name="円/楕円 365"/>
        <xdr:cNvSpPr/>
      </xdr:nvSpPr>
      <xdr:spPr>
        <a:xfrm>
          <a:off x="8699500" y="1002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169620</xdr:rowOff>
    </xdr:from>
    <xdr:ext cx="599010" cy="259045"/>
    <xdr:sp macro="" textlink="">
      <xdr:nvSpPr>
        <xdr:cNvPr id="367" name="テキスト ボックス 366"/>
        <xdr:cNvSpPr txBox="1"/>
      </xdr:nvSpPr>
      <xdr:spPr>
        <a:xfrm>
          <a:off x="8450794" y="10113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231,515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95362</xdr:rowOff>
    </xdr:from>
    <xdr:to>
      <xdr:col>11</xdr:col>
      <xdr:colOff>358775</xdr:colOff>
      <xdr:row>59</xdr:row>
      <xdr:rowOff>25512</xdr:rowOff>
    </xdr:to>
    <xdr:sp macro="" textlink="">
      <xdr:nvSpPr>
        <xdr:cNvPr id="368" name="円/楕円 367"/>
        <xdr:cNvSpPr/>
      </xdr:nvSpPr>
      <xdr:spPr>
        <a:xfrm>
          <a:off x="7810500" y="1003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16639</xdr:rowOff>
    </xdr:from>
    <xdr:ext cx="599010" cy="259045"/>
    <xdr:sp macro="" textlink="">
      <xdr:nvSpPr>
        <xdr:cNvPr id="369" name="テキスト ボックス 368"/>
        <xdr:cNvSpPr txBox="1"/>
      </xdr:nvSpPr>
      <xdr:spPr>
        <a:xfrm>
          <a:off x="7561794" y="10132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183,041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127129</xdr:rowOff>
    </xdr:from>
    <xdr:to>
      <xdr:col>10</xdr:col>
      <xdr:colOff>155575</xdr:colOff>
      <xdr:row>59</xdr:row>
      <xdr:rowOff>57279</xdr:rowOff>
    </xdr:to>
    <xdr:sp macro="" textlink="">
      <xdr:nvSpPr>
        <xdr:cNvPr id="370" name="円/楕円 369"/>
        <xdr:cNvSpPr/>
      </xdr:nvSpPr>
      <xdr:spPr>
        <a:xfrm>
          <a:off x="6921500" y="1007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48406</xdr:rowOff>
    </xdr:from>
    <xdr:ext cx="534377" cy="259045"/>
    <xdr:sp macro="" textlink="">
      <xdr:nvSpPr>
        <xdr:cNvPr id="371" name="テキスト ボックス 370"/>
        <xdr:cNvSpPr txBox="1"/>
      </xdr:nvSpPr>
      <xdr:spPr>
        <a:xfrm>
          <a:off x="6705111" y="10163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99,663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75</xdr:row>
      <xdr:rowOff>54627</xdr:rowOff>
    </xdr:from>
    <xdr:ext cx="685572" cy="259045"/>
    <xdr:sp macro="" textlink="">
      <xdr:nvSpPr>
        <xdr:cNvPr id="385" name="テキスト ボックス 384"/>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87" name="テキスト ボックス 386"/>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89" name="テキスト ボックス 388"/>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1" name="テキスト ボックス 39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78508</xdr:rowOff>
    </xdr:from>
    <xdr:to>
      <xdr:col>15</xdr:col>
      <xdr:colOff>180340</xdr:colOff>
      <xdr:row>78</xdr:row>
      <xdr:rowOff>139700</xdr:rowOff>
    </xdr:to>
    <xdr:cxnSp macro="">
      <xdr:nvCxnSpPr>
        <xdr:cNvPr id="393" name="直線コネクタ 392"/>
        <xdr:cNvCxnSpPr/>
      </xdr:nvCxnSpPr>
      <xdr:spPr>
        <a:xfrm flipV="1">
          <a:off x="10475595" y="12251458"/>
          <a:ext cx="1270" cy="126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25185</xdr:rowOff>
    </xdr:from>
    <xdr:ext cx="690189" cy="259045"/>
    <xdr:sp macro="" textlink="">
      <xdr:nvSpPr>
        <xdr:cNvPr id="396" name="普通建設事業費 （ うち新規整備　）最大値テキスト"/>
        <xdr:cNvSpPr txBox="1"/>
      </xdr:nvSpPr>
      <xdr:spPr>
        <a:xfrm>
          <a:off x="10528300" y="120266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2,758,842</a:t>
          </a:r>
          <a:endParaRPr kumimoji="1" lang="ja-JP" altLang="en-US" sz="1000" b="1">
            <a:latin typeface="ＭＳ Ｐゴシック"/>
          </a:endParaRPr>
        </a:p>
      </xdr:txBody>
    </xdr:sp>
    <xdr:clientData/>
  </xdr:oneCellAnchor>
  <xdr:twoCellAnchor>
    <xdr:from>
      <xdr:col>15</xdr:col>
      <xdr:colOff>92075</xdr:colOff>
      <xdr:row>71</xdr:row>
      <xdr:rowOff>78508</xdr:rowOff>
    </xdr:from>
    <xdr:to>
      <xdr:col>15</xdr:col>
      <xdr:colOff>269875</xdr:colOff>
      <xdr:row>71</xdr:row>
      <xdr:rowOff>78508</xdr:rowOff>
    </xdr:to>
    <xdr:cxnSp macro="">
      <xdr:nvCxnSpPr>
        <xdr:cNvPr id="397" name="直線コネクタ 396"/>
        <xdr:cNvCxnSpPr/>
      </xdr:nvCxnSpPr>
      <xdr:spPr>
        <a:xfrm>
          <a:off x="10388600" y="12251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111047</xdr:rowOff>
    </xdr:from>
    <xdr:to>
      <xdr:col>15</xdr:col>
      <xdr:colOff>180975</xdr:colOff>
      <xdr:row>78</xdr:row>
      <xdr:rowOff>122870</xdr:rowOff>
    </xdr:to>
    <xdr:cxnSp macro="">
      <xdr:nvCxnSpPr>
        <xdr:cNvPr id="398" name="直線コネクタ 397"/>
        <xdr:cNvCxnSpPr/>
      </xdr:nvCxnSpPr>
      <xdr:spPr>
        <a:xfrm>
          <a:off x="9639300" y="13484147"/>
          <a:ext cx="838200" cy="1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57047</xdr:rowOff>
    </xdr:from>
    <xdr:ext cx="599010" cy="259045"/>
    <xdr:sp macro="" textlink="">
      <xdr:nvSpPr>
        <xdr:cNvPr id="399" name="普通建設事業費 （ うち新規整備　）平均値テキスト"/>
        <xdr:cNvSpPr txBox="1"/>
      </xdr:nvSpPr>
      <xdr:spPr>
        <a:xfrm>
          <a:off x="10528300" y="13258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119,707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34170</xdr:rowOff>
    </xdr:from>
    <xdr:to>
      <xdr:col>15</xdr:col>
      <xdr:colOff>231775</xdr:colOff>
      <xdr:row>78</xdr:row>
      <xdr:rowOff>135770</xdr:rowOff>
    </xdr:to>
    <xdr:sp macro="" textlink="">
      <xdr:nvSpPr>
        <xdr:cNvPr id="400" name="フローチャート : 判断 399"/>
        <xdr:cNvSpPr/>
      </xdr:nvSpPr>
      <xdr:spPr>
        <a:xfrm>
          <a:off x="10426700" y="134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102312</xdr:rowOff>
    </xdr:from>
    <xdr:to>
      <xdr:col>14</xdr:col>
      <xdr:colOff>28575</xdr:colOff>
      <xdr:row>78</xdr:row>
      <xdr:rowOff>111047</xdr:rowOff>
    </xdr:to>
    <xdr:cxnSp macro="">
      <xdr:nvCxnSpPr>
        <xdr:cNvPr id="401" name="直線コネクタ 400"/>
        <xdr:cNvCxnSpPr/>
      </xdr:nvCxnSpPr>
      <xdr:spPr>
        <a:xfrm>
          <a:off x="8750300" y="13475412"/>
          <a:ext cx="889000" cy="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32522</xdr:rowOff>
    </xdr:from>
    <xdr:to>
      <xdr:col>14</xdr:col>
      <xdr:colOff>79375</xdr:colOff>
      <xdr:row>78</xdr:row>
      <xdr:rowOff>134122</xdr:rowOff>
    </xdr:to>
    <xdr:sp macro="" textlink="">
      <xdr:nvSpPr>
        <xdr:cNvPr id="402" name="フローチャート : 判断 401"/>
        <xdr:cNvSpPr/>
      </xdr:nvSpPr>
      <xdr:spPr>
        <a:xfrm>
          <a:off x="9588500" y="1340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150649</xdr:rowOff>
    </xdr:from>
    <xdr:ext cx="599010" cy="259045"/>
    <xdr:sp macro="" textlink="">
      <xdr:nvSpPr>
        <xdr:cNvPr id="403" name="テキスト ボックス 402"/>
        <xdr:cNvSpPr txBox="1"/>
      </xdr:nvSpPr>
      <xdr:spPr>
        <a:xfrm>
          <a:off x="9339794" y="13180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123,313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30586</xdr:rowOff>
    </xdr:from>
    <xdr:to>
      <xdr:col>12</xdr:col>
      <xdr:colOff>561975</xdr:colOff>
      <xdr:row>78</xdr:row>
      <xdr:rowOff>132186</xdr:rowOff>
    </xdr:to>
    <xdr:sp macro="" textlink="">
      <xdr:nvSpPr>
        <xdr:cNvPr id="404" name="フローチャート : 判断 403"/>
        <xdr:cNvSpPr/>
      </xdr:nvSpPr>
      <xdr:spPr>
        <a:xfrm>
          <a:off x="8699500" y="1340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148713</xdr:rowOff>
    </xdr:from>
    <xdr:ext cx="599010" cy="259045"/>
    <xdr:sp macro="" textlink="">
      <xdr:nvSpPr>
        <xdr:cNvPr id="405" name="テキスト ボックス 404"/>
        <xdr:cNvSpPr txBox="1"/>
      </xdr:nvSpPr>
      <xdr:spPr>
        <a:xfrm>
          <a:off x="8450794" y="1317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127,547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72070</xdr:rowOff>
    </xdr:from>
    <xdr:to>
      <xdr:col>15</xdr:col>
      <xdr:colOff>231775</xdr:colOff>
      <xdr:row>79</xdr:row>
      <xdr:rowOff>2220</xdr:rowOff>
    </xdr:to>
    <xdr:sp macro="" textlink="">
      <xdr:nvSpPr>
        <xdr:cNvPr id="411" name="円/楕円 410"/>
        <xdr:cNvSpPr/>
      </xdr:nvSpPr>
      <xdr:spPr>
        <a:xfrm>
          <a:off x="10426700" y="1344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12597</xdr:rowOff>
    </xdr:from>
    <xdr:ext cx="534377" cy="259045"/>
    <xdr:sp macro="" textlink="">
      <xdr:nvSpPr>
        <xdr:cNvPr id="412" name="普通建設事業費 （ うち新規整備　）該当値テキスト"/>
        <xdr:cNvSpPr txBox="1"/>
      </xdr:nvSpPr>
      <xdr:spPr>
        <a:xfrm>
          <a:off x="10528300" y="1338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36,811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60247</xdr:rowOff>
    </xdr:from>
    <xdr:to>
      <xdr:col>14</xdr:col>
      <xdr:colOff>79375</xdr:colOff>
      <xdr:row>78</xdr:row>
      <xdr:rowOff>161847</xdr:rowOff>
    </xdr:to>
    <xdr:sp macro="" textlink="">
      <xdr:nvSpPr>
        <xdr:cNvPr id="413" name="円/楕円 412"/>
        <xdr:cNvSpPr/>
      </xdr:nvSpPr>
      <xdr:spPr>
        <a:xfrm>
          <a:off x="9588500" y="1343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152974</xdr:rowOff>
    </xdr:from>
    <xdr:ext cx="534377" cy="259045"/>
    <xdr:sp macro="" textlink="">
      <xdr:nvSpPr>
        <xdr:cNvPr id="414" name="テキスト ボックス 413"/>
        <xdr:cNvSpPr txBox="1"/>
      </xdr:nvSpPr>
      <xdr:spPr>
        <a:xfrm>
          <a:off x="9372111" y="1352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62,671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51512</xdr:rowOff>
    </xdr:from>
    <xdr:to>
      <xdr:col>12</xdr:col>
      <xdr:colOff>561975</xdr:colOff>
      <xdr:row>78</xdr:row>
      <xdr:rowOff>153112</xdr:rowOff>
    </xdr:to>
    <xdr:sp macro="" textlink="">
      <xdr:nvSpPr>
        <xdr:cNvPr id="415" name="円/楕円 414"/>
        <xdr:cNvSpPr/>
      </xdr:nvSpPr>
      <xdr:spPr>
        <a:xfrm>
          <a:off x="8699500" y="1342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144239</xdr:rowOff>
    </xdr:from>
    <xdr:ext cx="534377" cy="259045"/>
    <xdr:sp macro="" textlink="">
      <xdr:nvSpPr>
        <xdr:cNvPr id="416" name="テキスト ボックス 415"/>
        <xdr:cNvSpPr txBox="1"/>
      </xdr:nvSpPr>
      <xdr:spPr>
        <a:xfrm>
          <a:off x="8483111" y="1351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81,778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7" name="正方形/長方形 41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8" name="正方形/長方形 41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9" name="正方形/長方形 41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0" name="正方形/長方形 41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1" name="正方形/長方形 42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2" name="正方形/長方形 42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3" name="正方形/長方形 42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4" name="正方形/長方形 42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5" name="テキスト ボックス 42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6" name="直線コネクタ 42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7" name="直線コネクタ 42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8" name="テキスト ボックス 42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9" name="直線コネクタ 42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0" name="テキスト ボックス 42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1" name="直線コネクタ 43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32" name="テキスト ボックス 431"/>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3" name="直線コネクタ 43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34" name="テキスト ボックス 433"/>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5" name="直線コネクタ 43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36" name="テキスト ボックス 435"/>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38" name="テキスト ボックス 43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29403</xdr:rowOff>
    </xdr:from>
    <xdr:to>
      <xdr:col>15</xdr:col>
      <xdr:colOff>180340</xdr:colOff>
      <xdr:row>99</xdr:row>
      <xdr:rowOff>44450</xdr:rowOff>
    </xdr:to>
    <xdr:cxnSp macro="">
      <xdr:nvCxnSpPr>
        <xdr:cNvPr id="440" name="直線コネクタ 439"/>
        <xdr:cNvCxnSpPr/>
      </xdr:nvCxnSpPr>
      <xdr:spPr>
        <a:xfrm flipV="1">
          <a:off x="10475595" y="15631353"/>
          <a:ext cx="1270" cy="138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1"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2" name="直線コネクタ 441"/>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147530</xdr:rowOff>
    </xdr:from>
    <xdr:ext cx="690189" cy="259045"/>
    <xdr:sp macro="" textlink="">
      <xdr:nvSpPr>
        <xdr:cNvPr id="443" name="普通建設事業費 （ うち更新整備　）最大値テキスト"/>
        <xdr:cNvSpPr txBox="1"/>
      </xdr:nvSpPr>
      <xdr:spPr>
        <a:xfrm>
          <a:off x="10528300" y="154065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1,819,747</a:t>
          </a:r>
          <a:endParaRPr kumimoji="1" lang="ja-JP" altLang="en-US" sz="1000" b="1">
            <a:latin typeface="ＭＳ Ｐゴシック"/>
          </a:endParaRPr>
        </a:p>
      </xdr:txBody>
    </xdr:sp>
    <xdr:clientData/>
  </xdr:oneCellAnchor>
  <xdr:twoCellAnchor>
    <xdr:from>
      <xdr:col>15</xdr:col>
      <xdr:colOff>92075</xdr:colOff>
      <xdr:row>91</xdr:row>
      <xdr:rowOff>29403</xdr:rowOff>
    </xdr:from>
    <xdr:to>
      <xdr:col>15</xdr:col>
      <xdr:colOff>269875</xdr:colOff>
      <xdr:row>91</xdr:row>
      <xdr:rowOff>29403</xdr:rowOff>
    </xdr:to>
    <xdr:cxnSp macro="">
      <xdr:nvCxnSpPr>
        <xdr:cNvPr id="444" name="直線コネクタ 443"/>
        <xdr:cNvCxnSpPr/>
      </xdr:nvCxnSpPr>
      <xdr:spPr>
        <a:xfrm>
          <a:off x="10388600" y="1563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127901</xdr:rowOff>
    </xdr:from>
    <xdr:to>
      <xdr:col>15</xdr:col>
      <xdr:colOff>180975</xdr:colOff>
      <xdr:row>98</xdr:row>
      <xdr:rowOff>133544</xdr:rowOff>
    </xdr:to>
    <xdr:cxnSp macro="">
      <xdr:nvCxnSpPr>
        <xdr:cNvPr id="445" name="直線コネクタ 444"/>
        <xdr:cNvCxnSpPr/>
      </xdr:nvCxnSpPr>
      <xdr:spPr>
        <a:xfrm flipV="1">
          <a:off x="9639300" y="16930001"/>
          <a:ext cx="838200" cy="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67685</xdr:rowOff>
    </xdr:from>
    <xdr:ext cx="599010" cy="259045"/>
    <xdr:sp macro="" textlink="">
      <xdr:nvSpPr>
        <xdr:cNvPr id="446" name="普通建設事業費 （ うち更新整備　）平均値テキスト"/>
        <xdr:cNvSpPr txBox="1"/>
      </xdr:nvSpPr>
      <xdr:spPr>
        <a:xfrm>
          <a:off x="10528300" y="166983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157,864</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44808</xdr:rowOff>
    </xdr:from>
    <xdr:to>
      <xdr:col>15</xdr:col>
      <xdr:colOff>231775</xdr:colOff>
      <xdr:row>98</xdr:row>
      <xdr:rowOff>146408</xdr:rowOff>
    </xdr:to>
    <xdr:sp macro="" textlink="">
      <xdr:nvSpPr>
        <xdr:cNvPr id="447" name="フローチャート : 判断 446"/>
        <xdr:cNvSpPr/>
      </xdr:nvSpPr>
      <xdr:spPr>
        <a:xfrm>
          <a:off x="10426700" y="1684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120408</xdr:rowOff>
    </xdr:from>
    <xdr:to>
      <xdr:col>14</xdr:col>
      <xdr:colOff>28575</xdr:colOff>
      <xdr:row>98</xdr:row>
      <xdr:rowOff>133544</xdr:rowOff>
    </xdr:to>
    <xdr:cxnSp macro="">
      <xdr:nvCxnSpPr>
        <xdr:cNvPr id="448" name="直線コネクタ 447"/>
        <xdr:cNvCxnSpPr/>
      </xdr:nvCxnSpPr>
      <xdr:spPr>
        <a:xfrm>
          <a:off x="8750300" y="16922508"/>
          <a:ext cx="889000" cy="1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65433</xdr:rowOff>
    </xdr:from>
    <xdr:to>
      <xdr:col>14</xdr:col>
      <xdr:colOff>79375</xdr:colOff>
      <xdr:row>98</xdr:row>
      <xdr:rowOff>167033</xdr:rowOff>
    </xdr:to>
    <xdr:sp macro="" textlink="">
      <xdr:nvSpPr>
        <xdr:cNvPr id="449" name="フローチャート : 判断 448"/>
        <xdr:cNvSpPr/>
      </xdr:nvSpPr>
      <xdr:spPr>
        <a:xfrm>
          <a:off x="9588500" y="1686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12110</xdr:rowOff>
    </xdr:from>
    <xdr:ext cx="599010" cy="259045"/>
    <xdr:sp macro="" textlink="">
      <xdr:nvSpPr>
        <xdr:cNvPr id="450" name="テキスト ボックス 449"/>
        <xdr:cNvSpPr txBox="1"/>
      </xdr:nvSpPr>
      <xdr:spPr>
        <a:xfrm>
          <a:off x="9339794" y="16642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130,796</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64272</xdr:rowOff>
    </xdr:from>
    <xdr:to>
      <xdr:col>12</xdr:col>
      <xdr:colOff>561975</xdr:colOff>
      <xdr:row>98</xdr:row>
      <xdr:rowOff>165872</xdr:rowOff>
    </xdr:to>
    <xdr:sp macro="" textlink="">
      <xdr:nvSpPr>
        <xdr:cNvPr id="451" name="フローチャート : 判断 450"/>
        <xdr:cNvSpPr/>
      </xdr:nvSpPr>
      <xdr:spPr>
        <a:xfrm>
          <a:off x="8699500" y="1686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10949</xdr:rowOff>
    </xdr:from>
    <xdr:ext cx="599010" cy="259045"/>
    <xdr:sp macro="" textlink="">
      <xdr:nvSpPr>
        <xdr:cNvPr id="452" name="テキスト ボックス 451"/>
        <xdr:cNvSpPr txBox="1"/>
      </xdr:nvSpPr>
      <xdr:spPr>
        <a:xfrm>
          <a:off x="8450794" y="16641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77101</xdr:rowOff>
    </xdr:from>
    <xdr:to>
      <xdr:col>15</xdr:col>
      <xdr:colOff>231775</xdr:colOff>
      <xdr:row>99</xdr:row>
      <xdr:rowOff>7251</xdr:rowOff>
    </xdr:to>
    <xdr:sp macro="" textlink="">
      <xdr:nvSpPr>
        <xdr:cNvPr id="458" name="円/楕円 457"/>
        <xdr:cNvSpPr/>
      </xdr:nvSpPr>
      <xdr:spPr>
        <a:xfrm>
          <a:off x="10426700" y="1687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23234</xdr:rowOff>
    </xdr:from>
    <xdr:ext cx="599010" cy="259045"/>
    <xdr:sp macro="" textlink="">
      <xdr:nvSpPr>
        <xdr:cNvPr id="459" name="普通建設事業費 （ うち更新整備　）該当値テキスト"/>
        <xdr:cNvSpPr txBox="1"/>
      </xdr:nvSpPr>
      <xdr:spPr>
        <a:xfrm>
          <a:off x="10528300" y="16825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115,484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82744</xdr:rowOff>
    </xdr:from>
    <xdr:to>
      <xdr:col>14</xdr:col>
      <xdr:colOff>79375</xdr:colOff>
      <xdr:row>99</xdr:row>
      <xdr:rowOff>12894</xdr:rowOff>
    </xdr:to>
    <xdr:sp macro="" textlink="">
      <xdr:nvSpPr>
        <xdr:cNvPr id="460" name="円/楕円 459"/>
        <xdr:cNvSpPr/>
      </xdr:nvSpPr>
      <xdr:spPr>
        <a:xfrm>
          <a:off x="9588500" y="1688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99</xdr:row>
      <xdr:rowOff>4021</xdr:rowOff>
    </xdr:from>
    <xdr:ext cx="599010" cy="259045"/>
    <xdr:sp macro="" textlink="">
      <xdr:nvSpPr>
        <xdr:cNvPr id="461" name="テキスト ボックス 460"/>
        <xdr:cNvSpPr txBox="1"/>
      </xdr:nvSpPr>
      <xdr:spPr>
        <a:xfrm>
          <a:off x="9339794" y="16977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108,080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69608</xdr:rowOff>
    </xdr:from>
    <xdr:to>
      <xdr:col>12</xdr:col>
      <xdr:colOff>561975</xdr:colOff>
      <xdr:row>98</xdr:row>
      <xdr:rowOff>171208</xdr:rowOff>
    </xdr:to>
    <xdr:sp macro="" textlink="">
      <xdr:nvSpPr>
        <xdr:cNvPr id="462" name="円/楕円 461"/>
        <xdr:cNvSpPr/>
      </xdr:nvSpPr>
      <xdr:spPr>
        <a:xfrm>
          <a:off x="8699500" y="1687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162335</xdr:rowOff>
    </xdr:from>
    <xdr:ext cx="599010" cy="259045"/>
    <xdr:sp macro="" textlink="">
      <xdr:nvSpPr>
        <xdr:cNvPr id="463" name="テキスト ボックス 462"/>
        <xdr:cNvSpPr txBox="1"/>
      </xdr:nvSpPr>
      <xdr:spPr>
        <a:xfrm>
          <a:off x="8450794" y="16964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125,318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74" name="直線コネクタ 47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75" name="テキスト ボックス 47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76" name="直線コネクタ 47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477" name="テキスト ボックス 47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78" name="直線コネクタ 47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479" name="テキスト ボックス 47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0" name="直線コネクタ 47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481" name="テキスト ボックス 48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2" name="直線コネクタ 48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483" name="テキスト ボックス 48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84" name="直線コネクタ 48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29</xdr:row>
      <xdr:rowOff>38299</xdr:rowOff>
    </xdr:from>
    <xdr:ext cx="685572" cy="259045"/>
    <xdr:sp macro="" textlink="">
      <xdr:nvSpPr>
        <xdr:cNvPr id="485" name="テキスト ボックス 484"/>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27</xdr:row>
      <xdr:rowOff>54627</xdr:rowOff>
    </xdr:from>
    <xdr:ext cx="685572" cy="259045"/>
    <xdr:sp macro="" textlink="">
      <xdr:nvSpPr>
        <xdr:cNvPr id="487" name="テキスト ボックス 486"/>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24009</xdr:rowOff>
    </xdr:from>
    <xdr:to>
      <xdr:col>23</xdr:col>
      <xdr:colOff>516889</xdr:colOff>
      <xdr:row>39</xdr:row>
      <xdr:rowOff>98878</xdr:rowOff>
    </xdr:to>
    <xdr:cxnSp macro="">
      <xdr:nvCxnSpPr>
        <xdr:cNvPr id="489" name="直線コネクタ 488"/>
        <xdr:cNvCxnSpPr/>
      </xdr:nvCxnSpPr>
      <xdr:spPr>
        <a:xfrm flipV="1">
          <a:off x="16317595" y="5338959"/>
          <a:ext cx="1269" cy="144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135686</xdr:rowOff>
    </xdr:from>
    <xdr:ext cx="249299" cy="259045"/>
    <xdr:sp macro="" textlink="">
      <xdr:nvSpPr>
        <xdr:cNvPr id="490" name="災害復旧事業費最小値テキスト"/>
        <xdr:cNvSpPr txBox="1"/>
      </xdr:nvSpPr>
      <xdr:spPr>
        <a:xfrm>
          <a:off x="16370300" y="68222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1" name="直線コネクタ 49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142136</xdr:rowOff>
    </xdr:from>
    <xdr:ext cx="599010" cy="259045"/>
    <xdr:sp macro="" textlink="">
      <xdr:nvSpPr>
        <xdr:cNvPr id="492" name="災害復旧事業費最大値テキスト"/>
        <xdr:cNvSpPr txBox="1"/>
      </xdr:nvSpPr>
      <xdr:spPr>
        <a:xfrm>
          <a:off x="16370300" y="511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885,852</a:t>
          </a:r>
          <a:endParaRPr kumimoji="1" lang="ja-JP" altLang="en-US" sz="1000" b="1">
            <a:latin typeface="ＭＳ Ｐゴシック"/>
          </a:endParaRPr>
        </a:p>
      </xdr:txBody>
    </xdr:sp>
    <xdr:clientData/>
  </xdr:oneCellAnchor>
  <xdr:twoCellAnchor>
    <xdr:from>
      <xdr:col>23</xdr:col>
      <xdr:colOff>428625</xdr:colOff>
      <xdr:row>31</xdr:row>
      <xdr:rowOff>24009</xdr:rowOff>
    </xdr:from>
    <xdr:to>
      <xdr:col>23</xdr:col>
      <xdr:colOff>606425</xdr:colOff>
      <xdr:row>31</xdr:row>
      <xdr:rowOff>24009</xdr:rowOff>
    </xdr:to>
    <xdr:cxnSp macro="">
      <xdr:nvCxnSpPr>
        <xdr:cNvPr id="493" name="直線コネクタ 492"/>
        <xdr:cNvCxnSpPr/>
      </xdr:nvCxnSpPr>
      <xdr:spPr>
        <a:xfrm>
          <a:off x="16230600" y="5338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14077</xdr:rowOff>
    </xdr:from>
    <xdr:to>
      <xdr:col>23</xdr:col>
      <xdr:colOff>517525</xdr:colOff>
      <xdr:row>39</xdr:row>
      <xdr:rowOff>46315</xdr:rowOff>
    </xdr:to>
    <xdr:cxnSp macro="">
      <xdr:nvCxnSpPr>
        <xdr:cNvPr id="494" name="直線コネクタ 493"/>
        <xdr:cNvCxnSpPr/>
      </xdr:nvCxnSpPr>
      <xdr:spPr>
        <a:xfrm>
          <a:off x="15481300" y="6700627"/>
          <a:ext cx="838200" cy="3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8686</xdr:rowOff>
    </xdr:from>
    <xdr:ext cx="534377" cy="259045"/>
    <xdr:sp macro="" textlink="">
      <xdr:nvSpPr>
        <xdr:cNvPr id="495" name="災害復旧事業費平均値テキスト"/>
        <xdr:cNvSpPr txBox="1"/>
      </xdr:nvSpPr>
      <xdr:spPr>
        <a:xfrm>
          <a:off x="16370300" y="66952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10,913</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30259</xdr:rowOff>
    </xdr:from>
    <xdr:to>
      <xdr:col>23</xdr:col>
      <xdr:colOff>568325</xdr:colOff>
      <xdr:row>39</xdr:row>
      <xdr:rowOff>131859</xdr:rowOff>
    </xdr:to>
    <xdr:sp macro="" textlink="">
      <xdr:nvSpPr>
        <xdr:cNvPr id="496" name="フローチャート : 判断 495"/>
        <xdr:cNvSpPr/>
      </xdr:nvSpPr>
      <xdr:spPr>
        <a:xfrm>
          <a:off x="16268700" y="671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133663</xdr:rowOff>
    </xdr:from>
    <xdr:to>
      <xdr:col>22</xdr:col>
      <xdr:colOff>365125</xdr:colOff>
      <xdr:row>39</xdr:row>
      <xdr:rowOff>14077</xdr:rowOff>
    </xdr:to>
    <xdr:cxnSp macro="">
      <xdr:nvCxnSpPr>
        <xdr:cNvPr id="497" name="直線コネクタ 496"/>
        <xdr:cNvCxnSpPr/>
      </xdr:nvCxnSpPr>
      <xdr:spPr>
        <a:xfrm>
          <a:off x="14592300" y="6648763"/>
          <a:ext cx="889000" cy="5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20521</xdr:rowOff>
    </xdr:from>
    <xdr:to>
      <xdr:col>22</xdr:col>
      <xdr:colOff>415925</xdr:colOff>
      <xdr:row>39</xdr:row>
      <xdr:rowOff>122121</xdr:rowOff>
    </xdr:to>
    <xdr:sp macro="" textlink="">
      <xdr:nvSpPr>
        <xdr:cNvPr id="498" name="フローチャート : 判断 497"/>
        <xdr:cNvSpPr/>
      </xdr:nvSpPr>
      <xdr:spPr>
        <a:xfrm>
          <a:off x="15430500" y="670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113248</xdr:rowOff>
    </xdr:from>
    <xdr:ext cx="534377" cy="259045"/>
    <xdr:sp macro="" textlink="">
      <xdr:nvSpPr>
        <xdr:cNvPr id="499" name="テキスト ボックス 498"/>
        <xdr:cNvSpPr txBox="1"/>
      </xdr:nvSpPr>
      <xdr:spPr>
        <a:xfrm>
          <a:off x="15214111" y="679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16,877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133663</xdr:rowOff>
    </xdr:from>
    <xdr:to>
      <xdr:col>21</xdr:col>
      <xdr:colOff>161925</xdr:colOff>
      <xdr:row>39</xdr:row>
      <xdr:rowOff>38832</xdr:rowOff>
    </xdr:to>
    <xdr:cxnSp macro="">
      <xdr:nvCxnSpPr>
        <xdr:cNvPr id="500" name="直線コネクタ 499"/>
        <xdr:cNvCxnSpPr/>
      </xdr:nvCxnSpPr>
      <xdr:spPr>
        <a:xfrm flipV="1">
          <a:off x="13703300" y="6648763"/>
          <a:ext cx="889000" cy="7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24832</xdr:rowOff>
    </xdr:from>
    <xdr:to>
      <xdr:col>21</xdr:col>
      <xdr:colOff>212725</xdr:colOff>
      <xdr:row>39</xdr:row>
      <xdr:rowOff>126432</xdr:rowOff>
    </xdr:to>
    <xdr:sp macro="" textlink="">
      <xdr:nvSpPr>
        <xdr:cNvPr id="501" name="フローチャート : 判断 500"/>
        <xdr:cNvSpPr/>
      </xdr:nvSpPr>
      <xdr:spPr>
        <a:xfrm>
          <a:off x="14541500" y="6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117559</xdr:rowOff>
    </xdr:from>
    <xdr:ext cx="534377" cy="259045"/>
    <xdr:sp macro="" textlink="">
      <xdr:nvSpPr>
        <xdr:cNvPr id="502" name="テキスト ボックス 501"/>
        <xdr:cNvSpPr txBox="1"/>
      </xdr:nvSpPr>
      <xdr:spPr>
        <a:xfrm>
          <a:off x="14325111" y="680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38832</xdr:rowOff>
    </xdr:from>
    <xdr:to>
      <xdr:col>19</xdr:col>
      <xdr:colOff>644525</xdr:colOff>
      <xdr:row>39</xdr:row>
      <xdr:rowOff>54099</xdr:rowOff>
    </xdr:to>
    <xdr:cxnSp macro="">
      <xdr:nvCxnSpPr>
        <xdr:cNvPr id="503" name="直線コネクタ 502"/>
        <xdr:cNvCxnSpPr/>
      </xdr:nvCxnSpPr>
      <xdr:spPr>
        <a:xfrm flipV="1">
          <a:off x="12814300" y="6725382"/>
          <a:ext cx="889000" cy="1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22469</xdr:rowOff>
    </xdr:from>
    <xdr:to>
      <xdr:col>20</xdr:col>
      <xdr:colOff>9525</xdr:colOff>
      <xdr:row>39</xdr:row>
      <xdr:rowOff>124069</xdr:rowOff>
    </xdr:to>
    <xdr:sp macro="" textlink="">
      <xdr:nvSpPr>
        <xdr:cNvPr id="504" name="フローチャート : 判断 503"/>
        <xdr:cNvSpPr/>
      </xdr:nvSpPr>
      <xdr:spPr>
        <a:xfrm>
          <a:off x="13652500" y="670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115196</xdr:rowOff>
    </xdr:from>
    <xdr:ext cx="534377" cy="259045"/>
    <xdr:sp macro="" textlink="">
      <xdr:nvSpPr>
        <xdr:cNvPr id="505" name="テキスト ボックス 504"/>
        <xdr:cNvSpPr txBox="1"/>
      </xdr:nvSpPr>
      <xdr:spPr>
        <a:xfrm>
          <a:off x="13436111" y="680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7200</xdr:rowOff>
    </xdr:from>
    <xdr:to>
      <xdr:col>18</xdr:col>
      <xdr:colOff>492125</xdr:colOff>
      <xdr:row>39</xdr:row>
      <xdr:rowOff>108800</xdr:rowOff>
    </xdr:to>
    <xdr:sp macro="" textlink="">
      <xdr:nvSpPr>
        <xdr:cNvPr id="506" name="フローチャート : 判断 505"/>
        <xdr:cNvSpPr/>
      </xdr:nvSpPr>
      <xdr:spPr>
        <a:xfrm>
          <a:off x="12763500" y="669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99927</xdr:rowOff>
    </xdr:from>
    <xdr:ext cx="534377" cy="259045"/>
    <xdr:sp macro="" textlink="">
      <xdr:nvSpPr>
        <xdr:cNvPr id="507" name="テキスト ボックス 506"/>
        <xdr:cNvSpPr txBox="1"/>
      </xdr:nvSpPr>
      <xdr:spPr>
        <a:xfrm>
          <a:off x="12547111" y="678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166965</xdr:rowOff>
    </xdr:from>
    <xdr:to>
      <xdr:col>23</xdr:col>
      <xdr:colOff>568325</xdr:colOff>
      <xdr:row>39</xdr:row>
      <xdr:rowOff>97115</xdr:rowOff>
    </xdr:to>
    <xdr:sp macro="" textlink="">
      <xdr:nvSpPr>
        <xdr:cNvPr id="513" name="円/楕円 512"/>
        <xdr:cNvSpPr/>
      </xdr:nvSpPr>
      <xdr:spPr>
        <a:xfrm>
          <a:off x="16268700" y="668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126342</xdr:rowOff>
    </xdr:from>
    <xdr:ext cx="534377" cy="259045"/>
    <xdr:sp macro="" textlink="">
      <xdr:nvSpPr>
        <xdr:cNvPr id="514" name="災害復旧事業費該当値テキスト"/>
        <xdr:cNvSpPr txBox="1"/>
      </xdr:nvSpPr>
      <xdr:spPr>
        <a:xfrm>
          <a:off x="16370300" y="646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32,191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134727</xdr:rowOff>
    </xdr:from>
    <xdr:to>
      <xdr:col>22</xdr:col>
      <xdr:colOff>415925</xdr:colOff>
      <xdr:row>39</xdr:row>
      <xdr:rowOff>64877</xdr:rowOff>
    </xdr:to>
    <xdr:sp macro="" textlink="">
      <xdr:nvSpPr>
        <xdr:cNvPr id="515" name="円/楕円 514"/>
        <xdr:cNvSpPr/>
      </xdr:nvSpPr>
      <xdr:spPr>
        <a:xfrm>
          <a:off x="15430500" y="664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81405</xdr:rowOff>
    </xdr:from>
    <xdr:ext cx="534377" cy="259045"/>
    <xdr:sp macro="" textlink="">
      <xdr:nvSpPr>
        <xdr:cNvPr id="516" name="テキスト ボックス 515"/>
        <xdr:cNvSpPr txBox="1"/>
      </xdr:nvSpPr>
      <xdr:spPr>
        <a:xfrm>
          <a:off x="15214111" y="642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51,934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82863</xdr:rowOff>
    </xdr:from>
    <xdr:to>
      <xdr:col>21</xdr:col>
      <xdr:colOff>212725</xdr:colOff>
      <xdr:row>39</xdr:row>
      <xdr:rowOff>13013</xdr:rowOff>
    </xdr:to>
    <xdr:sp macro="" textlink="">
      <xdr:nvSpPr>
        <xdr:cNvPr id="517" name="円/楕円 516"/>
        <xdr:cNvSpPr/>
      </xdr:nvSpPr>
      <xdr:spPr>
        <a:xfrm>
          <a:off x="14541500" y="659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29540</xdr:rowOff>
    </xdr:from>
    <xdr:ext cx="534377" cy="259045"/>
    <xdr:sp macro="" textlink="">
      <xdr:nvSpPr>
        <xdr:cNvPr id="518" name="テキスト ボックス 517"/>
        <xdr:cNvSpPr txBox="1"/>
      </xdr:nvSpPr>
      <xdr:spPr>
        <a:xfrm>
          <a:off x="14325111" y="637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83,697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159482</xdr:rowOff>
    </xdr:from>
    <xdr:to>
      <xdr:col>20</xdr:col>
      <xdr:colOff>9525</xdr:colOff>
      <xdr:row>39</xdr:row>
      <xdr:rowOff>89632</xdr:rowOff>
    </xdr:to>
    <xdr:sp macro="" textlink="">
      <xdr:nvSpPr>
        <xdr:cNvPr id="519" name="円/楕円 518"/>
        <xdr:cNvSpPr/>
      </xdr:nvSpPr>
      <xdr:spPr>
        <a:xfrm>
          <a:off x="13652500" y="667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106159</xdr:rowOff>
    </xdr:from>
    <xdr:ext cx="534377" cy="259045"/>
    <xdr:sp macro="" textlink="">
      <xdr:nvSpPr>
        <xdr:cNvPr id="520" name="テキスト ボックス 519"/>
        <xdr:cNvSpPr txBox="1"/>
      </xdr:nvSpPr>
      <xdr:spPr>
        <a:xfrm>
          <a:off x="13436111" y="644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36,774</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3299</xdr:rowOff>
    </xdr:from>
    <xdr:to>
      <xdr:col>18</xdr:col>
      <xdr:colOff>492125</xdr:colOff>
      <xdr:row>39</xdr:row>
      <xdr:rowOff>104899</xdr:rowOff>
    </xdr:to>
    <xdr:sp macro="" textlink="">
      <xdr:nvSpPr>
        <xdr:cNvPr id="521" name="円/楕円 520"/>
        <xdr:cNvSpPr/>
      </xdr:nvSpPr>
      <xdr:spPr>
        <a:xfrm>
          <a:off x="12763500" y="668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121426</xdr:rowOff>
    </xdr:from>
    <xdr:ext cx="534377" cy="259045"/>
    <xdr:sp macro="" textlink="">
      <xdr:nvSpPr>
        <xdr:cNvPr id="522" name="テキスト ボックス 521"/>
        <xdr:cNvSpPr txBox="1"/>
      </xdr:nvSpPr>
      <xdr:spPr>
        <a:xfrm>
          <a:off x="12547111" y="646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27,424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3" name="直線コネクタ 53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4" name="テキスト ボックス 53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5" name="直線コネクタ 53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35577</xdr:rowOff>
    </xdr:from>
    <xdr:ext cx="248786" cy="259045"/>
    <xdr:sp macro="" textlink="">
      <xdr:nvSpPr>
        <xdr:cNvPr id="536" name="テキスト ボックス 535"/>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38" name="テキスト ボックス 537"/>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39" name="直線コネクタ 53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0" name="テキスト ボックス 539"/>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1" name="直線コネクタ 54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92727</xdr:rowOff>
    </xdr:from>
    <xdr:ext cx="312906" cy="259045"/>
    <xdr:sp macro="" textlink="">
      <xdr:nvSpPr>
        <xdr:cNvPr id="542" name="テキスト ボックス 541"/>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4" name="テキスト ボックス 543"/>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46" name="直線コネクタ 545"/>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47"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8" name="直線コネクタ 547"/>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49"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0" name="直線コネクタ 54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1" name="直線コネクタ 550"/>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52"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3" name="フローチャート : 判断 552"/>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4" name="直線コネクタ 553"/>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5" name="フローチャート : 判断 554"/>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6" name="テキスト ボックス 555"/>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57" name="直線コネクタ 556"/>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58" name="フローチャート : 判断 557"/>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59" name="テキスト ボックス 558"/>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0" name="直線コネクタ 559"/>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165100</xdr:rowOff>
    </xdr:from>
    <xdr:to>
      <xdr:col>20</xdr:col>
      <xdr:colOff>9525</xdr:colOff>
      <xdr:row>59</xdr:row>
      <xdr:rowOff>95250</xdr:rowOff>
    </xdr:to>
    <xdr:sp macro="" textlink="">
      <xdr:nvSpPr>
        <xdr:cNvPr id="561" name="フローチャート : 判断 560"/>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2" name="テキスト ボックス 561"/>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50</xdr:row>
      <xdr:rowOff>165100</xdr:rowOff>
    </xdr:from>
    <xdr:to>
      <xdr:col>18</xdr:col>
      <xdr:colOff>492125</xdr:colOff>
      <xdr:row>51</xdr:row>
      <xdr:rowOff>95250</xdr:rowOff>
    </xdr:to>
    <xdr:sp macro="" textlink="">
      <xdr:nvSpPr>
        <xdr:cNvPr id="563" name="フローチャート : 判断 562"/>
        <xdr:cNvSpPr/>
      </xdr:nvSpPr>
      <xdr:spPr>
        <a:xfrm>
          <a:off x="12763500" y="873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49</xdr:row>
      <xdr:rowOff>111777</xdr:rowOff>
    </xdr:from>
    <xdr:ext cx="313932" cy="259045"/>
    <xdr:sp macro="" textlink="">
      <xdr:nvSpPr>
        <xdr:cNvPr id="564" name="テキスト ボックス 563"/>
        <xdr:cNvSpPr txBox="1"/>
      </xdr:nvSpPr>
      <xdr:spPr>
        <a:xfrm>
          <a:off x="12657333" y="8512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0" name="円/楕円 569"/>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71"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2" name="円/楕円 571"/>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3" name="テキスト ボックス 572"/>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4" name="円/楕円 573"/>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75" name="テキスト ボックス 574"/>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6" name="円/楕円 575"/>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111777</xdr:rowOff>
    </xdr:from>
    <xdr:ext cx="249299" cy="259045"/>
    <xdr:sp macro="" textlink="">
      <xdr:nvSpPr>
        <xdr:cNvPr id="577" name="テキスト ボックス 576"/>
        <xdr:cNvSpPr txBox="1"/>
      </xdr:nvSpPr>
      <xdr:spPr>
        <a:xfrm>
          <a:off x="1357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78" name="円/楕円 577"/>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79" name="テキスト ボックス 578"/>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144434</xdr:rowOff>
    </xdr:from>
    <xdr:ext cx="595419" cy="259045"/>
    <xdr:sp macro="" textlink="">
      <xdr:nvSpPr>
        <xdr:cNvPr id="593" name="テキスト ボックス 592"/>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74</xdr:row>
      <xdr:rowOff>160762</xdr:rowOff>
    </xdr:from>
    <xdr:ext cx="595419" cy="259045"/>
    <xdr:sp macro="" textlink="">
      <xdr:nvSpPr>
        <xdr:cNvPr id="595" name="テキスト ボックス 594"/>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5642</xdr:rowOff>
    </xdr:from>
    <xdr:ext cx="595419" cy="259045"/>
    <xdr:sp macro="" textlink="">
      <xdr:nvSpPr>
        <xdr:cNvPr id="597" name="テキスト ボックス 596"/>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9" name="テキスト ボックス 59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38299</xdr:rowOff>
    </xdr:from>
    <xdr:ext cx="685572" cy="259045"/>
    <xdr:sp macro="" textlink="">
      <xdr:nvSpPr>
        <xdr:cNvPr id="601" name="テキスト ボックス 600"/>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03" name="テキスト ボックス 60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31750</xdr:rowOff>
    </xdr:from>
    <xdr:to>
      <xdr:col>23</xdr:col>
      <xdr:colOff>516889</xdr:colOff>
      <xdr:row>79</xdr:row>
      <xdr:rowOff>95452</xdr:rowOff>
    </xdr:to>
    <xdr:cxnSp macro="">
      <xdr:nvCxnSpPr>
        <xdr:cNvPr id="605" name="直線コネクタ 604"/>
        <xdr:cNvCxnSpPr/>
      </xdr:nvCxnSpPr>
      <xdr:spPr>
        <a:xfrm flipV="1">
          <a:off x="16317595" y="12204700"/>
          <a:ext cx="1269" cy="143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99279</xdr:rowOff>
    </xdr:from>
    <xdr:ext cx="469744" cy="259045"/>
    <xdr:sp macro="" textlink="">
      <xdr:nvSpPr>
        <xdr:cNvPr id="606" name="公債費最小値テキスト"/>
        <xdr:cNvSpPr txBox="1"/>
      </xdr:nvSpPr>
      <xdr:spPr>
        <a:xfrm>
          <a:off x="16370300" y="13643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23</xdr:col>
      <xdr:colOff>428625</xdr:colOff>
      <xdr:row>79</xdr:row>
      <xdr:rowOff>95452</xdr:rowOff>
    </xdr:from>
    <xdr:to>
      <xdr:col>23</xdr:col>
      <xdr:colOff>606425</xdr:colOff>
      <xdr:row>79</xdr:row>
      <xdr:rowOff>95452</xdr:rowOff>
    </xdr:to>
    <xdr:cxnSp macro="">
      <xdr:nvCxnSpPr>
        <xdr:cNvPr id="607" name="直線コネクタ 606"/>
        <xdr:cNvCxnSpPr/>
      </xdr:nvCxnSpPr>
      <xdr:spPr>
        <a:xfrm>
          <a:off x="16230600" y="13640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149877</xdr:rowOff>
    </xdr:from>
    <xdr:ext cx="599010" cy="259045"/>
    <xdr:sp macro="" textlink="">
      <xdr:nvSpPr>
        <xdr:cNvPr id="608" name="公債費最大値テキスト"/>
        <xdr:cNvSpPr txBox="1"/>
      </xdr:nvSpPr>
      <xdr:spPr>
        <a:xfrm>
          <a:off x="16370300" y="11979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881,111</a:t>
          </a:r>
          <a:endParaRPr kumimoji="1" lang="ja-JP" altLang="en-US" sz="1000" b="1">
            <a:latin typeface="ＭＳ Ｐゴシック"/>
          </a:endParaRPr>
        </a:p>
      </xdr:txBody>
    </xdr:sp>
    <xdr:clientData/>
  </xdr:oneCellAnchor>
  <xdr:twoCellAnchor>
    <xdr:from>
      <xdr:col>23</xdr:col>
      <xdr:colOff>428625</xdr:colOff>
      <xdr:row>71</xdr:row>
      <xdr:rowOff>31750</xdr:rowOff>
    </xdr:from>
    <xdr:to>
      <xdr:col>23</xdr:col>
      <xdr:colOff>606425</xdr:colOff>
      <xdr:row>71</xdr:row>
      <xdr:rowOff>31750</xdr:rowOff>
    </xdr:to>
    <xdr:cxnSp macro="">
      <xdr:nvCxnSpPr>
        <xdr:cNvPr id="609" name="直線コネクタ 608"/>
        <xdr:cNvCxnSpPr/>
      </xdr:nvCxnSpPr>
      <xdr:spPr>
        <a:xfrm>
          <a:off x="16230600" y="1220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68980</xdr:rowOff>
    </xdr:from>
    <xdr:to>
      <xdr:col>23</xdr:col>
      <xdr:colOff>517525</xdr:colOff>
      <xdr:row>78</xdr:row>
      <xdr:rowOff>71464</xdr:rowOff>
    </xdr:to>
    <xdr:cxnSp macro="">
      <xdr:nvCxnSpPr>
        <xdr:cNvPr id="610" name="直線コネクタ 609"/>
        <xdr:cNvCxnSpPr/>
      </xdr:nvCxnSpPr>
      <xdr:spPr>
        <a:xfrm>
          <a:off x="15481300" y="13442080"/>
          <a:ext cx="838200" cy="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165626</xdr:rowOff>
    </xdr:from>
    <xdr:ext cx="599010" cy="259045"/>
    <xdr:sp macro="" textlink="">
      <xdr:nvSpPr>
        <xdr:cNvPr id="611" name="公債費平均値テキスト"/>
        <xdr:cNvSpPr txBox="1"/>
      </xdr:nvSpPr>
      <xdr:spPr>
        <a:xfrm>
          <a:off x="16370300" y="13195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152,021</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142749</xdr:rowOff>
    </xdr:from>
    <xdr:to>
      <xdr:col>23</xdr:col>
      <xdr:colOff>568325</xdr:colOff>
      <xdr:row>78</xdr:row>
      <xdr:rowOff>72899</xdr:rowOff>
    </xdr:to>
    <xdr:sp macro="" textlink="">
      <xdr:nvSpPr>
        <xdr:cNvPr id="612" name="フローチャート : 判断 611"/>
        <xdr:cNvSpPr/>
      </xdr:nvSpPr>
      <xdr:spPr>
        <a:xfrm>
          <a:off x="16268700" y="133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65937</xdr:rowOff>
    </xdr:from>
    <xdr:to>
      <xdr:col>22</xdr:col>
      <xdr:colOff>365125</xdr:colOff>
      <xdr:row>78</xdr:row>
      <xdr:rowOff>68980</xdr:rowOff>
    </xdr:to>
    <xdr:cxnSp macro="">
      <xdr:nvCxnSpPr>
        <xdr:cNvPr id="613" name="直線コネクタ 612"/>
        <xdr:cNvCxnSpPr/>
      </xdr:nvCxnSpPr>
      <xdr:spPr>
        <a:xfrm>
          <a:off x="14592300" y="13439037"/>
          <a:ext cx="889000" cy="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23034</xdr:rowOff>
    </xdr:from>
    <xdr:to>
      <xdr:col>22</xdr:col>
      <xdr:colOff>415925</xdr:colOff>
      <xdr:row>78</xdr:row>
      <xdr:rowOff>124634</xdr:rowOff>
    </xdr:to>
    <xdr:sp macro="" textlink="">
      <xdr:nvSpPr>
        <xdr:cNvPr id="614" name="フローチャート : 判断 613"/>
        <xdr:cNvSpPr/>
      </xdr:nvSpPr>
      <xdr:spPr>
        <a:xfrm>
          <a:off x="15430500" y="133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115761</xdr:rowOff>
    </xdr:from>
    <xdr:ext cx="599010" cy="259045"/>
    <xdr:sp macro="" textlink="">
      <xdr:nvSpPr>
        <xdr:cNvPr id="615" name="テキスト ボックス 614"/>
        <xdr:cNvSpPr txBox="1"/>
      </xdr:nvSpPr>
      <xdr:spPr>
        <a:xfrm>
          <a:off x="15181794" y="1348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47298</xdr:rowOff>
    </xdr:from>
    <xdr:to>
      <xdr:col>21</xdr:col>
      <xdr:colOff>161925</xdr:colOff>
      <xdr:row>78</xdr:row>
      <xdr:rowOff>65937</xdr:rowOff>
    </xdr:to>
    <xdr:cxnSp macro="">
      <xdr:nvCxnSpPr>
        <xdr:cNvPr id="616" name="直線コネクタ 615"/>
        <xdr:cNvCxnSpPr/>
      </xdr:nvCxnSpPr>
      <xdr:spPr>
        <a:xfrm>
          <a:off x="13703300" y="13420398"/>
          <a:ext cx="889000" cy="1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163854</xdr:rowOff>
    </xdr:from>
    <xdr:to>
      <xdr:col>21</xdr:col>
      <xdr:colOff>212725</xdr:colOff>
      <xdr:row>78</xdr:row>
      <xdr:rowOff>94004</xdr:rowOff>
    </xdr:to>
    <xdr:sp macro="" textlink="">
      <xdr:nvSpPr>
        <xdr:cNvPr id="617" name="フローチャート : 判断 616"/>
        <xdr:cNvSpPr/>
      </xdr:nvSpPr>
      <xdr:spPr>
        <a:xfrm>
          <a:off x="14541500" y="1336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110531</xdr:rowOff>
    </xdr:from>
    <xdr:ext cx="599010" cy="259045"/>
    <xdr:sp macro="" textlink="">
      <xdr:nvSpPr>
        <xdr:cNvPr id="618" name="テキスト ボックス 617"/>
        <xdr:cNvSpPr txBox="1"/>
      </xdr:nvSpPr>
      <xdr:spPr>
        <a:xfrm>
          <a:off x="14292794" y="1314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139,097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46321</xdr:rowOff>
    </xdr:from>
    <xdr:to>
      <xdr:col>19</xdr:col>
      <xdr:colOff>644525</xdr:colOff>
      <xdr:row>78</xdr:row>
      <xdr:rowOff>47298</xdr:rowOff>
    </xdr:to>
    <xdr:cxnSp macro="">
      <xdr:nvCxnSpPr>
        <xdr:cNvPr id="619" name="直線コネクタ 618"/>
        <xdr:cNvCxnSpPr/>
      </xdr:nvCxnSpPr>
      <xdr:spPr>
        <a:xfrm>
          <a:off x="12814300" y="13419421"/>
          <a:ext cx="889000" cy="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161627</xdr:rowOff>
    </xdr:from>
    <xdr:to>
      <xdr:col>20</xdr:col>
      <xdr:colOff>9525</xdr:colOff>
      <xdr:row>78</xdr:row>
      <xdr:rowOff>91777</xdr:rowOff>
    </xdr:to>
    <xdr:sp macro="" textlink="">
      <xdr:nvSpPr>
        <xdr:cNvPr id="620" name="フローチャート : 判断 619"/>
        <xdr:cNvSpPr/>
      </xdr:nvSpPr>
      <xdr:spPr>
        <a:xfrm>
          <a:off x="13652500" y="133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108304</xdr:rowOff>
    </xdr:from>
    <xdr:ext cx="599010" cy="259045"/>
    <xdr:sp macro="" textlink="">
      <xdr:nvSpPr>
        <xdr:cNvPr id="621" name="テキスト ボックス 620"/>
        <xdr:cNvSpPr txBox="1"/>
      </xdr:nvSpPr>
      <xdr:spPr>
        <a:xfrm>
          <a:off x="13403794" y="13138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150186</xdr:rowOff>
    </xdr:from>
    <xdr:to>
      <xdr:col>18</xdr:col>
      <xdr:colOff>492125</xdr:colOff>
      <xdr:row>78</xdr:row>
      <xdr:rowOff>80336</xdr:rowOff>
    </xdr:to>
    <xdr:sp macro="" textlink="">
      <xdr:nvSpPr>
        <xdr:cNvPr id="622" name="フローチャート : 判断 621"/>
        <xdr:cNvSpPr/>
      </xdr:nvSpPr>
      <xdr:spPr>
        <a:xfrm>
          <a:off x="12763500" y="1335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96863</xdr:rowOff>
    </xdr:from>
    <xdr:ext cx="599010" cy="259045"/>
    <xdr:sp macro="" textlink="">
      <xdr:nvSpPr>
        <xdr:cNvPr id="623" name="テキスト ボックス 622"/>
        <xdr:cNvSpPr txBox="1"/>
      </xdr:nvSpPr>
      <xdr:spPr>
        <a:xfrm>
          <a:off x="12514794" y="13127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147,467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20664</xdr:rowOff>
    </xdr:from>
    <xdr:to>
      <xdr:col>23</xdr:col>
      <xdr:colOff>568325</xdr:colOff>
      <xdr:row>78</xdr:row>
      <xdr:rowOff>122264</xdr:rowOff>
    </xdr:to>
    <xdr:sp macro="" textlink="">
      <xdr:nvSpPr>
        <xdr:cNvPr id="629" name="円/楕円 628"/>
        <xdr:cNvSpPr/>
      </xdr:nvSpPr>
      <xdr:spPr>
        <a:xfrm>
          <a:off x="16268700" y="1339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170541</xdr:rowOff>
    </xdr:from>
    <xdr:ext cx="599010" cy="259045"/>
    <xdr:sp macro="" textlink="">
      <xdr:nvSpPr>
        <xdr:cNvPr id="630" name="公債費該当値テキスト"/>
        <xdr:cNvSpPr txBox="1"/>
      </xdr:nvSpPr>
      <xdr:spPr>
        <a:xfrm>
          <a:off x="16370300" y="1337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121,789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18180</xdr:rowOff>
    </xdr:from>
    <xdr:to>
      <xdr:col>22</xdr:col>
      <xdr:colOff>415925</xdr:colOff>
      <xdr:row>78</xdr:row>
      <xdr:rowOff>119780</xdr:rowOff>
    </xdr:to>
    <xdr:sp macro="" textlink="">
      <xdr:nvSpPr>
        <xdr:cNvPr id="631" name="円/楕円 630"/>
        <xdr:cNvSpPr/>
      </xdr:nvSpPr>
      <xdr:spPr>
        <a:xfrm>
          <a:off x="15430500" y="1339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136307</xdr:rowOff>
    </xdr:from>
    <xdr:ext cx="599010" cy="259045"/>
    <xdr:sp macro="" textlink="">
      <xdr:nvSpPr>
        <xdr:cNvPr id="632" name="テキスト ボックス 631"/>
        <xdr:cNvSpPr txBox="1"/>
      </xdr:nvSpPr>
      <xdr:spPr>
        <a:xfrm>
          <a:off x="15181794" y="13166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123,310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15137</xdr:rowOff>
    </xdr:from>
    <xdr:to>
      <xdr:col>21</xdr:col>
      <xdr:colOff>212725</xdr:colOff>
      <xdr:row>78</xdr:row>
      <xdr:rowOff>116737</xdr:rowOff>
    </xdr:to>
    <xdr:sp macro="" textlink="">
      <xdr:nvSpPr>
        <xdr:cNvPr id="633" name="円/楕円 632"/>
        <xdr:cNvSpPr/>
      </xdr:nvSpPr>
      <xdr:spPr>
        <a:xfrm>
          <a:off x="14541500" y="1338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107864</xdr:rowOff>
    </xdr:from>
    <xdr:ext cx="599010" cy="259045"/>
    <xdr:sp macro="" textlink="">
      <xdr:nvSpPr>
        <xdr:cNvPr id="634" name="テキスト ボックス 633"/>
        <xdr:cNvSpPr txBox="1"/>
      </xdr:nvSpPr>
      <xdr:spPr>
        <a:xfrm>
          <a:off x="14292794" y="13480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125,174</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167948</xdr:rowOff>
    </xdr:from>
    <xdr:to>
      <xdr:col>20</xdr:col>
      <xdr:colOff>9525</xdr:colOff>
      <xdr:row>78</xdr:row>
      <xdr:rowOff>98098</xdr:rowOff>
    </xdr:to>
    <xdr:sp macro="" textlink="">
      <xdr:nvSpPr>
        <xdr:cNvPr id="635" name="円/楕円 634"/>
        <xdr:cNvSpPr/>
      </xdr:nvSpPr>
      <xdr:spPr>
        <a:xfrm>
          <a:off x="13652500" y="1336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89225</xdr:rowOff>
    </xdr:from>
    <xdr:ext cx="599010" cy="259045"/>
    <xdr:sp macro="" textlink="">
      <xdr:nvSpPr>
        <xdr:cNvPr id="636" name="テキスト ボックス 635"/>
        <xdr:cNvSpPr txBox="1"/>
      </xdr:nvSpPr>
      <xdr:spPr>
        <a:xfrm>
          <a:off x="13403794" y="1346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136,589</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166971</xdr:rowOff>
    </xdr:from>
    <xdr:to>
      <xdr:col>18</xdr:col>
      <xdr:colOff>492125</xdr:colOff>
      <xdr:row>78</xdr:row>
      <xdr:rowOff>97121</xdr:rowOff>
    </xdr:to>
    <xdr:sp macro="" textlink="">
      <xdr:nvSpPr>
        <xdr:cNvPr id="637" name="円/楕円 636"/>
        <xdr:cNvSpPr/>
      </xdr:nvSpPr>
      <xdr:spPr>
        <a:xfrm>
          <a:off x="12763500" y="1336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88248</xdr:rowOff>
    </xdr:from>
    <xdr:ext cx="599010" cy="259045"/>
    <xdr:sp macro="" textlink="">
      <xdr:nvSpPr>
        <xdr:cNvPr id="638" name="テキスト ボックス 637"/>
        <xdr:cNvSpPr txBox="1"/>
      </xdr:nvSpPr>
      <xdr:spPr>
        <a:xfrm>
          <a:off x="12514794" y="13461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137,187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6" name="テキスト ボックス 65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58" name="テキスト ボックス 65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0" name="テキスト ボックス 65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1245</xdr:rowOff>
    </xdr:from>
    <xdr:to>
      <xdr:col>23</xdr:col>
      <xdr:colOff>516889</xdr:colOff>
      <xdr:row>99</xdr:row>
      <xdr:rowOff>44448</xdr:rowOff>
    </xdr:to>
    <xdr:cxnSp macro="">
      <xdr:nvCxnSpPr>
        <xdr:cNvPr id="662" name="直線コネクタ 661"/>
        <xdr:cNvCxnSpPr/>
      </xdr:nvCxnSpPr>
      <xdr:spPr>
        <a:xfrm flipV="1">
          <a:off x="16317595" y="15603195"/>
          <a:ext cx="1269" cy="141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48275</xdr:rowOff>
    </xdr:from>
    <xdr:ext cx="249299" cy="259045"/>
    <xdr:sp macro="" textlink="">
      <xdr:nvSpPr>
        <xdr:cNvPr id="663" name="積立金最小値テキスト"/>
        <xdr:cNvSpPr txBox="1"/>
      </xdr:nvSpPr>
      <xdr:spPr>
        <a:xfrm>
          <a:off x="16370300" y="170218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a:t>
          </a:r>
          <a:endParaRPr kumimoji="1" lang="ja-JP" altLang="en-US" sz="1000" b="1">
            <a:latin typeface="ＭＳ Ｐゴシック"/>
          </a:endParaRPr>
        </a:p>
      </xdr:txBody>
    </xdr:sp>
    <xdr:clientData/>
  </xdr:oneCellAnchor>
  <xdr:twoCellAnchor>
    <xdr:from>
      <xdr:col>23</xdr:col>
      <xdr:colOff>428625</xdr:colOff>
      <xdr:row>99</xdr:row>
      <xdr:rowOff>44448</xdr:rowOff>
    </xdr:from>
    <xdr:to>
      <xdr:col>23</xdr:col>
      <xdr:colOff>606425</xdr:colOff>
      <xdr:row>99</xdr:row>
      <xdr:rowOff>44448</xdr:rowOff>
    </xdr:to>
    <xdr:cxnSp macro="">
      <xdr:nvCxnSpPr>
        <xdr:cNvPr id="664" name="直線コネクタ 663"/>
        <xdr:cNvCxnSpPr/>
      </xdr:nvCxnSpPr>
      <xdr:spPr>
        <a:xfrm>
          <a:off x="16230600" y="1701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119372</xdr:rowOff>
    </xdr:from>
    <xdr:ext cx="690189" cy="259045"/>
    <xdr:sp macro="" textlink="">
      <xdr:nvSpPr>
        <xdr:cNvPr id="665" name="積立金最大値テキスト"/>
        <xdr:cNvSpPr txBox="1"/>
      </xdr:nvSpPr>
      <xdr:spPr>
        <a:xfrm>
          <a:off x="16370300" y="153784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1,114,020</a:t>
          </a:r>
          <a:endParaRPr kumimoji="1" lang="ja-JP" altLang="en-US" sz="1000" b="1">
            <a:latin typeface="ＭＳ Ｐゴシック"/>
          </a:endParaRPr>
        </a:p>
      </xdr:txBody>
    </xdr:sp>
    <xdr:clientData/>
  </xdr:oneCellAnchor>
  <xdr:twoCellAnchor>
    <xdr:from>
      <xdr:col>23</xdr:col>
      <xdr:colOff>428625</xdr:colOff>
      <xdr:row>91</xdr:row>
      <xdr:rowOff>1245</xdr:rowOff>
    </xdr:from>
    <xdr:to>
      <xdr:col>23</xdr:col>
      <xdr:colOff>606425</xdr:colOff>
      <xdr:row>91</xdr:row>
      <xdr:rowOff>1245</xdr:rowOff>
    </xdr:to>
    <xdr:cxnSp macro="">
      <xdr:nvCxnSpPr>
        <xdr:cNvPr id="666" name="直線コネクタ 665"/>
        <xdr:cNvCxnSpPr/>
      </xdr:nvCxnSpPr>
      <xdr:spPr>
        <a:xfrm>
          <a:off x="16230600" y="1560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67286</xdr:rowOff>
    </xdr:from>
    <xdr:to>
      <xdr:col>23</xdr:col>
      <xdr:colOff>517525</xdr:colOff>
      <xdr:row>98</xdr:row>
      <xdr:rowOff>97994</xdr:rowOff>
    </xdr:to>
    <xdr:cxnSp macro="">
      <xdr:nvCxnSpPr>
        <xdr:cNvPr id="667" name="直線コネクタ 666"/>
        <xdr:cNvCxnSpPr/>
      </xdr:nvCxnSpPr>
      <xdr:spPr>
        <a:xfrm>
          <a:off x="15481300" y="16869386"/>
          <a:ext cx="838200" cy="3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31728</xdr:rowOff>
    </xdr:from>
    <xdr:ext cx="534377" cy="259045"/>
    <xdr:sp macro="" textlink="">
      <xdr:nvSpPr>
        <xdr:cNvPr id="668" name="積立金平均値テキスト"/>
        <xdr:cNvSpPr txBox="1"/>
      </xdr:nvSpPr>
      <xdr:spPr>
        <a:xfrm>
          <a:off x="16370300" y="168338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88,031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53301</xdr:rowOff>
    </xdr:from>
    <xdr:to>
      <xdr:col>23</xdr:col>
      <xdr:colOff>568325</xdr:colOff>
      <xdr:row>98</xdr:row>
      <xdr:rowOff>154901</xdr:rowOff>
    </xdr:to>
    <xdr:sp macro="" textlink="">
      <xdr:nvSpPr>
        <xdr:cNvPr id="669" name="フローチャート : 判断 668"/>
        <xdr:cNvSpPr/>
      </xdr:nvSpPr>
      <xdr:spPr>
        <a:xfrm>
          <a:off x="16268700" y="16855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67286</xdr:rowOff>
    </xdr:from>
    <xdr:to>
      <xdr:col>22</xdr:col>
      <xdr:colOff>365125</xdr:colOff>
      <xdr:row>98</xdr:row>
      <xdr:rowOff>149871</xdr:rowOff>
    </xdr:to>
    <xdr:cxnSp macro="">
      <xdr:nvCxnSpPr>
        <xdr:cNvPr id="670" name="直線コネクタ 669"/>
        <xdr:cNvCxnSpPr/>
      </xdr:nvCxnSpPr>
      <xdr:spPr>
        <a:xfrm flipV="1">
          <a:off x="14592300" y="16869386"/>
          <a:ext cx="889000" cy="8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124513</xdr:rowOff>
    </xdr:from>
    <xdr:to>
      <xdr:col>22</xdr:col>
      <xdr:colOff>415925</xdr:colOff>
      <xdr:row>98</xdr:row>
      <xdr:rowOff>54663</xdr:rowOff>
    </xdr:to>
    <xdr:sp macro="" textlink="">
      <xdr:nvSpPr>
        <xdr:cNvPr id="671" name="フローチャート : 判断 670"/>
        <xdr:cNvSpPr/>
      </xdr:nvSpPr>
      <xdr:spPr>
        <a:xfrm>
          <a:off x="15430500" y="167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71190</xdr:rowOff>
    </xdr:from>
    <xdr:ext cx="599010" cy="259045"/>
    <xdr:sp macro="" textlink="">
      <xdr:nvSpPr>
        <xdr:cNvPr id="672" name="テキスト ボックス 671"/>
        <xdr:cNvSpPr txBox="1"/>
      </xdr:nvSpPr>
      <xdr:spPr>
        <a:xfrm>
          <a:off x="15181794" y="1653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166,958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149871</xdr:rowOff>
    </xdr:from>
    <xdr:to>
      <xdr:col>21</xdr:col>
      <xdr:colOff>161925</xdr:colOff>
      <xdr:row>99</xdr:row>
      <xdr:rowOff>4668</xdr:rowOff>
    </xdr:to>
    <xdr:cxnSp macro="">
      <xdr:nvCxnSpPr>
        <xdr:cNvPr id="673" name="直線コネクタ 672"/>
        <xdr:cNvCxnSpPr/>
      </xdr:nvCxnSpPr>
      <xdr:spPr>
        <a:xfrm flipV="1">
          <a:off x="13703300" y="16951971"/>
          <a:ext cx="889000" cy="2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90940</xdr:rowOff>
    </xdr:from>
    <xdr:to>
      <xdr:col>21</xdr:col>
      <xdr:colOff>212725</xdr:colOff>
      <xdr:row>99</xdr:row>
      <xdr:rowOff>21090</xdr:rowOff>
    </xdr:to>
    <xdr:sp macro="" textlink="">
      <xdr:nvSpPr>
        <xdr:cNvPr id="674" name="フローチャート : 判断 673"/>
        <xdr:cNvSpPr/>
      </xdr:nvSpPr>
      <xdr:spPr>
        <a:xfrm>
          <a:off x="14541500" y="1689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37617</xdr:rowOff>
    </xdr:from>
    <xdr:ext cx="534377" cy="259045"/>
    <xdr:sp macro="" textlink="">
      <xdr:nvSpPr>
        <xdr:cNvPr id="675" name="テキスト ボックス 674"/>
        <xdr:cNvSpPr txBox="1"/>
      </xdr:nvSpPr>
      <xdr:spPr>
        <a:xfrm>
          <a:off x="14325111" y="1666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58,394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103449</xdr:rowOff>
    </xdr:from>
    <xdr:to>
      <xdr:col>19</xdr:col>
      <xdr:colOff>644525</xdr:colOff>
      <xdr:row>99</xdr:row>
      <xdr:rowOff>4668</xdr:rowOff>
    </xdr:to>
    <xdr:cxnSp macro="">
      <xdr:nvCxnSpPr>
        <xdr:cNvPr id="676" name="直線コネクタ 675"/>
        <xdr:cNvCxnSpPr/>
      </xdr:nvCxnSpPr>
      <xdr:spPr>
        <a:xfrm>
          <a:off x="12814300" y="16905549"/>
          <a:ext cx="889000" cy="7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39089</xdr:rowOff>
    </xdr:from>
    <xdr:to>
      <xdr:col>20</xdr:col>
      <xdr:colOff>9525</xdr:colOff>
      <xdr:row>98</xdr:row>
      <xdr:rowOff>140689</xdr:rowOff>
    </xdr:to>
    <xdr:sp macro="" textlink="">
      <xdr:nvSpPr>
        <xdr:cNvPr id="677" name="フローチャート : 判断 676"/>
        <xdr:cNvSpPr/>
      </xdr:nvSpPr>
      <xdr:spPr>
        <a:xfrm>
          <a:off x="13652500" y="1684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157216</xdr:rowOff>
    </xdr:from>
    <xdr:ext cx="534377" cy="259045"/>
    <xdr:sp macro="" textlink="">
      <xdr:nvSpPr>
        <xdr:cNvPr id="678" name="テキスト ボックス 677"/>
        <xdr:cNvSpPr txBox="1"/>
      </xdr:nvSpPr>
      <xdr:spPr>
        <a:xfrm>
          <a:off x="13436111" y="1661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99,221</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21814</xdr:rowOff>
    </xdr:from>
    <xdr:to>
      <xdr:col>18</xdr:col>
      <xdr:colOff>492125</xdr:colOff>
      <xdr:row>98</xdr:row>
      <xdr:rowOff>123414</xdr:rowOff>
    </xdr:to>
    <xdr:sp macro="" textlink="">
      <xdr:nvSpPr>
        <xdr:cNvPr id="679" name="フローチャート : 判断 678"/>
        <xdr:cNvSpPr/>
      </xdr:nvSpPr>
      <xdr:spPr>
        <a:xfrm>
          <a:off x="12763500" y="168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139941</xdr:rowOff>
    </xdr:from>
    <xdr:ext cx="599010" cy="259045"/>
    <xdr:sp macro="" textlink="">
      <xdr:nvSpPr>
        <xdr:cNvPr id="680" name="テキスト ボックス 679"/>
        <xdr:cNvSpPr txBox="1"/>
      </xdr:nvSpPr>
      <xdr:spPr>
        <a:xfrm>
          <a:off x="12514794" y="16599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112,824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47194</xdr:rowOff>
    </xdr:from>
    <xdr:to>
      <xdr:col>23</xdr:col>
      <xdr:colOff>568325</xdr:colOff>
      <xdr:row>98</xdr:row>
      <xdr:rowOff>148794</xdr:rowOff>
    </xdr:to>
    <xdr:sp macro="" textlink="">
      <xdr:nvSpPr>
        <xdr:cNvPr id="686" name="円/楕円 685"/>
        <xdr:cNvSpPr/>
      </xdr:nvSpPr>
      <xdr:spPr>
        <a:xfrm>
          <a:off x="16268700" y="1684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6571</xdr:rowOff>
    </xdr:from>
    <xdr:ext cx="534377" cy="259045"/>
    <xdr:sp macro="" textlink="">
      <xdr:nvSpPr>
        <xdr:cNvPr id="687" name="積立金該当値テキスト"/>
        <xdr:cNvSpPr txBox="1"/>
      </xdr:nvSpPr>
      <xdr:spPr>
        <a:xfrm>
          <a:off x="16370300" y="1663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92,839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16486</xdr:rowOff>
    </xdr:from>
    <xdr:to>
      <xdr:col>22</xdr:col>
      <xdr:colOff>415925</xdr:colOff>
      <xdr:row>98</xdr:row>
      <xdr:rowOff>118086</xdr:rowOff>
    </xdr:to>
    <xdr:sp macro="" textlink="">
      <xdr:nvSpPr>
        <xdr:cNvPr id="688" name="円/楕円 687"/>
        <xdr:cNvSpPr/>
      </xdr:nvSpPr>
      <xdr:spPr>
        <a:xfrm>
          <a:off x="15430500" y="1681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109213</xdr:rowOff>
    </xdr:from>
    <xdr:ext cx="599010" cy="259045"/>
    <xdr:sp macro="" textlink="">
      <xdr:nvSpPr>
        <xdr:cNvPr id="689" name="テキスト ボックス 688"/>
        <xdr:cNvSpPr txBox="1"/>
      </xdr:nvSpPr>
      <xdr:spPr>
        <a:xfrm>
          <a:off x="15181794" y="16911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117,019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99071</xdr:rowOff>
    </xdr:from>
    <xdr:to>
      <xdr:col>21</xdr:col>
      <xdr:colOff>212725</xdr:colOff>
      <xdr:row>99</xdr:row>
      <xdr:rowOff>29221</xdr:rowOff>
    </xdr:to>
    <xdr:sp macro="" textlink="">
      <xdr:nvSpPr>
        <xdr:cNvPr id="690" name="円/楕円 689"/>
        <xdr:cNvSpPr/>
      </xdr:nvSpPr>
      <xdr:spPr>
        <a:xfrm>
          <a:off x="14541500" y="1690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20348</xdr:rowOff>
    </xdr:from>
    <xdr:ext cx="534377" cy="259045"/>
    <xdr:sp macro="" textlink="">
      <xdr:nvSpPr>
        <xdr:cNvPr id="691" name="テキスト ボックス 690"/>
        <xdr:cNvSpPr txBox="1"/>
      </xdr:nvSpPr>
      <xdr:spPr>
        <a:xfrm>
          <a:off x="14325111" y="1699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51,991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125318</xdr:rowOff>
    </xdr:from>
    <xdr:to>
      <xdr:col>20</xdr:col>
      <xdr:colOff>9525</xdr:colOff>
      <xdr:row>99</xdr:row>
      <xdr:rowOff>55468</xdr:rowOff>
    </xdr:to>
    <xdr:sp macro="" textlink="">
      <xdr:nvSpPr>
        <xdr:cNvPr id="692" name="円/楕円 691"/>
        <xdr:cNvSpPr/>
      </xdr:nvSpPr>
      <xdr:spPr>
        <a:xfrm>
          <a:off x="13652500" y="1692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46595</xdr:rowOff>
    </xdr:from>
    <xdr:ext cx="534377" cy="259045"/>
    <xdr:sp macro="" textlink="">
      <xdr:nvSpPr>
        <xdr:cNvPr id="693" name="テキスト ボックス 692"/>
        <xdr:cNvSpPr txBox="1"/>
      </xdr:nvSpPr>
      <xdr:spPr>
        <a:xfrm>
          <a:off x="13436111" y="1702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31,325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52649</xdr:rowOff>
    </xdr:from>
    <xdr:to>
      <xdr:col>18</xdr:col>
      <xdr:colOff>492125</xdr:colOff>
      <xdr:row>98</xdr:row>
      <xdr:rowOff>154249</xdr:rowOff>
    </xdr:to>
    <xdr:sp macro="" textlink="">
      <xdr:nvSpPr>
        <xdr:cNvPr id="694" name="円/楕円 693"/>
        <xdr:cNvSpPr/>
      </xdr:nvSpPr>
      <xdr:spPr>
        <a:xfrm>
          <a:off x="12763500" y="1685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145376</xdr:rowOff>
    </xdr:from>
    <xdr:ext cx="534377" cy="259045"/>
    <xdr:sp macro="" textlink="">
      <xdr:nvSpPr>
        <xdr:cNvPr id="695" name="テキスト ボックス 694"/>
        <xdr:cNvSpPr txBox="1"/>
      </xdr:nvSpPr>
      <xdr:spPr>
        <a:xfrm>
          <a:off x="12547111" y="1694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88,544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6" name="直線コネクタ 70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7" name="テキスト ボックス 70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8" name="直線コネクタ 70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9" name="テキスト ボックス 70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0" name="直線コネクタ 70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1" name="テキスト ボックス 71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2" name="直線コネクタ 71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3" name="テキスト ボックス 71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4" name="直線コネクタ 71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5" name="テキスト ボックス 71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116520</xdr:rowOff>
    </xdr:from>
    <xdr:to>
      <xdr:col>32</xdr:col>
      <xdr:colOff>186689</xdr:colOff>
      <xdr:row>38</xdr:row>
      <xdr:rowOff>139700</xdr:rowOff>
    </xdr:to>
    <xdr:cxnSp macro="">
      <xdr:nvCxnSpPr>
        <xdr:cNvPr id="717" name="直線コネクタ 716"/>
        <xdr:cNvCxnSpPr/>
      </xdr:nvCxnSpPr>
      <xdr:spPr>
        <a:xfrm flipV="1">
          <a:off x="22159595" y="5431470"/>
          <a:ext cx="1269" cy="122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9" name="直線コネクタ 71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63197</xdr:rowOff>
    </xdr:from>
    <xdr:ext cx="534377" cy="259045"/>
    <xdr:sp macro="" textlink="">
      <xdr:nvSpPr>
        <xdr:cNvPr id="720" name="投資及び出資金最大値テキスト"/>
        <xdr:cNvSpPr txBox="1"/>
      </xdr:nvSpPr>
      <xdr:spPr>
        <a:xfrm>
          <a:off x="22212300" y="520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26,757</a:t>
          </a:r>
          <a:endParaRPr kumimoji="1" lang="ja-JP" altLang="en-US" sz="1000" b="1">
            <a:latin typeface="ＭＳ Ｐゴシック"/>
          </a:endParaRPr>
        </a:p>
      </xdr:txBody>
    </xdr:sp>
    <xdr:clientData/>
  </xdr:oneCellAnchor>
  <xdr:twoCellAnchor>
    <xdr:from>
      <xdr:col>32</xdr:col>
      <xdr:colOff>98425</xdr:colOff>
      <xdr:row>31</xdr:row>
      <xdr:rowOff>116520</xdr:rowOff>
    </xdr:from>
    <xdr:to>
      <xdr:col>32</xdr:col>
      <xdr:colOff>276225</xdr:colOff>
      <xdr:row>31</xdr:row>
      <xdr:rowOff>116520</xdr:rowOff>
    </xdr:to>
    <xdr:cxnSp macro="">
      <xdr:nvCxnSpPr>
        <xdr:cNvPr id="721" name="直線コネクタ 720"/>
        <xdr:cNvCxnSpPr/>
      </xdr:nvCxnSpPr>
      <xdr:spPr>
        <a:xfrm>
          <a:off x="22072600" y="5431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127858</xdr:rowOff>
    </xdr:from>
    <xdr:to>
      <xdr:col>32</xdr:col>
      <xdr:colOff>187325</xdr:colOff>
      <xdr:row>38</xdr:row>
      <xdr:rowOff>28784</xdr:rowOff>
    </xdr:to>
    <xdr:cxnSp macro="">
      <xdr:nvCxnSpPr>
        <xdr:cNvPr id="722" name="直線コネクタ 721"/>
        <xdr:cNvCxnSpPr/>
      </xdr:nvCxnSpPr>
      <xdr:spPr>
        <a:xfrm flipV="1">
          <a:off x="21323300" y="6471508"/>
          <a:ext cx="838200" cy="7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15252</xdr:rowOff>
    </xdr:from>
    <xdr:ext cx="469744" cy="259045"/>
    <xdr:sp macro="" textlink="">
      <xdr:nvSpPr>
        <xdr:cNvPr id="723" name="投資及び出資金平均値テキスト"/>
        <xdr:cNvSpPr txBox="1"/>
      </xdr:nvSpPr>
      <xdr:spPr>
        <a:xfrm>
          <a:off x="22212300" y="6530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1,139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36825</xdr:rowOff>
    </xdr:from>
    <xdr:to>
      <xdr:col>32</xdr:col>
      <xdr:colOff>238125</xdr:colOff>
      <xdr:row>38</xdr:row>
      <xdr:rowOff>138425</xdr:rowOff>
    </xdr:to>
    <xdr:sp macro="" textlink="">
      <xdr:nvSpPr>
        <xdr:cNvPr id="724" name="フローチャート : 判断 723"/>
        <xdr:cNvSpPr/>
      </xdr:nvSpPr>
      <xdr:spPr>
        <a:xfrm>
          <a:off x="22110700" y="65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28784</xdr:rowOff>
    </xdr:from>
    <xdr:to>
      <xdr:col>31</xdr:col>
      <xdr:colOff>34925</xdr:colOff>
      <xdr:row>38</xdr:row>
      <xdr:rowOff>139700</xdr:rowOff>
    </xdr:to>
    <xdr:cxnSp macro="">
      <xdr:nvCxnSpPr>
        <xdr:cNvPr id="725" name="直線コネクタ 724"/>
        <xdr:cNvCxnSpPr/>
      </xdr:nvCxnSpPr>
      <xdr:spPr>
        <a:xfrm flipV="1">
          <a:off x="20434300" y="6543884"/>
          <a:ext cx="889000" cy="11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37602</xdr:rowOff>
    </xdr:from>
    <xdr:to>
      <xdr:col>31</xdr:col>
      <xdr:colOff>85725</xdr:colOff>
      <xdr:row>38</xdr:row>
      <xdr:rowOff>139202</xdr:rowOff>
    </xdr:to>
    <xdr:sp macro="" textlink="">
      <xdr:nvSpPr>
        <xdr:cNvPr id="726" name="フローチャート : 判断 725"/>
        <xdr:cNvSpPr/>
      </xdr:nvSpPr>
      <xdr:spPr>
        <a:xfrm>
          <a:off x="21272500" y="655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130329</xdr:rowOff>
    </xdr:from>
    <xdr:ext cx="469744" cy="259045"/>
    <xdr:sp macro="" textlink="">
      <xdr:nvSpPr>
        <xdr:cNvPr id="727" name="テキスト ボックス 726"/>
        <xdr:cNvSpPr txBox="1"/>
      </xdr:nvSpPr>
      <xdr:spPr>
        <a:xfrm>
          <a:off x="21088427" y="6645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8" name="直線コネクタ 72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71664</xdr:rowOff>
    </xdr:from>
    <xdr:to>
      <xdr:col>29</xdr:col>
      <xdr:colOff>568325</xdr:colOff>
      <xdr:row>39</xdr:row>
      <xdr:rowOff>1814</xdr:rowOff>
    </xdr:to>
    <xdr:sp macro="" textlink="">
      <xdr:nvSpPr>
        <xdr:cNvPr id="729" name="フローチャート : 判断 728"/>
        <xdr:cNvSpPr/>
      </xdr:nvSpPr>
      <xdr:spPr>
        <a:xfrm>
          <a:off x="20383500" y="658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18340</xdr:rowOff>
    </xdr:from>
    <xdr:ext cx="378565" cy="259045"/>
    <xdr:sp macro="" textlink="">
      <xdr:nvSpPr>
        <xdr:cNvPr id="730" name="テキスト ボックス 729"/>
        <xdr:cNvSpPr txBox="1"/>
      </xdr:nvSpPr>
      <xdr:spPr>
        <a:xfrm>
          <a:off x="20245017" y="6361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1" name="直線コネクタ 73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29281</xdr:rowOff>
    </xdr:from>
    <xdr:to>
      <xdr:col>28</xdr:col>
      <xdr:colOff>365125</xdr:colOff>
      <xdr:row>38</xdr:row>
      <xdr:rowOff>130881</xdr:rowOff>
    </xdr:to>
    <xdr:sp macro="" textlink="">
      <xdr:nvSpPr>
        <xdr:cNvPr id="732" name="フローチャート : 判断 731"/>
        <xdr:cNvSpPr/>
      </xdr:nvSpPr>
      <xdr:spPr>
        <a:xfrm>
          <a:off x="19494500" y="65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147408</xdr:rowOff>
    </xdr:from>
    <xdr:ext cx="469744" cy="259045"/>
    <xdr:sp macro="" textlink="">
      <xdr:nvSpPr>
        <xdr:cNvPr id="733" name="テキスト ボックス 732"/>
        <xdr:cNvSpPr txBox="1"/>
      </xdr:nvSpPr>
      <xdr:spPr>
        <a:xfrm>
          <a:off x="19310427" y="631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162418</xdr:rowOff>
    </xdr:from>
    <xdr:to>
      <xdr:col>27</xdr:col>
      <xdr:colOff>161925</xdr:colOff>
      <xdr:row>38</xdr:row>
      <xdr:rowOff>92568</xdr:rowOff>
    </xdr:to>
    <xdr:sp macro="" textlink="">
      <xdr:nvSpPr>
        <xdr:cNvPr id="734" name="フローチャート : 判断 733"/>
        <xdr:cNvSpPr/>
      </xdr:nvSpPr>
      <xdr:spPr>
        <a:xfrm>
          <a:off x="18605500" y="650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109095</xdr:rowOff>
    </xdr:from>
    <xdr:ext cx="469744" cy="259045"/>
    <xdr:sp macro="" textlink="">
      <xdr:nvSpPr>
        <xdr:cNvPr id="735" name="テキスト ボックス 734"/>
        <xdr:cNvSpPr txBox="1"/>
      </xdr:nvSpPr>
      <xdr:spPr>
        <a:xfrm>
          <a:off x="18421427" y="628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6" name="テキスト ボックス 73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7" name="テキスト ボックス 73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8" name="テキスト ボックス 73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9" name="テキスト ボックス 73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0" name="テキスト ボックス 73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77058</xdr:rowOff>
    </xdr:from>
    <xdr:to>
      <xdr:col>32</xdr:col>
      <xdr:colOff>238125</xdr:colOff>
      <xdr:row>38</xdr:row>
      <xdr:rowOff>7209</xdr:rowOff>
    </xdr:to>
    <xdr:sp macro="" textlink="">
      <xdr:nvSpPr>
        <xdr:cNvPr id="741" name="円/楕円 740"/>
        <xdr:cNvSpPr/>
      </xdr:nvSpPr>
      <xdr:spPr>
        <a:xfrm>
          <a:off x="22110700" y="6420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99935</xdr:rowOff>
    </xdr:from>
    <xdr:ext cx="469744" cy="259045"/>
    <xdr:sp macro="" textlink="">
      <xdr:nvSpPr>
        <xdr:cNvPr id="742" name="投資及び出資金該当値テキスト"/>
        <xdr:cNvSpPr txBox="1"/>
      </xdr:nvSpPr>
      <xdr:spPr>
        <a:xfrm>
          <a:off x="22212300" y="627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4,009</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149433</xdr:rowOff>
    </xdr:from>
    <xdr:to>
      <xdr:col>31</xdr:col>
      <xdr:colOff>85725</xdr:colOff>
      <xdr:row>38</xdr:row>
      <xdr:rowOff>79583</xdr:rowOff>
    </xdr:to>
    <xdr:sp macro="" textlink="">
      <xdr:nvSpPr>
        <xdr:cNvPr id="743" name="円/楕円 742"/>
        <xdr:cNvSpPr/>
      </xdr:nvSpPr>
      <xdr:spPr>
        <a:xfrm>
          <a:off x="21272500" y="649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96110</xdr:rowOff>
    </xdr:from>
    <xdr:ext cx="469744" cy="259045"/>
    <xdr:sp macro="" textlink="">
      <xdr:nvSpPr>
        <xdr:cNvPr id="744" name="テキスト ボックス 743"/>
        <xdr:cNvSpPr txBox="1"/>
      </xdr:nvSpPr>
      <xdr:spPr>
        <a:xfrm>
          <a:off x="21088427" y="626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2,426</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5" name="円/楕円 74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6" name="テキスト ボックス 745"/>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7" name="円/楕円 74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8" name="テキスト ボックス 747"/>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9" name="円/楕円 74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0" name="テキスト ボックス 749"/>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1" name="正方形/長方形 75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2" name="正方形/長方形 75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3" name="正方形/長方形 75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4" name="正方形/長方形 75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5" name="正方形/長方形 75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6" name="正方形/長方形 75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7" name="正方形/長方形 75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8" name="正方形/長方形 75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9" name="テキスト ボックス 75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0" name="直線コネクタ 75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1" name="直線コネクタ 76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2" name="テキスト ボックス 76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3" name="直線コネクタ 76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56</xdr:row>
      <xdr:rowOff>35577</xdr:rowOff>
    </xdr:from>
    <xdr:ext cx="595419" cy="259045"/>
    <xdr:sp macro="" textlink="">
      <xdr:nvSpPr>
        <xdr:cNvPr id="764" name="テキスト ボックス 763"/>
        <xdr:cNvSpPr txBox="1"/>
      </xdr:nvSpPr>
      <xdr:spPr>
        <a:xfrm>
          <a:off x="17692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5" name="直線コネクタ 76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66" name="テキスト ボックス 765"/>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7" name="直線コネクタ 76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8" name="テキスト ボックス 767"/>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9" name="直線コネクタ 76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70" name="テキスト ボックス 769"/>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2" name="テキスト ボックス 77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49426</xdr:rowOff>
    </xdr:from>
    <xdr:to>
      <xdr:col>32</xdr:col>
      <xdr:colOff>186689</xdr:colOff>
      <xdr:row>59</xdr:row>
      <xdr:rowOff>44450</xdr:rowOff>
    </xdr:to>
    <xdr:cxnSp macro="">
      <xdr:nvCxnSpPr>
        <xdr:cNvPr id="774" name="直線コネクタ 773"/>
        <xdr:cNvCxnSpPr/>
      </xdr:nvCxnSpPr>
      <xdr:spPr>
        <a:xfrm flipV="1">
          <a:off x="22159595" y="8793376"/>
          <a:ext cx="1269" cy="1366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52900</xdr:rowOff>
    </xdr:from>
    <xdr:ext cx="249299" cy="259045"/>
    <xdr:sp macro="" textlink="">
      <xdr:nvSpPr>
        <xdr:cNvPr id="775" name="貸付金最小値テキスト"/>
        <xdr:cNvSpPr txBox="1"/>
      </xdr:nvSpPr>
      <xdr:spPr>
        <a:xfrm>
          <a:off x="22212300" y="101684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6" name="直線コネクタ 77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167553</xdr:rowOff>
    </xdr:from>
    <xdr:ext cx="599010" cy="259045"/>
    <xdr:sp macro="" textlink="">
      <xdr:nvSpPr>
        <xdr:cNvPr id="777" name="貸付金最大値テキスト"/>
        <xdr:cNvSpPr txBox="1"/>
      </xdr:nvSpPr>
      <xdr:spPr>
        <a:xfrm>
          <a:off x="22212300" y="856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358,694</a:t>
          </a:r>
          <a:endParaRPr kumimoji="1" lang="ja-JP" altLang="en-US" sz="1000" b="1">
            <a:latin typeface="ＭＳ Ｐゴシック"/>
          </a:endParaRPr>
        </a:p>
      </xdr:txBody>
    </xdr:sp>
    <xdr:clientData/>
  </xdr:oneCellAnchor>
  <xdr:twoCellAnchor>
    <xdr:from>
      <xdr:col>32</xdr:col>
      <xdr:colOff>98425</xdr:colOff>
      <xdr:row>51</xdr:row>
      <xdr:rowOff>49426</xdr:rowOff>
    </xdr:from>
    <xdr:to>
      <xdr:col>32</xdr:col>
      <xdr:colOff>276225</xdr:colOff>
      <xdr:row>51</xdr:row>
      <xdr:rowOff>49426</xdr:rowOff>
    </xdr:to>
    <xdr:cxnSp macro="">
      <xdr:nvCxnSpPr>
        <xdr:cNvPr id="778" name="直線コネクタ 777"/>
        <xdr:cNvCxnSpPr/>
      </xdr:nvCxnSpPr>
      <xdr:spPr>
        <a:xfrm>
          <a:off x="22072600" y="879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100377</xdr:rowOff>
    </xdr:from>
    <xdr:to>
      <xdr:col>32</xdr:col>
      <xdr:colOff>187325</xdr:colOff>
      <xdr:row>58</xdr:row>
      <xdr:rowOff>157157</xdr:rowOff>
    </xdr:to>
    <xdr:cxnSp macro="">
      <xdr:nvCxnSpPr>
        <xdr:cNvPr id="779" name="直線コネクタ 778"/>
        <xdr:cNvCxnSpPr/>
      </xdr:nvCxnSpPr>
      <xdr:spPr>
        <a:xfrm>
          <a:off x="21323300" y="10044477"/>
          <a:ext cx="838200" cy="56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97350</xdr:rowOff>
    </xdr:from>
    <xdr:ext cx="534377" cy="259045"/>
    <xdr:sp macro="" textlink="">
      <xdr:nvSpPr>
        <xdr:cNvPr id="780" name="貸付金平均値テキスト"/>
        <xdr:cNvSpPr txBox="1"/>
      </xdr:nvSpPr>
      <xdr:spPr>
        <a:xfrm>
          <a:off x="22212300" y="10041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12,120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118923</xdr:rowOff>
    </xdr:from>
    <xdr:to>
      <xdr:col>32</xdr:col>
      <xdr:colOff>238125</xdr:colOff>
      <xdr:row>59</xdr:row>
      <xdr:rowOff>49073</xdr:rowOff>
    </xdr:to>
    <xdr:sp macro="" textlink="">
      <xdr:nvSpPr>
        <xdr:cNvPr id="781" name="フローチャート : 判断 780"/>
        <xdr:cNvSpPr/>
      </xdr:nvSpPr>
      <xdr:spPr>
        <a:xfrm>
          <a:off x="22110700" y="1006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100377</xdr:rowOff>
    </xdr:from>
    <xdr:to>
      <xdr:col>31</xdr:col>
      <xdr:colOff>34925</xdr:colOff>
      <xdr:row>58</xdr:row>
      <xdr:rowOff>103010</xdr:rowOff>
    </xdr:to>
    <xdr:cxnSp macro="">
      <xdr:nvCxnSpPr>
        <xdr:cNvPr id="782" name="直線コネクタ 781"/>
        <xdr:cNvCxnSpPr/>
      </xdr:nvCxnSpPr>
      <xdr:spPr>
        <a:xfrm flipV="1">
          <a:off x="20434300" y="10044477"/>
          <a:ext cx="889000" cy="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144080</xdr:rowOff>
    </xdr:from>
    <xdr:to>
      <xdr:col>31</xdr:col>
      <xdr:colOff>85725</xdr:colOff>
      <xdr:row>59</xdr:row>
      <xdr:rowOff>74230</xdr:rowOff>
    </xdr:to>
    <xdr:sp macro="" textlink="">
      <xdr:nvSpPr>
        <xdr:cNvPr id="783" name="フローチャート : 判断 782"/>
        <xdr:cNvSpPr/>
      </xdr:nvSpPr>
      <xdr:spPr>
        <a:xfrm>
          <a:off x="21272500" y="1008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65357</xdr:rowOff>
    </xdr:from>
    <xdr:ext cx="469744" cy="259045"/>
    <xdr:sp macro="" textlink="">
      <xdr:nvSpPr>
        <xdr:cNvPr id="784" name="テキスト ボックス 783"/>
        <xdr:cNvSpPr txBox="1"/>
      </xdr:nvSpPr>
      <xdr:spPr>
        <a:xfrm>
          <a:off x="21088427" y="1018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5,517</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103010</xdr:rowOff>
    </xdr:from>
    <xdr:to>
      <xdr:col>29</xdr:col>
      <xdr:colOff>517525</xdr:colOff>
      <xdr:row>58</xdr:row>
      <xdr:rowOff>106134</xdr:rowOff>
    </xdr:to>
    <xdr:cxnSp macro="">
      <xdr:nvCxnSpPr>
        <xdr:cNvPr id="785" name="直線コネクタ 784"/>
        <xdr:cNvCxnSpPr/>
      </xdr:nvCxnSpPr>
      <xdr:spPr>
        <a:xfrm flipV="1">
          <a:off x="19545300" y="10047110"/>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126664</xdr:rowOff>
    </xdr:from>
    <xdr:to>
      <xdr:col>29</xdr:col>
      <xdr:colOff>568325</xdr:colOff>
      <xdr:row>59</xdr:row>
      <xdr:rowOff>56814</xdr:rowOff>
    </xdr:to>
    <xdr:sp macro="" textlink="">
      <xdr:nvSpPr>
        <xdr:cNvPr id="786" name="フローチャート : 判断 785"/>
        <xdr:cNvSpPr/>
      </xdr:nvSpPr>
      <xdr:spPr>
        <a:xfrm>
          <a:off x="20383500" y="1007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59</xdr:row>
      <xdr:rowOff>47941</xdr:rowOff>
    </xdr:from>
    <xdr:ext cx="534377" cy="259045"/>
    <xdr:sp macro="" textlink="">
      <xdr:nvSpPr>
        <xdr:cNvPr id="787" name="テキスト ボックス 786"/>
        <xdr:cNvSpPr txBox="1"/>
      </xdr:nvSpPr>
      <xdr:spPr>
        <a:xfrm>
          <a:off x="20167111" y="1016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10,088</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106134</xdr:rowOff>
    </xdr:from>
    <xdr:to>
      <xdr:col>28</xdr:col>
      <xdr:colOff>314325</xdr:colOff>
      <xdr:row>58</xdr:row>
      <xdr:rowOff>108907</xdr:rowOff>
    </xdr:to>
    <xdr:cxnSp macro="">
      <xdr:nvCxnSpPr>
        <xdr:cNvPr id="788" name="直線コネクタ 787"/>
        <xdr:cNvCxnSpPr/>
      </xdr:nvCxnSpPr>
      <xdr:spPr>
        <a:xfrm flipV="1">
          <a:off x="18656300" y="10050234"/>
          <a:ext cx="889000" cy="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133503</xdr:rowOff>
    </xdr:from>
    <xdr:to>
      <xdr:col>28</xdr:col>
      <xdr:colOff>365125</xdr:colOff>
      <xdr:row>59</xdr:row>
      <xdr:rowOff>63653</xdr:rowOff>
    </xdr:to>
    <xdr:sp macro="" textlink="">
      <xdr:nvSpPr>
        <xdr:cNvPr id="789" name="フローチャート : 判断 788"/>
        <xdr:cNvSpPr/>
      </xdr:nvSpPr>
      <xdr:spPr>
        <a:xfrm>
          <a:off x="19494500" y="1007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54780</xdr:rowOff>
    </xdr:from>
    <xdr:ext cx="469744" cy="259045"/>
    <xdr:sp macro="" textlink="">
      <xdr:nvSpPr>
        <xdr:cNvPr id="790" name="テキスト ボックス 789"/>
        <xdr:cNvSpPr txBox="1"/>
      </xdr:nvSpPr>
      <xdr:spPr>
        <a:xfrm>
          <a:off x="19310427" y="10170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8,293</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138323</xdr:rowOff>
    </xdr:from>
    <xdr:to>
      <xdr:col>27</xdr:col>
      <xdr:colOff>161925</xdr:colOff>
      <xdr:row>59</xdr:row>
      <xdr:rowOff>68473</xdr:rowOff>
    </xdr:to>
    <xdr:sp macro="" textlink="">
      <xdr:nvSpPr>
        <xdr:cNvPr id="791" name="フローチャート : 判断 790"/>
        <xdr:cNvSpPr/>
      </xdr:nvSpPr>
      <xdr:spPr>
        <a:xfrm>
          <a:off x="18605500" y="1008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59600</xdr:rowOff>
    </xdr:from>
    <xdr:ext cx="469744" cy="259045"/>
    <xdr:sp macro="" textlink="">
      <xdr:nvSpPr>
        <xdr:cNvPr id="792" name="テキスト ボックス 791"/>
        <xdr:cNvSpPr txBox="1"/>
      </xdr:nvSpPr>
      <xdr:spPr>
        <a:xfrm>
          <a:off x="18421427" y="10175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106357</xdr:rowOff>
    </xdr:from>
    <xdr:to>
      <xdr:col>32</xdr:col>
      <xdr:colOff>238125</xdr:colOff>
      <xdr:row>59</xdr:row>
      <xdr:rowOff>36507</xdr:rowOff>
    </xdr:to>
    <xdr:sp macro="" textlink="">
      <xdr:nvSpPr>
        <xdr:cNvPr id="798" name="円/楕円 797"/>
        <xdr:cNvSpPr/>
      </xdr:nvSpPr>
      <xdr:spPr>
        <a:xfrm>
          <a:off x="22110700" y="1005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65734</xdr:rowOff>
    </xdr:from>
    <xdr:ext cx="534377" cy="259045"/>
    <xdr:sp macro="" textlink="">
      <xdr:nvSpPr>
        <xdr:cNvPr id="799" name="貸付金該当値テキスト"/>
        <xdr:cNvSpPr txBox="1"/>
      </xdr:nvSpPr>
      <xdr:spPr>
        <a:xfrm>
          <a:off x="22212300" y="983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15,418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49577</xdr:rowOff>
    </xdr:from>
    <xdr:to>
      <xdr:col>31</xdr:col>
      <xdr:colOff>85725</xdr:colOff>
      <xdr:row>58</xdr:row>
      <xdr:rowOff>151177</xdr:rowOff>
    </xdr:to>
    <xdr:sp macro="" textlink="">
      <xdr:nvSpPr>
        <xdr:cNvPr id="800" name="円/楕円 799"/>
        <xdr:cNvSpPr/>
      </xdr:nvSpPr>
      <xdr:spPr>
        <a:xfrm>
          <a:off x="21272500" y="999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56</xdr:row>
      <xdr:rowOff>167704</xdr:rowOff>
    </xdr:from>
    <xdr:ext cx="534377" cy="259045"/>
    <xdr:sp macro="" textlink="">
      <xdr:nvSpPr>
        <xdr:cNvPr id="801" name="テキスト ボックス 800"/>
        <xdr:cNvSpPr txBox="1"/>
      </xdr:nvSpPr>
      <xdr:spPr>
        <a:xfrm>
          <a:off x="21056111" y="976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30,321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52210</xdr:rowOff>
    </xdr:from>
    <xdr:to>
      <xdr:col>29</xdr:col>
      <xdr:colOff>568325</xdr:colOff>
      <xdr:row>58</xdr:row>
      <xdr:rowOff>153810</xdr:rowOff>
    </xdr:to>
    <xdr:sp macro="" textlink="">
      <xdr:nvSpPr>
        <xdr:cNvPr id="802" name="円/楕円 801"/>
        <xdr:cNvSpPr/>
      </xdr:nvSpPr>
      <xdr:spPr>
        <a:xfrm>
          <a:off x="20383500" y="999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56</xdr:row>
      <xdr:rowOff>170337</xdr:rowOff>
    </xdr:from>
    <xdr:ext cx="534377" cy="259045"/>
    <xdr:sp macro="" textlink="">
      <xdr:nvSpPr>
        <xdr:cNvPr id="803" name="テキスト ボックス 802"/>
        <xdr:cNvSpPr txBox="1"/>
      </xdr:nvSpPr>
      <xdr:spPr>
        <a:xfrm>
          <a:off x="20167111" y="977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29,630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55334</xdr:rowOff>
    </xdr:from>
    <xdr:to>
      <xdr:col>28</xdr:col>
      <xdr:colOff>365125</xdr:colOff>
      <xdr:row>58</xdr:row>
      <xdr:rowOff>156934</xdr:rowOff>
    </xdr:to>
    <xdr:sp macro="" textlink="">
      <xdr:nvSpPr>
        <xdr:cNvPr id="804" name="円/楕円 803"/>
        <xdr:cNvSpPr/>
      </xdr:nvSpPr>
      <xdr:spPr>
        <a:xfrm>
          <a:off x="19494500" y="999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57</xdr:row>
      <xdr:rowOff>2011</xdr:rowOff>
    </xdr:from>
    <xdr:ext cx="534377" cy="259045"/>
    <xdr:sp macro="" textlink="">
      <xdr:nvSpPr>
        <xdr:cNvPr id="805" name="テキスト ボックス 804"/>
        <xdr:cNvSpPr txBox="1"/>
      </xdr:nvSpPr>
      <xdr:spPr>
        <a:xfrm>
          <a:off x="19278111" y="977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28,810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58107</xdr:rowOff>
    </xdr:from>
    <xdr:to>
      <xdr:col>27</xdr:col>
      <xdr:colOff>161925</xdr:colOff>
      <xdr:row>58</xdr:row>
      <xdr:rowOff>159707</xdr:rowOff>
    </xdr:to>
    <xdr:sp macro="" textlink="">
      <xdr:nvSpPr>
        <xdr:cNvPr id="806" name="円/楕円 805"/>
        <xdr:cNvSpPr/>
      </xdr:nvSpPr>
      <xdr:spPr>
        <a:xfrm>
          <a:off x="18605500" y="1000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57</xdr:row>
      <xdr:rowOff>4784</xdr:rowOff>
    </xdr:from>
    <xdr:ext cx="534377" cy="259045"/>
    <xdr:sp macro="" textlink="">
      <xdr:nvSpPr>
        <xdr:cNvPr id="807" name="テキスト ボックス 806"/>
        <xdr:cNvSpPr txBox="1"/>
      </xdr:nvSpPr>
      <xdr:spPr>
        <a:xfrm>
          <a:off x="18389111" y="977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28,082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61,230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18" name="直線コネクタ 81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19" name="テキスト ボックス 818"/>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0" name="直線コネクタ 81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1" name="テキスト ボックス 820"/>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2" name="直線コネクタ 82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3" name="テキスト ボックス 822"/>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4" name="直線コネクタ 82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25" name="テキスト ボックス 824"/>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6" name="直線コネクタ 82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7" name="テキスト ボックス 82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155492</xdr:rowOff>
    </xdr:from>
    <xdr:to>
      <xdr:col>32</xdr:col>
      <xdr:colOff>186689</xdr:colOff>
      <xdr:row>78</xdr:row>
      <xdr:rowOff>17591</xdr:rowOff>
    </xdr:to>
    <xdr:cxnSp macro="">
      <xdr:nvCxnSpPr>
        <xdr:cNvPr id="829" name="直線コネクタ 828"/>
        <xdr:cNvCxnSpPr/>
      </xdr:nvCxnSpPr>
      <xdr:spPr>
        <a:xfrm flipV="1">
          <a:off x="22159595" y="12156992"/>
          <a:ext cx="1269" cy="1233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21418</xdr:rowOff>
    </xdr:from>
    <xdr:ext cx="534377" cy="259045"/>
    <xdr:sp macro="" textlink="">
      <xdr:nvSpPr>
        <xdr:cNvPr id="830" name="繰出金最小値テキスト"/>
        <xdr:cNvSpPr txBox="1"/>
      </xdr:nvSpPr>
      <xdr:spPr>
        <a:xfrm>
          <a:off x="22212300" y="133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53,416</a:t>
          </a:r>
          <a:endParaRPr kumimoji="1" lang="ja-JP" altLang="en-US" sz="1000" b="1">
            <a:latin typeface="ＭＳ Ｐゴシック"/>
          </a:endParaRPr>
        </a:p>
      </xdr:txBody>
    </xdr:sp>
    <xdr:clientData/>
  </xdr:oneCellAnchor>
  <xdr:twoCellAnchor>
    <xdr:from>
      <xdr:col>32</xdr:col>
      <xdr:colOff>98425</xdr:colOff>
      <xdr:row>78</xdr:row>
      <xdr:rowOff>17591</xdr:rowOff>
    </xdr:from>
    <xdr:to>
      <xdr:col>32</xdr:col>
      <xdr:colOff>276225</xdr:colOff>
      <xdr:row>78</xdr:row>
      <xdr:rowOff>17591</xdr:rowOff>
    </xdr:to>
    <xdr:cxnSp macro="">
      <xdr:nvCxnSpPr>
        <xdr:cNvPr id="831" name="直線コネクタ 830"/>
        <xdr:cNvCxnSpPr/>
      </xdr:nvCxnSpPr>
      <xdr:spPr>
        <a:xfrm>
          <a:off x="22072600" y="1339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102169</xdr:rowOff>
    </xdr:from>
    <xdr:ext cx="599010" cy="259045"/>
    <xdr:sp macro="" textlink="">
      <xdr:nvSpPr>
        <xdr:cNvPr id="832" name="繰出金最大値テキスト"/>
        <xdr:cNvSpPr txBox="1"/>
      </xdr:nvSpPr>
      <xdr:spPr>
        <a:xfrm>
          <a:off x="22212300" y="1193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593,092</a:t>
          </a:r>
          <a:endParaRPr kumimoji="1" lang="ja-JP" altLang="en-US" sz="1000" b="1">
            <a:latin typeface="ＭＳ Ｐゴシック"/>
          </a:endParaRPr>
        </a:p>
      </xdr:txBody>
    </xdr:sp>
    <xdr:clientData/>
  </xdr:oneCellAnchor>
  <xdr:twoCellAnchor>
    <xdr:from>
      <xdr:col>32</xdr:col>
      <xdr:colOff>98425</xdr:colOff>
      <xdr:row>70</xdr:row>
      <xdr:rowOff>155492</xdr:rowOff>
    </xdr:from>
    <xdr:to>
      <xdr:col>32</xdr:col>
      <xdr:colOff>276225</xdr:colOff>
      <xdr:row>70</xdr:row>
      <xdr:rowOff>155492</xdr:rowOff>
    </xdr:to>
    <xdr:cxnSp macro="">
      <xdr:nvCxnSpPr>
        <xdr:cNvPr id="833" name="直線コネクタ 832"/>
        <xdr:cNvCxnSpPr/>
      </xdr:nvCxnSpPr>
      <xdr:spPr>
        <a:xfrm>
          <a:off x="22072600" y="1215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157682</xdr:rowOff>
    </xdr:from>
    <xdr:to>
      <xdr:col>32</xdr:col>
      <xdr:colOff>187325</xdr:colOff>
      <xdr:row>77</xdr:row>
      <xdr:rowOff>2321</xdr:rowOff>
    </xdr:to>
    <xdr:cxnSp macro="">
      <xdr:nvCxnSpPr>
        <xdr:cNvPr id="834" name="直線コネクタ 833"/>
        <xdr:cNvCxnSpPr/>
      </xdr:nvCxnSpPr>
      <xdr:spPr>
        <a:xfrm flipV="1">
          <a:off x="21323300" y="13187882"/>
          <a:ext cx="838200" cy="1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134659</xdr:rowOff>
    </xdr:from>
    <xdr:ext cx="599010" cy="259045"/>
    <xdr:sp macro="" textlink="">
      <xdr:nvSpPr>
        <xdr:cNvPr id="835" name="繰出金平均値テキスト"/>
        <xdr:cNvSpPr txBox="1"/>
      </xdr:nvSpPr>
      <xdr:spPr>
        <a:xfrm>
          <a:off x="22212300" y="13164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120,546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156232</xdr:rowOff>
    </xdr:from>
    <xdr:to>
      <xdr:col>32</xdr:col>
      <xdr:colOff>238125</xdr:colOff>
      <xdr:row>77</xdr:row>
      <xdr:rowOff>86382</xdr:rowOff>
    </xdr:to>
    <xdr:sp macro="" textlink="">
      <xdr:nvSpPr>
        <xdr:cNvPr id="836" name="フローチャート : 判断 835"/>
        <xdr:cNvSpPr/>
      </xdr:nvSpPr>
      <xdr:spPr>
        <a:xfrm>
          <a:off x="22110700" y="131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2321</xdr:rowOff>
    </xdr:from>
    <xdr:to>
      <xdr:col>31</xdr:col>
      <xdr:colOff>34925</xdr:colOff>
      <xdr:row>77</xdr:row>
      <xdr:rowOff>53581</xdr:rowOff>
    </xdr:to>
    <xdr:cxnSp macro="">
      <xdr:nvCxnSpPr>
        <xdr:cNvPr id="837" name="直線コネクタ 836"/>
        <xdr:cNvCxnSpPr/>
      </xdr:nvCxnSpPr>
      <xdr:spPr>
        <a:xfrm flipV="1">
          <a:off x="20434300" y="13203971"/>
          <a:ext cx="889000" cy="5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164041</xdr:rowOff>
    </xdr:from>
    <xdr:to>
      <xdr:col>31</xdr:col>
      <xdr:colOff>85725</xdr:colOff>
      <xdr:row>77</xdr:row>
      <xdr:rowOff>94191</xdr:rowOff>
    </xdr:to>
    <xdr:sp macro="" textlink="">
      <xdr:nvSpPr>
        <xdr:cNvPr id="838" name="フローチャート : 判断 837"/>
        <xdr:cNvSpPr/>
      </xdr:nvSpPr>
      <xdr:spPr>
        <a:xfrm>
          <a:off x="21272500" y="13194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77</xdr:row>
      <xdr:rowOff>85318</xdr:rowOff>
    </xdr:from>
    <xdr:ext cx="599010" cy="259045"/>
    <xdr:sp macro="" textlink="">
      <xdr:nvSpPr>
        <xdr:cNvPr id="839" name="テキスト ボックス 838"/>
        <xdr:cNvSpPr txBox="1"/>
      </xdr:nvSpPr>
      <xdr:spPr>
        <a:xfrm>
          <a:off x="21023794" y="13286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117,130</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53581</xdr:rowOff>
    </xdr:from>
    <xdr:to>
      <xdr:col>29</xdr:col>
      <xdr:colOff>517525</xdr:colOff>
      <xdr:row>77</xdr:row>
      <xdr:rowOff>58249</xdr:rowOff>
    </xdr:to>
    <xdr:cxnSp macro="">
      <xdr:nvCxnSpPr>
        <xdr:cNvPr id="840" name="直線コネクタ 839"/>
        <xdr:cNvCxnSpPr/>
      </xdr:nvCxnSpPr>
      <xdr:spPr>
        <a:xfrm flipV="1">
          <a:off x="19545300" y="13255231"/>
          <a:ext cx="889000" cy="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165333</xdr:rowOff>
    </xdr:from>
    <xdr:to>
      <xdr:col>29</xdr:col>
      <xdr:colOff>568325</xdr:colOff>
      <xdr:row>77</xdr:row>
      <xdr:rowOff>95483</xdr:rowOff>
    </xdr:to>
    <xdr:sp macro="" textlink="">
      <xdr:nvSpPr>
        <xdr:cNvPr id="841" name="フローチャート : 判断 840"/>
        <xdr:cNvSpPr/>
      </xdr:nvSpPr>
      <xdr:spPr>
        <a:xfrm>
          <a:off x="20383500" y="131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112010</xdr:rowOff>
    </xdr:from>
    <xdr:ext cx="599010" cy="259045"/>
    <xdr:sp macro="" textlink="">
      <xdr:nvSpPr>
        <xdr:cNvPr id="842" name="テキスト ボックス 841"/>
        <xdr:cNvSpPr txBox="1"/>
      </xdr:nvSpPr>
      <xdr:spPr>
        <a:xfrm>
          <a:off x="20134794" y="12970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116,565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38410</xdr:rowOff>
    </xdr:from>
    <xdr:to>
      <xdr:col>28</xdr:col>
      <xdr:colOff>314325</xdr:colOff>
      <xdr:row>77</xdr:row>
      <xdr:rowOff>58249</xdr:rowOff>
    </xdr:to>
    <xdr:cxnSp macro="">
      <xdr:nvCxnSpPr>
        <xdr:cNvPr id="843" name="直線コネクタ 842"/>
        <xdr:cNvCxnSpPr/>
      </xdr:nvCxnSpPr>
      <xdr:spPr>
        <a:xfrm>
          <a:off x="18656300" y="13240060"/>
          <a:ext cx="889000" cy="1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4149</xdr:rowOff>
    </xdr:from>
    <xdr:to>
      <xdr:col>28</xdr:col>
      <xdr:colOff>365125</xdr:colOff>
      <xdr:row>77</xdr:row>
      <xdr:rowOff>105749</xdr:rowOff>
    </xdr:to>
    <xdr:sp macro="" textlink="">
      <xdr:nvSpPr>
        <xdr:cNvPr id="844" name="フローチャート : 判断 843"/>
        <xdr:cNvSpPr/>
      </xdr:nvSpPr>
      <xdr:spPr>
        <a:xfrm>
          <a:off x="19494500" y="1320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75</xdr:row>
      <xdr:rowOff>122276</xdr:rowOff>
    </xdr:from>
    <xdr:ext cx="599010" cy="259045"/>
    <xdr:sp macro="" textlink="">
      <xdr:nvSpPr>
        <xdr:cNvPr id="845" name="テキスト ボックス 844"/>
        <xdr:cNvSpPr txBox="1"/>
      </xdr:nvSpPr>
      <xdr:spPr>
        <a:xfrm>
          <a:off x="19245794" y="12981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112,074</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156359</xdr:rowOff>
    </xdr:from>
    <xdr:to>
      <xdr:col>27</xdr:col>
      <xdr:colOff>161925</xdr:colOff>
      <xdr:row>77</xdr:row>
      <xdr:rowOff>86509</xdr:rowOff>
    </xdr:to>
    <xdr:sp macro="" textlink="">
      <xdr:nvSpPr>
        <xdr:cNvPr id="846" name="フローチャート : 判断 845"/>
        <xdr:cNvSpPr/>
      </xdr:nvSpPr>
      <xdr:spPr>
        <a:xfrm>
          <a:off x="18605500" y="1318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75</xdr:row>
      <xdr:rowOff>103037</xdr:rowOff>
    </xdr:from>
    <xdr:ext cx="599010" cy="259045"/>
    <xdr:sp macro="" textlink="">
      <xdr:nvSpPr>
        <xdr:cNvPr id="847" name="テキスト ボックス 846"/>
        <xdr:cNvSpPr txBox="1"/>
      </xdr:nvSpPr>
      <xdr:spPr>
        <a:xfrm>
          <a:off x="18356794" y="12961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120,490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8" name="テキスト ボックス 84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9" name="テキスト ボックス 84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0" name="テキスト ボックス 84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1" name="テキスト ボックス 85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2" name="テキスト ボックス 85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106882</xdr:rowOff>
    </xdr:from>
    <xdr:to>
      <xdr:col>32</xdr:col>
      <xdr:colOff>238125</xdr:colOff>
      <xdr:row>77</xdr:row>
      <xdr:rowOff>37032</xdr:rowOff>
    </xdr:to>
    <xdr:sp macro="" textlink="">
      <xdr:nvSpPr>
        <xdr:cNvPr id="853" name="円/楕円 852"/>
        <xdr:cNvSpPr/>
      </xdr:nvSpPr>
      <xdr:spPr>
        <a:xfrm>
          <a:off x="22110700" y="1313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129759</xdr:rowOff>
    </xdr:from>
    <xdr:ext cx="599010" cy="259045"/>
    <xdr:sp macro="" textlink="">
      <xdr:nvSpPr>
        <xdr:cNvPr id="854" name="繰出金該当値テキスト"/>
        <xdr:cNvSpPr txBox="1"/>
      </xdr:nvSpPr>
      <xdr:spPr>
        <a:xfrm>
          <a:off x="22212300" y="12988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142,134</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122971</xdr:rowOff>
    </xdr:from>
    <xdr:to>
      <xdr:col>31</xdr:col>
      <xdr:colOff>85725</xdr:colOff>
      <xdr:row>77</xdr:row>
      <xdr:rowOff>53121</xdr:rowOff>
    </xdr:to>
    <xdr:sp macro="" textlink="">
      <xdr:nvSpPr>
        <xdr:cNvPr id="855" name="円/楕円 854"/>
        <xdr:cNvSpPr/>
      </xdr:nvSpPr>
      <xdr:spPr>
        <a:xfrm>
          <a:off x="21272500" y="1315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69648</xdr:rowOff>
    </xdr:from>
    <xdr:ext cx="599010" cy="259045"/>
    <xdr:sp macro="" textlink="">
      <xdr:nvSpPr>
        <xdr:cNvPr id="856" name="テキスト ボックス 855"/>
        <xdr:cNvSpPr txBox="1"/>
      </xdr:nvSpPr>
      <xdr:spPr>
        <a:xfrm>
          <a:off x="21023794" y="12928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135,096</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2781</xdr:rowOff>
    </xdr:from>
    <xdr:to>
      <xdr:col>29</xdr:col>
      <xdr:colOff>568325</xdr:colOff>
      <xdr:row>77</xdr:row>
      <xdr:rowOff>104381</xdr:rowOff>
    </xdr:to>
    <xdr:sp macro="" textlink="">
      <xdr:nvSpPr>
        <xdr:cNvPr id="857" name="円/楕円 856"/>
        <xdr:cNvSpPr/>
      </xdr:nvSpPr>
      <xdr:spPr>
        <a:xfrm>
          <a:off x="20383500" y="1320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77</xdr:row>
      <xdr:rowOff>95508</xdr:rowOff>
    </xdr:from>
    <xdr:ext cx="599010" cy="259045"/>
    <xdr:sp macro="" textlink="">
      <xdr:nvSpPr>
        <xdr:cNvPr id="858" name="テキスト ボックス 857"/>
        <xdr:cNvSpPr txBox="1"/>
      </xdr:nvSpPr>
      <xdr:spPr>
        <a:xfrm>
          <a:off x="20134794" y="13297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112,672</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7449</xdr:rowOff>
    </xdr:from>
    <xdr:to>
      <xdr:col>28</xdr:col>
      <xdr:colOff>365125</xdr:colOff>
      <xdr:row>77</xdr:row>
      <xdr:rowOff>109049</xdr:rowOff>
    </xdr:to>
    <xdr:sp macro="" textlink="">
      <xdr:nvSpPr>
        <xdr:cNvPr id="859" name="円/楕円 858"/>
        <xdr:cNvSpPr/>
      </xdr:nvSpPr>
      <xdr:spPr>
        <a:xfrm>
          <a:off x="19494500" y="1320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77</xdr:row>
      <xdr:rowOff>100176</xdr:rowOff>
    </xdr:from>
    <xdr:ext cx="599010" cy="259045"/>
    <xdr:sp macro="" textlink="">
      <xdr:nvSpPr>
        <xdr:cNvPr id="860" name="テキスト ボックス 859"/>
        <xdr:cNvSpPr txBox="1"/>
      </xdr:nvSpPr>
      <xdr:spPr>
        <a:xfrm>
          <a:off x="19245794" y="13301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110,630</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159060</xdr:rowOff>
    </xdr:from>
    <xdr:to>
      <xdr:col>27</xdr:col>
      <xdr:colOff>161925</xdr:colOff>
      <xdr:row>77</xdr:row>
      <xdr:rowOff>89210</xdr:rowOff>
    </xdr:to>
    <xdr:sp macro="" textlink="">
      <xdr:nvSpPr>
        <xdr:cNvPr id="861" name="円/楕円 860"/>
        <xdr:cNvSpPr/>
      </xdr:nvSpPr>
      <xdr:spPr>
        <a:xfrm>
          <a:off x="18605500" y="1318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77</xdr:row>
      <xdr:rowOff>80337</xdr:rowOff>
    </xdr:from>
    <xdr:ext cx="599010" cy="259045"/>
    <xdr:sp macro="" textlink="">
      <xdr:nvSpPr>
        <xdr:cNvPr id="862" name="テキスト ボックス 861"/>
        <xdr:cNvSpPr txBox="1"/>
      </xdr:nvSpPr>
      <xdr:spPr>
        <a:xfrm>
          <a:off x="18356794" y="13281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119,309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3" name="正方形/長方形 86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4" name="正方形/長方形 86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5" name="正方形/長方形 86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6" name="正方形/長方形 86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7" name="正方形/長方形 86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8" name="正方形/長方形 86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9" name="正方形/長方形 86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0" name="正方形/長方形 86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1" name="テキスト ボックス 87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2" name="直線コネクタ 87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3" name="直線コネクタ 87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4" name="テキスト ボックス 87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6" name="テキスト ボックス 87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8" name="直線コネクタ 87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2" name="直線コネクタ 88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3" name="直線コネクタ 88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5" name="フローチャート : 判断 88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6" name="直線コネクタ 88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7" name="フローチャート : 判断 88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8" name="テキスト ボックス 88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9" name="直線コネクタ 88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0" name="フローチャート : 判断 88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1" name="テキスト ボックス 89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2" name="直線コネクタ 89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3" name="フローチャート : 判断 89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4" name="テキスト ボックス 89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5" name="フローチャート : 判断 89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6" name="テキスト ボックス 89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2" name="円/楕円 90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4" name="円/楕円 90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5" name="テキスト ボックス 90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6" name="円/楕円 90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7" name="テキスト ボックス 90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8" name="円/楕円 90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9" name="テキスト ボックス 90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0" name="円/楕円 90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1" name="テキスト ボックス 91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1,245,206</a:t>
          </a:r>
          <a:r>
            <a:rPr kumimoji="1" lang="ja-JP" altLang="en-US" sz="1300">
              <a:latin typeface="ＭＳ Ｐゴシック"/>
            </a:rPr>
            <a:t>円となっている。</a:t>
          </a:r>
        </a:p>
        <a:p>
          <a:r>
            <a:rPr kumimoji="1" lang="ja-JP" altLang="en-US" sz="1300">
              <a:latin typeface="ＭＳ Ｐゴシック"/>
            </a:rPr>
            <a:t>主な構成項目である人件費は、住民一人当たり</a:t>
          </a:r>
          <a:r>
            <a:rPr kumimoji="1" lang="en-US" altLang="ja-JP" sz="1300">
              <a:latin typeface="ＭＳ Ｐゴシック"/>
            </a:rPr>
            <a:t>248,134</a:t>
          </a:r>
          <a:r>
            <a:rPr kumimoji="1" lang="ja-JP" altLang="en-US" sz="1300">
              <a:latin typeface="ＭＳ Ｐゴシック"/>
            </a:rPr>
            <a:t>円であり、人口減少の影響を受け年々増加傾向にある。類似団体平均と比較すると住民一人当たり人件費は</a:t>
          </a:r>
          <a:r>
            <a:rPr kumimoji="1" lang="en-US" altLang="ja-JP" sz="1300">
              <a:latin typeface="ＭＳ Ｐゴシック"/>
            </a:rPr>
            <a:t>33,306</a:t>
          </a:r>
          <a:r>
            <a:rPr kumimoji="1" lang="ja-JP" altLang="en-US" sz="1300">
              <a:latin typeface="ＭＳ Ｐゴシック"/>
            </a:rPr>
            <a:t>円高くなっている。これは人口に対し面積も広く、消防署や支所も設置しているためこのように高い水準となっている。</a:t>
          </a:r>
        </a:p>
        <a:p>
          <a:r>
            <a:rPr kumimoji="1" lang="ja-JP" altLang="en-US" sz="1300">
              <a:latin typeface="ＭＳ Ｐゴシック"/>
            </a:rPr>
            <a:t>貸付金は住民一人当たり</a:t>
          </a:r>
          <a:r>
            <a:rPr kumimoji="1" lang="en-US" altLang="ja-JP" sz="1300">
              <a:latin typeface="ＭＳ Ｐゴシック"/>
            </a:rPr>
            <a:t>15,418</a:t>
          </a:r>
          <a:r>
            <a:rPr kumimoji="1" lang="ja-JP" altLang="en-US" sz="1300">
              <a:latin typeface="ＭＳ Ｐゴシック"/>
            </a:rPr>
            <a:t>円と類似団体平均と比較して高い水準となっているが、平成</a:t>
          </a:r>
          <a:r>
            <a:rPr kumimoji="1" lang="en-US" altLang="ja-JP" sz="1300">
              <a:latin typeface="ＭＳ Ｐゴシック"/>
            </a:rPr>
            <a:t>28</a:t>
          </a:r>
          <a:r>
            <a:rPr kumimoji="1" lang="ja-JP" altLang="en-US" sz="1300">
              <a:latin typeface="ＭＳ Ｐゴシック"/>
            </a:rPr>
            <a:t>年度は中小企業振興資金預託金を</a:t>
          </a:r>
          <a:r>
            <a:rPr kumimoji="1" lang="en-US" altLang="ja-JP" sz="1300">
              <a:latin typeface="ＭＳ Ｐゴシック"/>
            </a:rPr>
            <a:t>100,000</a:t>
          </a:r>
          <a:r>
            <a:rPr kumimoji="1" lang="ja-JP" altLang="en-US" sz="1300">
              <a:latin typeface="ＭＳ Ｐゴシック"/>
            </a:rPr>
            <a:t>千円から</a:t>
          </a:r>
          <a:r>
            <a:rPr kumimoji="1" lang="en-US" altLang="ja-JP" sz="1300">
              <a:latin typeface="ＭＳ Ｐゴシック"/>
            </a:rPr>
            <a:t>50,000</a:t>
          </a:r>
          <a:r>
            <a:rPr kumimoji="1" lang="ja-JP" altLang="en-US" sz="1300">
              <a:latin typeface="ＭＳ Ｐゴシック"/>
            </a:rPr>
            <a:t>千円に減額したため、貸付金は大幅に減額した。</a:t>
          </a:r>
        </a:p>
        <a:p>
          <a:r>
            <a:rPr kumimoji="1" lang="ja-JP" altLang="en-US" sz="1300">
              <a:latin typeface="ＭＳ Ｐゴシック"/>
            </a:rPr>
            <a:t>繰出金は住民一人当たり</a:t>
          </a:r>
          <a:r>
            <a:rPr kumimoji="1" lang="en-US" altLang="ja-JP" sz="1300">
              <a:latin typeface="ＭＳ Ｐゴシック"/>
            </a:rPr>
            <a:t>142,134</a:t>
          </a:r>
          <a:r>
            <a:rPr kumimoji="1" lang="ja-JP" altLang="en-US" sz="1300">
              <a:latin typeface="ＭＳ Ｐゴシック"/>
            </a:rPr>
            <a:t>円と類似団体平均と比較して高い水準となっているが、高野山診療所、富貴診療所の２つの診療所会計に加え、下水道会計への繰出金があることが要因である。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和歌山県高野町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3,243
3,215
137.03
4,173,353
4,038,202
113,517
2,095,571
3,318,294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42469</xdr:rowOff>
    </xdr:from>
    <xdr:to>
      <xdr:col>6</xdr:col>
      <xdr:colOff>510540</xdr:colOff>
      <xdr:row>38</xdr:row>
      <xdr:rowOff>109321</xdr:rowOff>
    </xdr:to>
    <xdr:cxnSp macro="">
      <xdr:nvCxnSpPr>
        <xdr:cNvPr id="55" name="直線コネクタ 54"/>
        <xdr:cNvCxnSpPr/>
      </xdr:nvCxnSpPr>
      <xdr:spPr>
        <a:xfrm flipV="1">
          <a:off x="4633595" y="5185969"/>
          <a:ext cx="1270" cy="1438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113148</xdr:rowOff>
    </xdr:from>
    <xdr:ext cx="469744" cy="259045"/>
    <xdr:sp macro="" textlink="">
      <xdr:nvSpPr>
        <xdr:cNvPr id="56" name="議会費最小値テキスト"/>
        <xdr:cNvSpPr txBox="1"/>
      </xdr:nvSpPr>
      <xdr:spPr>
        <a:xfrm>
          <a:off x="4686300" y="662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8,392</a:t>
          </a:r>
          <a:endParaRPr kumimoji="1" lang="ja-JP" altLang="en-US" sz="1000" b="1">
            <a:latin typeface="ＭＳ Ｐゴシック"/>
          </a:endParaRPr>
        </a:p>
      </xdr:txBody>
    </xdr:sp>
    <xdr:clientData/>
  </xdr:oneCellAnchor>
  <xdr:twoCellAnchor>
    <xdr:from>
      <xdr:col>6</xdr:col>
      <xdr:colOff>422275</xdr:colOff>
      <xdr:row>38</xdr:row>
      <xdr:rowOff>109321</xdr:rowOff>
    </xdr:from>
    <xdr:to>
      <xdr:col>6</xdr:col>
      <xdr:colOff>600075</xdr:colOff>
      <xdr:row>38</xdr:row>
      <xdr:rowOff>109321</xdr:rowOff>
    </xdr:to>
    <xdr:cxnSp macro="">
      <xdr:nvCxnSpPr>
        <xdr:cNvPr id="57" name="直線コネクタ 56"/>
        <xdr:cNvCxnSpPr/>
      </xdr:nvCxnSpPr>
      <xdr:spPr>
        <a:xfrm>
          <a:off x="4546600" y="662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160596</xdr:rowOff>
    </xdr:from>
    <xdr:ext cx="599010" cy="259045"/>
    <xdr:sp macro="" textlink="">
      <xdr:nvSpPr>
        <xdr:cNvPr id="58" name="議会費最大値テキスト"/>
        <xdr:cNvSpPr txBox="1"/>
      </xdr:nvSpPr>
      <xdr:spPr>
        <a:xfrm>
          <a:off x="4686300" y="496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121,656</a:t>
          </a:r>
          <a:endParaRPr kumimoji="1" lang="ja-JP" altLang="en-US" sz="1000" b="1">
            <a:latin typeface="ＭＳ Ｐゴシック"/>
          </a:endParaRPr>
        </a:p>
      </xdr:txBody>
    </xdr:sp>
    <xdr:clientData/>
  </xdr:oneCellAnchor>
  <xdr:twoCellAnchor>
    <xdr:from>
      <xdr:col>6</xdr:col>
      <xdr:colOff>422275</xdr:colOff>
      <xdr:row>30</xdr:row>
      <xdr:rowOff>42469</xdr:rowOff>
    </xdr:from>
    <xdr:to>
      <xdr:col>6</xdr:col>
      <xdr:colOff>600075</xdr:colOff>
      <xdr:row>30</xdr:row>
      <xdr:rowOff>42469</xdr:rowOff>
    </xdr:to>
    <xdr:cxnSp macro="">
      <xdr:nvCxnSpPr>
        <xdr:cNvPr id="59" name="直線コネクタ 58"/>
        <xdr:cNvCxnSpPr/>
      </xdr:nvCxnSpPr>
      <xdr:spPr>
        <a:xfrm>
          <a:off x="4546600" y="518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153924</xdr:rowOff>
    </xdr:from>
    <xdr:to>
      <xdr:col>6</xdr:col>
      <xdr:colOff>511175</xdr:colOff>
      <xdr:row>38</xdr:row>
      <xdr:rowOff>4725</xdr:rowOff>
    </xdr:to>
    <xdr:cxnSp macro="">
      <xdr:nvCxnSpPr>
        <xdr:cNvPr id="60" name="直線コネクタ 59"/>
        <xdr:cNvCxnSpPr/>
      </xdr:nvCxnSpPr>
      <xdr:spPr>
        <a:xfrm>
          <a:off x="3797300" y="6497574"/>
          <a:ext cx="838200" cy="2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98683</xdr:rowOff>
    </xdr:from>
    <xdr:ext cx="534377" cy="259045"/>
    <xdr:sp macro="" textlink="">
      <xdr:nvSpPr>
        <xdr:cNvPr id="61" name="議会費平均値テキスト"/>
        <xdr:cNvSpPr txBox="1"/>
      </xdr:nvSpPr>
      <xdr:spPr>
        <a:xfrm>
          <a:off x="4686300" y="6270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20,531</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75806</xdr:rowOff>
    </xdr:from>
    <xdr:to>
      <xdr:col>6</xdr:col>
      <xdr:colOff>561975</xdr:colOff>
      <xdr:row>38</xdr:row>
      <xdr:rowOff>5956</xdr:rowOff>
    </xdr:to>
    <xdr:sp macro="" textlink="">
      <xdr:nvSpPr>
        <xdr:cNvPr id="62" name="フローチャート : 判断 61"/>
        <xdr:cNvSpPr/>
      </xdr:nvSpPr>
      <xdr:spPr>
        <a:xfrm>
          <a:off x="45847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153924</xdr:rowOff>
    </xdr:from>
    <xdr:to>
      <xdr:col>5</xdr:col>
      <xdr:colOff>358775</xdr:colOff>
      <xdr:row>37</xdr:row>
      <xdr:rowOff>156642</xdr:rowOff>
    </xdr:to>
    <xdr:cxnSp macro="">
      <xdr:nvCxnSpPr>
        <xdr:cNvPr id="63" name="直線コネクタ 62"/>
        <xdr:cNvCxnSpPr/>
      </xdr:nvCxnSpPr>
      <xdr:spPr>
        <a:xfrm flipV="1">
          <a:off x="2908300" y="6497574"/>
          <a:ext cx="889000" cy="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73736</xdr:rowOff>
    </xdr:from>
    <xdr:to>
      <xdr:col>5</xdr:col>
      <xdr:colOff>409575</xdr:colOff>
      <xdr:row>38</xdr:row>
      <xdr:rowOff>3887</xdr:rowOff>
    </xdr:to>
    <xdr:sp macro="" textlink="">
      <xdr:nvSpPr>
        <xdr:cNvPr id="64" name="フローチャート : 判断 63"/>
        <xdr:cNvSpPr/>
      </xdr:nvSpPr>
      <xdr:spPr>
        <a:xfrm>
          <a:off x="3746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20413</xdr:rowOff>
    </xdr:from>
    <xdr:ext cx="534377" cy="259045"/>
    <xdr:sp macro="" textlink="">
      <xdr:nvSpPr>
        <xdr:cNvPr id="65" name="テキスト ボックス 64"/>
        <xdr:cNvSpPr txBox="1"/>
      </xdr:nvSpPr>
      <xdr:spPr>
        <a:xfrm>
          <a:off x="3530111" y="619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20,694</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156540</xdr:rowOff>
    </xdr:from>
    <xdr:to>
      <xdr:col>4</xdr:col>
      <xdr:colOff>155575</xdr:colOff>
      <xdr:row>37</xdr:row>
      <xdr:rowOff>156642</xdr:rowOff>
    </xdr:to>
    <xdr:cxnSp macro="">
      <xdr:nvCxnSpPr>
        <xdr:cNvPr id="66" name="直線コネクタ 65"/>
        <xdr:cNvCxnSpPr/>
      </xdr:nvCxnSpPr>
      <xdr:spPr>
        <a:xfrm>
          <a:off x="2019300" y="6500190"/>
          <a:ext cx="889000" cy="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79604</xdr:rowOff>
    </xdr:from>
    <xdr:to>
      <xdr:col>4</xdr:col>
      <xdr:colOff>206375</xdr:colOff>
      <xdr:row>38</xdr:row>
      <xdr:rowOff>9754</xdr:rowOff>
    </xdr:to>
    <xdr:sp macro="" textlink="">
      <xdr:nvSpPr>
        <xdr:cNvPr id="67" name="フローチャート : 判断 66"/>
        <xdr:cNvSpPr/>
      </xdr:nvSpPr>
      <xdr:spPr>
        <a:xfrm>
          <a:off x="2857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26281</xdr:rowOff>
    </xdr:from>
    <xdr:ext cx="534377" cy="259045"/>
    <xdr:sp macro="" textlink="">
      <xdr:nvSpPr>
        <xdr:cNvPr id="68" name="テキスト ボックス 67"/>
        <xdr:cNvSpPr txBox="1"/>
      </xdr:nvSpPr>
      <xdr:spPr>
        <a:xfrm>
          <a:off x="2641111" y="619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154025</xdr:rowOff>
    </xdr:from>
    <xdr:to>
      <xdr:col>2</xdr:col>
      <xdr:colOff>638175</xdr:colOff>
      <xdr:row>37</xdr:row>
      <xdr:rowOff>156540</xdr:rowOff>
    </xdr:to>
    <xdr:cxnSp macro="">
      <xdr:nvCxnSpPr>
        <xdr:cNvPr id="69" name="直線コネクタ 68"/>
        <xdr:cNvCxnSpPr/>
      </xdr:nvCxnSpPr>
      <xdr:spPr>
        <a:xfrm>
          <a:off x="1130300" y="6497675"/>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84226</xdr:rowOff>
    </xdr:from>
    <xdr:to>
      <xdr:col>3</xdr:col>
      <xdr:colOff>3175</xdr:colOff>
      <xdr:row>38</xdr:row>
      <xdr:rowOff>14376</xdr:rowOff>
    </xdr:to>
    <xdr:sp macro="" textlink="">
      <xdr:nvSpPr>
        <xdr:cNvPr id="70" name="フローチャート : 判断 69"/>
        <xdr:cNvSpPr/>
      </xdr:nvSpPr>
      <xdr:spPr>
        <a:xfrm>
          <a:off x="1968500" y="642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30903</xdr:rowOff>
    </xdr:from>
    <xdr:ext cx="534377" cy="259045"/>
    <xdr:sp macro="" textlink="">
      <xdr:nvSpPr>
        <xdr:cNvPr id="71" name="テキスト ボックス 70"/>
        <xdr:cNvSpPr txBox="1"/>
      </xdr:nvSpPr>
      <xdr:spPr>
        <a:xfrm>
          <a:off x="1752111" y="620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77864</xdr:rowOff>
    </xdr:from>
    <xdr:to>
      <xdr:col>1</xdr:col>
      <xdr:colOff>485775</xdr:colOff>
      <xdr:row>38</xdr:row>
      <xdr:rowOff>8013</xdr:rowOff>
    </xdr:to>
    <xdr:sp macro="" textlink="">
      <xdr:nvSpPr>
        <xdr:cNvPr id="72" name="フローチャート : 判断 71"/>
        <xdr:cNvSpPr/>
      </xdr:nvSpPr>
      <xdr:spPr>
        <a:xfrm>
          <a:off x="1079500" y="64215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24541</xdr:rowOff>
    </xdr:from>
    <xdr:ext cx="534377" cy="259045"/>
    <xdr:sp macro="" textlink="">
      <xdr:nvSpPr>
        <xdr:cNvPr id="73" name="テキスト ボックス 72"/>
        <xdr:cNvSpPr txBox="1"/>
      </xdr:nvSpPr>
      <xdr:spPr>
        <a:xfrm>
          <a:off x="863111" y="619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125375</xdr:rowOff>
    </xdr:from>
    <xdr:to>
      <xdr:col>6</xdr:col>
      <xdr:colOff>561975</xdr:colOff>
      <xdr:row>38</xdr:row>
      <xdr:rowOff>55525</xdr:rowOff>
    </xdr:to>
    <xdr:sp macro="" textlink="">
      <xdr:nvSpPr>
        <xdr:cNvPr id="79" name="円/楕円 78"/>
        <xdr:cNvSpPr/>
      </xdr:nvSpPr>
      <xdr:spPr>
        <a:xfrm>
          <a:off x="4584700" y="646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54234</xdr:rowOff>
    </xdr:from>
    <xdr:ext cx="534377" cy="259045"/>
    <xdr:sp macro="" textlink="">
      <xdr:nvSpPr>
        <xdr:cNvPr id="80" name="議会費該当値テキスト"/>
        <xdr:cNvSpPr txBox="1"/>
      </xdr:nvSpPr>
      <xdr:spPr>
        <a:xfrm>
          <a:off x="4686300" y="639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16,628</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103124</xdr:rowOff>
    </xdr:from>
    <xdr:to>
      <xdr:col>5</xdr:col>
      <xdr:colOff>409575</xdr:colOff>
      <xdr:row>38</xdr:row>
      <xdr:rowOff>33274</xdr:rowOff>
    </xdr:to>
    <xdr:sp macro="" textlink="">
      <xdr:nvSpPr>
        <xdr:cNvPr id="81" name="円/楕円 80"/>
        <xdr:cNvSpPr/>
      </xdr:nvSpPr>
      <xdr:spPr>
        <a:xfrm>
          <a:off x="3746500" y="644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24401</xdr:rowOff>
    </xdr:from>
    <xdr:ext cx="534377" cy="259045"/>
    <xdr:sp macro="" textlink="">
      <xdr:nvSpPr>
        <xdr:cNvPr id="82" name="テキスト ボックス 81"/>
        <xdr:cNvSpPr txBox="1"/>
      </xdr:nvSpPr>
      <xdr:spPr>
        <a:xfrm>
          <a:off x="3530111" y="653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18,380</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105842</xdr:rowOff>
    </xdr:from>
    <xdr:to>
      <xdr:col>4</xdr:col>
      <xdr:colOff>206375</xdr:colOff>
      <xdr:row>38</xdr:row>
      <xdr:rowOff>35992</xdr:rowOff>
    </xdr:to>
    <xdr:sp macro="" textlink="">
      <xdr:nvSpPr>
        <xdr:cNvPr id="83" name="円/楕円 82"/>
        <xdr:cNvSpPr/>
      </xdr:nvSpPr>
      <xdr:spPr>
        <a:xfrm>
          <a:off x="2857500" y="644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27119</xdr:rowOff>
    </xdr:from>
    <xdr:ext cx="534377" cy="259045"/>
    <xdr:sp macro="" textlink="">
      <xdr:nvSpPr>
        <xdr:cNvPr id="84" name="テキスト ボックス 83"/>
        <xdr:cNvSpPr txBox="1"/>
      </xdr:nvSpPr>
      <xdr:spPr>
        <a:xfrm>
          <a:off x="2641111" y="654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18,166</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105740</xdr:rowOff>
    </xdr:from>
    <xdr:to>
      <xdr:col>3</xdr:col>
      <xdr:colOff>3175</xdr:colOff>
      <xdr:row>38</xdr:row>
      <xdr:rowOff>35890</xdr:rowOff>
    </xdr:to>
    <xdr:sp macro="" textlink="">
      <xdr:nvSpPr>
        <xdr:cNvPr id="85" name="円/楕円 84"/>
        <xdr:cNvSpPr/>
      </xdr:nvSpPr>
      <xdr:spPr>
        <a:xfrm>
          <a:off x="1968500" y="644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27017</xdr:rowOff>
    </xdr:from>
    <xdr:ext cx="534377" cy="259045"/>
    <xdr:sp macro="" textlink="">
      <xdr:nvSpPr>
        <xdr:cNvPr id="86" name="テキスト ボックス 85"/>
        <xdr:cNvSpPr txBox="1"/>
      </xdr:nvSpPr>
      <xdr:spPr>
        <a:xfrm>
          <a:off x="1752111" y="654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18,174</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103225</xdr:rowOff>
    </xdr:from>
    <xdr:to>
      <xdr:col>1</xdr:col>
      <xdr:colOff>485775</xdr:colOff>
      <xdr:row>38</xdr:row>
      <xdr:rowOff>33375</xdr:rowOff>
    </xdr:to>
    <xdr:sp macro="" textlink="">
      <xdr:nvSpPr>
        <xdr:cNvPr id="87" name="円/楕円 86"/>
        <xdr:cNvSpPr/>
      </xdr:nvSpPr>
      <xdr:spPr>
        <a:xfrm>
          <a:off x="1079500" y="644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24502</xdr:rowOff>
    </xdr:from>
    <xdr:ext cx="534377" cy="259045"/>
    <xdr:sp macro="" textlink="">
      <xdr:nvSpPr>
        <xdr:cNvPr id="88" name="テキスト ボックス 87"/>
        <xdr:cNvSpPr txBox="1"/>
      </xdr:nvSpPr>
      <xdr:spPr>
        <a:xfrm>
          <a:off x="863111" y="653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18,372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66,035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144434</xdr:rowOff>
    </xdr:from>
    <xdr:ext cx="685572" cy="259045"/>
    <xdr:sp macro="" textlink="">
      <xdr:nvSpPr>
        <xdr:cNvPr id="102" name="テキスト ボックス 101"/>
        <xdr:cNvSpPr txBox="1"/>
      </xdr:nvSpPr>
      <xdr:spPr>
        <a:xfrm>
          <a:off x="76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54</xdr:row>
      <xdr:rowOff>160762</xdr:rowOff>
    </xdr:from>
    <xdr:ext cx="685572" cy="259045"/>
    <xdr:sp macro="" textlink="">
      <xdr:nvSpPr>
        <xdr:cNvPr id="104" name="テキスト ボックス 103"/>
        <xdr:cNvSpPr txBox="1"/>
      </xdr:nvSpPr>
      <xdr:spPr>
        <a:xfrm>
          <a:off x="76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5642</xdr:rowOff>
    </xdr:from>
    <xdr:ext cx="685572" cy="259045"/>
    <xdr:sp macro="" textlink="">
      <xdr:nvSpPr>
        <xdr:cNvPr id="106" name="テキスト ボックス 105"/>
        <xdr:cNvSpPr txBox="1"/>
      </xdr:nvSpPr>
      <xdr:spPr>
        <a:xfrm>
          <a:off x="76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31150</xdr:rowOff>
    </xdr:from>
    <xdr:to>
      <xdr:col>6</xdr:col>
      <xdr:colOff>510540</xdr:colOff>
      <xdr:row>59</xdr:row>
      <xdr:rowOff>55257</xdr:rowOff>
    </xdr:to>
    <xdr:cxnSp macro="">
      <xdr:nvCxnSpPr>
        <xdr:cNvPr id="114" name="直線コネクタ 113"/>
        <xdr:cNvCxnSpPr/>
      </xdr:nvCxnSpPr>
      <xdr:spPr>
        <a:xfrm flipV="1">
          <a:off x="4633595" y="8775100"/>
          <a:ext cx="1270" cy="139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59084</xdr:rowOff>
    </xdr:from>
    <xdr:ext cx="599010" cy="259045"/>
    <xdr:sp macro="" textlink="">
      <xdr:nvSpPr>
        <xdr:cNvPr id="115" name="総務費最小値テキスト"/>
        <xdr:cNvSpPr txBox="1"/>
      </xdr:nvSpPr>
      <xdr:spPr>
        <a:xfrm>
          <a:off x="4686300" y="10174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133,575</a:t>
          </a:r>
          <a:endParaRPr kumimoji="1" lang="ja-JP" altLang="en-US" sz="1000" b="1">
            <a:latin typeface="ＭＳ Ｐゴシック"/>
          </a:endParaRPr>
        </a:p>
      </xdr:txBody>
    </xdr:sp>
    <xdr:clientData/>
  </xdr:oneCellAnchor>
  <xdr:twoCellAnchor>
    <xdr:from>
      <xdr:col>6</xdr:col>
      <xdr:colOff>422275</xdr:colOff>
      <xdr:row>59</xdr:row>
      <xdr:rowOff>55257</xdr:rowOff>
    </xdr:from>
    <xdr:to>
      <xdr:col>6</xdr:col>
      <xdr:colOff>600075</xdr:colOff>
      <xdr:row>59</xdr:row>
      <xdr:rowOff>55257</xdr:rowOff>
    </xdr:to>
    <xdr:cxnSp macro="">
      <xdr:nvCxnSpPr>
        <xdr:cNvPr id="116" name="直線コネクタ 115"/>
        <xdr:cNvCxnSpPr/>
      </xdr:nvCxnSpPr>
      <xdr:spPr>
        <a:xfrm>
          <a:off x="4546600" y="1017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149277</xdr:rowOff>
    </xdr:from>
    <xdr:ext cx="690189" cy="259045"/>
    <xdr:sp macro="" textlink="">
      <xdr:nvSpPr>
        <xdr:cNvPr id="117" name="総務費最大値テキスト"/>
        <xdr:cNvSpPr txBox="1"/>
      </xdr:nvSpPr>
      <xdr:spPr>
        <a:xfrm>
          <a:off x="4686300" y="8550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4,407,393</a:t>
          </a:r>
          <a:endParaRPr kumimoji="1" lang="ja-JP" altLang="en-US" sz="1000" b="1">
            <a:latin typeface="ＭＳ Ｐゴシック"/>
          </a:endParaRPr>
        </a:p>
      </xdr:txBody>
    </xdr:sp>
    <xdr:clientData/>
  </xdr:oneCellAnchor>
  <xdr:twoCellAnchor>
    <xdr:from>
      <xdr:col>6</xdr:col>
      <xdr:colOff>422275</xdr:colOff>
      <xdr:row>51</xdr:row>
      <xdr:rowOff>31150</xdr:rowOff>
    </xdr:from>
    <xdr:to>
      <xdr:col>6</xdr:col>
      <xdr:colOff>600075</xdr:colOff>
      <xdr:row>51</xdr:row>
      <xdr:rowOff>31150</xdr:rowOff>
    </xdr:to>
    <xdr:cxnSp macro="">
      <xdr:nvCxnSpPr>
        <xdr:cNvPr id="118" name="直線コネクタ 117"/>
        <xdr:cNvCxnSpPr/>
      </xdr:nvCxnSpPr>
      <xdr:spPr>
        <a:xfrm>
          <a:off x="4546600" y="877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143053</xdr:rowOff>
    </xdr:from>
    <xdr:to>
      <xdr:col>6</xdr:col>
      <xdr:colOff>511175</xdr:colOff>
      <xdr:row>58</xdr:row>
      <xdr:rowOff>147741</xdr:rowOff>
    </xdr:to>
    <xdr:cxnSp macro="">
      <xdr:nvCxnSpPr>
        <xdr:cNvPr id="119" name="直線コネクタ 118"/>
        <xdr:cNvCxnSpPr/>
      </xdr:nvCxnSpPr>
      <xdr:spPr>
        <a:xfrm>
          <a:off x="3797300" y="10087153"/>
          <a:ext cx="838200" cy="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80456</xdr:rowOff>
    </xdr:from>
    <xdr:ext cx="599010" cy="259045"/>
    <xdr:sp macro="" textlink="">
      <xdr:nvSpPr>
        <xdr:cNvPr id="120" name="総務費平均値テキスト"/>
        <xdr:cNvSpPr txBox="1"/>
      </xdr:nvSpPr>
      <xdr:spPr>
        <a:xfrm>
          <a:off x="4686300" y="10024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359,799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102029</xdr:rowOff>
    </xdr:from>
    <xdr:to>
      <xdr:col>6</xdr:col>
      <xdr:colOff>561975</xdr:colOff>
      <xdr:row>59</xdr:row>
      <xdr:rowOff>32179</xdr:rowOff>
    </xdr:to>
    <xdr:sp macro="" textlink="">
      <xdr:nvSpPr>
        <xdr:cNvPr id="121" name="フローチャート : 判断 120"/>
        <xdr:cNvSpPr/>
      </xdr:nvSpPr>
      <xdr:spPr>
        <a:xfrm>
          <a:off x="4584700" y="1004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143053</xdr:rowOff>
    </xdr:from>
    <xdr:to>
      <xdr:col>5</xdr:col>
      <xdr:colOff>358775</xdr:colOff>
      <xdr:row>59</xdr:row>
      <xdr:rowOff>14349</xdr:rowOff>
    </xdr:to>
    <xdr:cxnSp macro="">
      <xdr:nvCxnSpPr>
        <xdr:cNvPr id="122" name="直線コネクタ 121"/>
        <xdr:cNvCxnSpPr/>
      </xdr:nvCxnSpPr>
      <xdr:spPr>
        <a:xfrm flipV="1">
          <a:off x="2908300" y="10087153"/>
          <a:ext cx="889000" cy="4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91546</xdr:rowOff>
    </xdr:from>
    <xdr:to>
      <xdr:col>5</xdr:col>
      <xdr:colOff>409575</xdr:colOff>
      <xdr:row>59</xdr:row>
      <xdr:rowOff>21696</xdr:rowOff>
    </xdr:to>
    <xdr:sp macro="" textlink="">
      <xdr:nvSpPr>
        <xdr:cNvPr id="123" name="フローチャート : 判断 122"/>
        <xdr:cNvSpPr/>
      </xdr:nvSpPr>
      <xdr:spPr>
        <a:xfrm>
          <a:off x="3746500" y="1003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38223</xdr:rowOff>
    </xdr:from>
    <xdr:ext cx="599010" cy="259045"/>
    <xdr:sp macro="" textlink="">
      <xdr:nvSpPr>
        <xdr:cNvPr id="124" name="テキスト ボックス 123"/>
        <xdr:cNvSpPr txBox="1"/>
      </xdr:nvSpPr>
      <xdr:spPr>
        <a:xfrm>
          <a:off x="3497794" y="9810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391,897</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14349</xdr:rowOff>
    </xdr:from>
    <xdr:to>
      <xdr:col>4</xdr:col>
      <xdr:colOff>155575</xdr:colOff>
      <xdr:row>59</xdr:row>
      <xdr:rowOff>22275</xdr:rowOff>
    </xdr:to>
    <xdr:cxnSp macro="">
      <xdr:nvCxnSpPr>
        <xdr:cNvPr id="125" name="直線コネクタ 124"/>
        <xdr:cNvCxnSpPr/>
      </xdr:nvCxnSpPr>
      <xdr:spPr>
        <a:xfrm flipV="1">
          <a:off x="2019300" y="10129899"/>
          <a:ext cx="889000" cy="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135330</xdr:rowOff>
    </xdr:from>
    <xdr:to>
      <xdr:col>4</xdr:col>
      <xdr:colOff>206375</xdr:colOff>
      <xdr:row>59</xdr:row>
      <xdr:rowOff>65480</xdr:rowOff>
    </xdr:to>
    <xdr:sp macro="" textlink="">
      <xdr:nvSpPr>
        <xdr:cNvPr id="126" name="フローチャート : 判断 125"/>
        <xdr:cNvSpPr/>
      </xdr:nvSpPr>
      <xdr:spPr>
        <a:xfrm>
          <a:off x="2857500" y="100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59</xdr:row>
      <xdr:rowOff>56607</xdr:rowOff>
    </xdr:from>
    <xdr:ext cx="599010" cy="259045"/>
    <xdr:sp macro="" textlink="">
      <xdr:nvSpPr>
        <xdr:cNvPr id="127" name="テキスト ボックス 126"/>
        <xdr:cNvSpPr txBox="1"/>
      </xdr:nvSpPr>
      <xdr:spPr>
        <a:xfrm>
          <a:off x="2608794" y="10172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257,827</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17811</xdr:rowOff>
    </xdr:from>
    <xdr:to>
      <xdr:col>2</xdr:col>
      <xdr:colOff>638175</xdr:colOff>
      <xdr:row>59</xdr:row>
      <xdr:rowOff>22275</xdr:rowOff>
    </xdr:to>
    <xdr:cxnSp macro="">
      <xdr:nvCxnSpPr>
        <xdr:cNvPr id="128" name="直線コネクタ 127"/>
        <xdr:cNvCxnSpPr/>
      </xdr:nvCxnSpPr>
      <xdr:spPr>
        <a:xfrm>
          <a:off x="1130300" y="10133361"/>
          <a:ext cx="889000" cy="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127889</xdr:rowOff>
    </xdr:from>
    <xdr:to>
      <xdr:col>3</xdr:col>
      <xdr:colOff>3175</xdr:colOff>
      <xdr:row>59</xdr:row>
      <xdr:rowOff>58039</xdr:rowOff>
    </xdr:to>
    <xdr:sp macro="" textlink="">
      <xdr:nvSpPr>
        <xdr:cNvPr id="129" name="フローチャート : 判断 128"/>
        <xdr:cNvSpPr/>
      </xdr:nvSpPr>
      <xdr:spPr>
        <a:xfrm>
          <a:off x="1968500" y="1007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74566</xdr:rowOff>
    </xdr:from>
    <xdr:ext cx="599010" cy="259045"/>
    <xdr:sp macro="" textlink="">
      <xdr:nvSpPr>
        <xdr:cNvPr id="130" name="テキスト ボックス 129"/>
        <xdr:cNvSpPr txBox="1"/>
      </xdr:nvSpPr>
      <xdr:spPr>
        <a:xfrm>
          <a:off x="1719794" y="9847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280,611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132092</xdr:rowOff>
    </xdr:from>
    <xdr:to>
      <xdr:col>1</xdr:col>
      <xdr:colOff>485775</xdr:colOff>
      <xdr:row>59</xdr:row>
      <xdr:rowOff>62242</xdr:rowOff>
    </xdr:to>
    <xdr:sp macro="" textlink="">
      <xdr:nvSpPr>
        <xdr:cNvPr id="131" name="フローチャート : 判断 130"/>
        <xdr:cNvSpPr/>
      </xdr:nvSpPr>
      <xdr:spPr>
        <a:xfrm>
          <a:off x="1079500" y="10076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78769</xdr:rowOff>
    </xdr:from>
    <xdr:ext cx="599010" cy="259045"/>
    <xdr:sp macro="" textlink="">
      <xdr:nvSpPr>
        <xdr:cNvPr id="132" name="テキスト ボックス 131"/>
        <xdr:cNvSpPr txBox="1"/>
      </xdr:nvSpPr>
      <xdr:spPr>
        <a:xfrm>
          <a:off x="830794" y="9851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96941</xdr:rowOff>
    </xdr:from>
    <xdr:to>
      <xdr:col>6</xdr:col>
      <xdr:colOff>561975</xdr:colOff>
      <xdr:row>59</xdr:row>
      <xdr:rowOff>27091</xdr:rowOff>
    </xdr:to>
    <xdr:sp macro="" textlink="">
      <xdr:nvSpPr>
        <xdr:cNvPr id="138" name="円/楕円 137"/>
        <xdr:cNvSpPr/>
      </xdr:nvSpPr>
      <xdr:spPr>
        <a:xfrm>
          <a:off x="4584700" y="1004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56318</xdr:rowOff>
    </xdr:from>
    <xdr:ext cx="599010" cy="259045"/>
    <xdr:sp macro="" textlink="">
      <xdr:nvSpPr>
        <xdr:cNvPr id="139" name="総務費該当値テキスト"/>
        <xdr:cNvSpPr txBox="1"/>
      </xdr:nvSpPr>
      <xdr:spPr>
        <a:xfrm>
          <a:off x="4686300" y="982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375,377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92253</xdr:rowOff>
    </xdr:from>
    <xdr:to>
      <xdr:col>5</xdr:col>
      <xdr:colOff>409575</xdr:colOff>
      <xdr:row>59</xdr:row>
      <xdr:rowOff>22403</xdr:rowOff>
    </xdr:to>
    <xdr:sp macro="" textlink="">
      <xdr:nvSpPr>
        <xdr:cNvPr id="140" name="円/楕円 139"/>
        <xdr:cNvSpPr/>
      </xdr:nvSpPr>
      <xdr:spPr>
        <a:xfrm>
          <a:off x="3746500" y="1003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59</xdr:row>
      <xdr:rowOff>13530</xdr:rowOff>
    </xdr:from>
    <xdr:ext cx="599010" cy="259045"/>
    <xdr:sp macro="" textlink="">
      <xdr:nvSpPr>
        <xdr:cNvPr id="141" name="テキスト ボックス 140"/>
        <xdr:cNvSpPr txBox="1"/>
      </xdr:nvSpPr>
      <xdr:spPr>
        <a:xfrm>
          <a:off x="3497794" y="1012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389,732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134999</xdr:rowOff>
    </xdr:from>
    <xdr:to>
      <xdr:col>4</xdr:col>
      <xdr:colOff>206375</xdr:colOff>
      <xdr:row>59</xdr:row>
      <xdr:rowOff>65149</xdr:rowOff>
    </xdr:to>
    <xdr:sp macro="" textlink="">
      <xdr:nvSpPr>
        <xdr:cNvPr id="142" name="円/楕円 141"/>
        <xdr:cNvSpPr/>
      </xdr:nvSpPr>
      <xdr:spPr>
        <a:xfrm>
          <a:off x="2857500" y="1007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81676</xdr:rowOff>
    </xdr:from>
    <xdr:ext cx="599010" cy="259045"/>
    <xdr:sp macro="" textlink="">
      <xdr:nvSpPr>
        <xdr:cNvPr id="143" name="テキスト ボックス 142"/>
        <xdr:cNvSpPr txBox="1"/>
      </xdr:nvSpPr>
      <xdr:spPr>
        <a:xfrm>
          <a:off x="2608794" y="9854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258,841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142925</xdr:rowOff>
    </xdr:from>
    <xdr:to>
      <xdr:col>3</xdr:col>
      <xdr:colOff>3175</xdr:colOff>
      <xdr:row>59</xdr:row>
      <xdr:rowOff>73075</xdr:rowOff>
    </xdr:to>
    <xdr:sp macro="" textlink="">
      <xdr:nvSpPr>
        <xdr:cNvPr id="144" name="円/楕円 143"/>
        <xdr:cNvSpPr/>
      </xdr:nvSpPr>
      <xdr:spPr>
        <a:xfrm>
          <a:off x="1968500" y="1008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59</xdr:row>
      <xdr:rowOff>64202</xdr:rowOff>
    </xdr:from>
    <xdr:ext cx="599010" cy="259045"/>
    <xdr:sp macro="" textlink="">
      <xdr:nvSpPr>
        <xdr:cNvPr id="145" name="テキスト ボックス 144"/>
        <xdr:cNvSpPr txBox="1"/>
      </xdr:nvSpPr>
      <xdr:spPr>
        <a:xfrm>
          <a:off x="1719794" y="1017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234,568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138461</xdr:rowOff>
    </xdr:from>
    <xdr:to>
      <xdr:col>1</xdr:col>
      <xdr:colOff>485775</xdr:colOff>
      <xdr:row>59</xdr:row>
      <xdr:rowOff>68611</xdr:rowOff>
    </xdr:to>
    <xdr:sp macro="" textlink="">
      <xdr:nvSpPr>
        <xdr:cNvPr id="146" name="円/楕円 145"/>
        <xdr:cNvSpPr/>
      </xdr:nvSpPr>
      <xdr:spPr>
        <a:xfrm>
          <a:off x="1079500" y="1008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59</xdr:row>
      <xdr:rowOff>59738</xdr:rowOff>
    </xdr:from>
    <xdr:ext cx="599010" cy="259045"/>
    <xdr:sp macro="" textlink="">
      <xdr:nvSpPr>
        <xdr:cNvPr id="147" name="テキスト ボックス 146"/>
        <xdr:cNvSpPr txBox="1"/>
      </xdr:nvSpPr>
      <xdr:spPr>
        <a:xfrm>
          <a:off x="830794" y="10175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248,239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167,775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139700</xdr:rowOff>
    </xdr:from>
    <xdr:to>
      <xdr:col>7</xdr:col>
      <xdr:colOff>638175</xdr:colOff>
      <xdr:row>79</xdr:row>
      <xdr:rowOff>139700</xdr:rowOff>
    </xdr:to>
    <xdr:cxnSp macro="">
      <xdr:nvCxnSpPr>
        <xdr:cNvPr id="158" name="直線コネクタ 157"/>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168927</xdr:rowOff>
    </xdr:from>
    <xdr:ext cx="248786" cy="259045"/>
    <xdr:sp macro="" textlink="">
      <xdr:nvSpPr>
        <xdr:cNvPr id="159" name="テキスト ボックス 158"/>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76</xdr:row>
      <xdr:rowOff>82550</xdr:rowOff>
    </xdr:from>
    <xdr:to>
      <xdr:col>7</xdr:col>
      <xdr:colOff>638175</xdr:colOff>
      <xdr:row>76</xdr:row>
      <xdr:rowOff>82550</xdr:rowOff>
    </xdr:to>
    <xdr:cxnSp macro="">
      <xdr:nvCxnSpPr>
        <xdr:cNvPr id="162" name="直線コネクタ 161"/>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3" name="テキスト ボックス 162"/>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73</xdr:row>
      <xdr:rowOff>25400</xdr:rowOff>
    </xdr:from>
    <xdr:to>
      <xdr:col>7</xdr:col>
      <xdr:colOff>638175</xdr:colOff>
      <xdr:row>73</xdr:row>
      <xdr:rowOff>25400</xdr:rowOff>
    </xdr:to>
    <xdr:cxnSp macro="">
      <xdr:nvCxnSpPr>
        <xdr:cNvPr id="166" name="直線コネクタ 165"/>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72</xdr:row>
      <xdr:rowOff>54627</xdr:rowOff>
    </xdr:from>
    <xdr:ext cx="685572" cy="259045"/>
    <xdr:sp macro="" textlink="">
      <xdr:nvSpPr>
        <xdr:cNvPr id="167" name="テキスト ボックス 166"/>
        <xdr:cNvSpPr txBox="1"/>
      </xdr:nvSpPr>
      <xdr:spPr>
        <a:xfrm>
          <a:off x="76428" y="123990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8" name="直線コネクタ 167"/>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70</xdr:row>
      <xdr:rowOff>111777</xdr:rowOff>
    </xdr:from>
    <xdr:ext cx="685572" cy="259045"/>
    <xdr:sp macro="" textlink="">
      <xdr:nvSpPr>
        <xdr:cNvPr id="169" name="テキスト ボックス 168"/>
        <xdr:cNvSpPr txBox="1"/>
      </xdr:nvSpPr>
      <xdr:spPr>
        <a:xfrm>
          <a:off x="76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69</xdr:row>
      <xdr:rowOff>139700</xdr:rowOff>
    </xdr:from>
    <xdr:to>
      <xdr:col>7</xdr:col>
      <xdr:colOff>638175</xdr:colOff>
      <xdr:row>69</xdr:row>
      <xdr:rowOff>139700</xdr:rowOff>
    </xdr:to>
    <xdr:cxnSp macro="">
      <xdr:nvCxnSpPr>
        <xdr:cNvPr id="170" name="直線コネクタ 169"/>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68</xdr:row>
      <xdr:rowOff>168927</xdr:rowOff>
    </xdr:from>
    <xdr:ext cx="685572" cy="259045"/>
    <xdr:sp macro="" textlink="">
      <xdr:nvSpPr>
        <xdr:cNvPr id="171" name="テキスト ボックス 170"/>
        <xdr:cNvSpPr txBox="1"/>
      </xdr:nvSpPr>
      <xdr:spPr>
        <a:xfrm>
          <a:off x="76428" y="11827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3" name="テキスト ボックス 172"/>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141732</xdr:rowOff>
    </xdr:from>
    <xdr:to>
      <xdr:col>6</xdr:col>
      <xdr:colOff>510540</xdr:colOff>
      <xdr:row>79</xdr:row>
      <xdr:rowOff>5888</xdr:rowOff>
    </xdr:to>
    <xdr:cxnSp macro="">
      <xdr:nvCxnSpPr>
        <xdr:cNvPr id="175" name="直線コネクタ 174"/>
        <xdr:cNvCxnSpPr/>
      </xdr:nvCxnSpPr>
      <xdr:spPr>
        <a:xfrm flipV="1">
          <a:off x="4633595" y="12143232"/>
          <a:ext cx="1270" cy="140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9715</xdr:rowOff>
    </xdr:from>
    <xdr:ext cx="599010" cy="259045"/>
    <xdr:sp macro="" textlink="">
      <xdr:nvSpPr>
        <xdr:cNvPr id="176" name="民生費最小値テキスト"/>
        <xdr:cNvSpPr txBox="1"/>
      </xdr:nvSpPr>
      <xdr:spPr>
        <a:xfrm>
          <a:off x="4686300" y="1355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140,485</a:t>
          </a:r>
          <a:endParaRPr kumimoji="1" lang="ja-JP" altLang="en-US" sz="1000" b="1">
            <a:latin typeface="ＭＳ Ｐゴシック"/>
          </a:endParaRPr>
        </a:p>
      </xdr:txBody>
    </xdr:sp>
    <xdr:clientData/>
  </xdr:oneCellAnchor>
  <xdr:twoCellAnchor>
    <xdr:from>
      <xdr:col>6</xdr:col>
      <xdr:colOff>422275</xdr:colOff>
      <xdr:row>79</xdr:row>
      <xdr:rowOff>5888</xdr:rowOff>
    </xdr:from>
    <xdr:to>
      <xdr:col>6</xdr:col>
      <xdr:colOff>600075</xdr:colOff>
      <xdr:row>79</xdr:row>
      <xdr:rowOff>5888</xdr:rowOff>
    </xdr:to>
    <xdr:cxnSp macro="">
      <xdr:nvCxnSpPr>
        <xdr:cNvPr id="177" name="直線コネクタ 176"/>
        <xdr:cNvCxnSpPr/>
      </xdr:nvCxnSpPr>
      <xdr:spPr>
        <a:xfrm>
          <a:off x="4546600" y="1355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88409</xdr:rowOff>
    </xdr:from>
    <xdr:ext cx="690189" cy="259045"/>
    <xdr:sp macro="" textlink="">
      <xdr:nvSpPr>
        <xdr:cNvPr id="178" name="民生費最大値テキスト"/>
        <xdr:cNvSpPr txBox="1"/>
      </xdr:nvSpPr>
      <xdr:spPr>
        <a:xfrm>
          <a:off x="4686300" y="119184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1,617,867</a:t>
          </a:r>
          <a:endParaRPr kumimoji="1" lang="ja-JP" altLang="en-US" sz="1000" b="1">
            <a:latin typeface="ＭＳ Ｐゴシック"/>
          </a:endParaRPr>
        </a:p>
      </xdr:txBody>
    </xdr:sp>
    <xdr:clientData/>
  </xdr:oneCellAnchor>
  <xdr:twoCellAnchor>
    <xdr:from>
      <xdr:col>6</xdr:col>
      <xdr:colOff>422275</xdr:colOff>
      <xdr:row>70</xdr:row>
      <xdr:rowOff>141732</xdr:rowOff>
    </xdr:from>
    <xdr:to>
      <xdr:col>6</xdr:col>
      <xdr:colOff>600075</xdr:colOff>
      <xdr:row>70</xdr:row>
      <xdr:rowOff>141732</xdr:rowOff>
    </xdr:to>
    <xdr:cxnSp macro="">
      <xdr:nvCxnSpPr>
        <xdr:cNvPr id="179" name="直線コネクタ 178"/>
        <xdr:cNvCxnSpPr/>
      </xdr:nvCxnSpPr>
      <xdr:spPr>
        <a:xfrm>
          <a:off x="4546600" y="12143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137193</xdr:rowOff>
    </xdr:from>
    <xdr:to>
      <xdr:col>6</xdr:col>
      <xdr:colOff>511175</xdr:colOff>
      <xdr:row>78</xdr:row>
      <xdr:rowOff>150515</xdr:rowOff>
    </xdr:to>
    <xdr:cxnSp macro="">
      <xdr:nvCxnSpPr>
        <xdr:cNvPr id="180" name="直線コネクタ 179"/>
        <xdr:cNvCxnSpPr/>
      </xdr:nvCxnSpPr>
      <xdr:spPr>
        <a:xfrm flipV="1">
          <a:off x="3797300" y="13510293"/>
          <a:ext cx="838200" cy="1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71217</xdr:rowOff>
    </xdr:from>
    <xdr:ext cx="599010" cy="259045"/>
    <xdr:sp macro="" textlink="">
      <xdr:nvSpPr>
        <xdr:cNvPr id="181" name="民生費平均値テキスト"/>
        <xdr:cNvSpPr txBox="1"/>
      </xdr:nvSpPr>
      <xdr:spPr>
        <a:xfrm>
          <a:off x="4686300" y="132728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222,583</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48340</xdr:rowOff>
    </xdr:from>
    <xdr:to>
      <xdr:col>6</xdr:col>
      <xdr:colOff>561975</xdr:colOff>
      <xdr:row>78</xdr:row>
      <xdr:rowOff>149940</xdr:rowOff>
    </xdr:to>
    <xdr:sp macro="" textlink="">
      <xdr:nvSpPr>
        <xdr:cNvPr id="182" name="フローチャート : 判断 181"/>
        <xdr:cNvSpPr/>
      </xdr:nvSpPr>
      <xdr:spPr>
        <a:xfrm>
          <a:off x="4584700" y="1342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150515</xdr:rowOff>
    </xdr:from>
    <xdr:to>
      <xdr:col>5</xdr:col>
      <xdr:colOff>358775</xdr:colOff>
      <xdr:row>78</xdr:row>
      <xdr:rowOff>155730</xdr:rowOff>
    </xdr:to>
    <xdr:cxnSp macro="">
      <xdr:nvCxnSpPr>
        <xdr:cNvPr id="183" name="直線コネクタ 182"/>
        <xdr:cNvCxnSpPr/>
      </xdr:nvCxnSpPr>
      <xdr:spPr>
        <a:xfrm flipV="1">
          <a:off x="2908300" y="13523615"/>
          <a:ext cx="889000" cy="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9821</xdr:rowOff>
    </xdr:from>
    <xdr:to>
      <xdr:col>5</xdr:col>
      <xdr:colOff>409575</xdr:colOff>
      <xdr:row>78</xdr:row>
      <xdr:rowOff>111421</xdr:rowOff>
    </xdr:to>
    <xdr:sp macro="" textlink="">
      <xdr:nvSpPr>
        <xdr:cNvPr id="184" name="フローチャート : 判断 183"/>
        <xdr:cNvSpPr/>
      </xdr:nvSpPr>
      <xdr:spPr>
        <a:xfrm>
          <a:off x="3746500" y="1338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127948</xdr:rowOff>
    </xdr:from>
    <xdr:ext cx="599010" cy="259045"/>
    <xdr:sp macro="" textlink="">
      <xdr:nvSpPr>
        <xdr:cNvPr id="185" name="テキスト ボックス 184"/>
        <xdr:cNvSpPr txBox="1"/>
      </xdr:nvSpPr>
      <xdr:spPr>
        <a:xfrm>
          <a:off x="3497794" y="13158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263,022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155730</xdr:rowOff>
    </xdr:from>
    <xdr:to>
      <xdr:col>4</xdr:col>
      <xdr:colOff>155575</xdr:colOff>
      <xdr:row>79</xdr:row>
      <xdr:rowOff>837</xdr:rowOff>
    </xdr:to>
    <xdr:cxnSp macro="">
      <xdr:nvCxnSpPr>
        <xdr:cNvPr id="186" name="直線コネクタ 185"/>
        <xdr:cNvCxnSpPr/>
      </xdr:nvCxnSpPr>
      <xdr:spPr>
        <a:xfrm flipV="1">
          <a:off x="2019300" y="13528830"/>
          <a:ext cx="889000" cy="1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73335</xdr:rowOff>
    </xdr:from>
    <xdr:to>
      <xdr:col>4</xdr:col>
      <xdr:colOff>206375</xdr:colOff>
      <xdr:row>79</xdr:row>
      <xdr:rowOff>3485</xdr:rowOff>
    </xdr:to>
    <xdr:sp macro="" textlink="">
      <xdr:nvSpPr>
        <xdr:cNvPr id="187" name="フローチャート : 判断 186"/>
        <xdr:cNvSpPr/>
      </xdr:nvSpPr>
      <xdr:spPr>
        <a:xfrm>
          <a:off x="2857500" y="1344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20012</xdr:rowOff>
    </xdr:from>
    <xdr:ext cx="599010" cy="259045"/>
    <xdr:sp macro="" textlink="">
      <xdr:nvSpPr>
        <xdr:cNvPr id="188" name="テキスト ボックス 187"/>
        <xdr:cNvSpPr txBox="1"/>
      </xdr:nvSpPr>
      <xdr:spPr>
        <a:xfrm>
          <a:off x="2608794" y="1322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196,341</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837</xdr:rowOff>
    </xdr:from>
    <xdr:to>
      <xdr:col>2</xdr:col>
      <xdr:colOff>638175</xdr:colOff>
      <xdr:row>79</xdr:row>
      <xdr:rowOff>5308</xdr:rowOff>
    </xdr:to>
    <xdr:cxnSp macro="">
      <xdr:nvCxnSpPr>
        <xdr:cNvPr id="189" name="直線コネクタ 188"/>
        <xdr:cNvCxnSpPr/>
      </xdr:nvCxnSpPr>
      <xdr:spPr>
        <a:xfrm flipV="1">
          <a:off x="1130300" y="13545387"/>
          <a:ext cx="889000" cy="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80890</xdr:rowOff>
    </xdr:from>
    <xdr:to>
      <xdr:col>3</xdr:col>
      <xdr:colOff>3175</xdr:colOff>
      <xdr:row>79</xdr:row>
      <xdr:rowOff>11040</xdr:rowOff>
    </xdr:to>
    <xdr:sp macro="" textlink="">
      <xdr:nvSpPr>
        <xdr:cNvPr id="190" name="フローチャート : 判断 189"/>
        <xdr:cNvSpPr/>
      </xdr:nvSpPr>
      <xdr:spPr>
        <a:xfrm>
          <a:off x="1968500" y="1345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27567</xdr:rowOff>
    </xdr:from>
    <xdr:ext cx="599010" cy="259045"/>
    <xdr:sp macro="" textlink="">
      <xdr:nvSpPr>
        <xdr:cNvPr id="191" name="テキスト ボックス 190"/>
        <xdr:cNvSpPr txBox="1"/>
      </xdr:nvSpPr>
      <xdr:spPr>
        <a:xfrm>
          <a:off x="1719794" y="13229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188,410</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73208</xdr:rowOff>
    </xdr:from>
    <xdr:to>
      <xdr:col>1</xdr:col>
      <xdr:colOff>485775</xdr:colOff>
      <xdr:row>79</xdr:row>
      <xdr:rowOff>3358</xdr:rowOff>
    </xdr:to>
    <xdr:sp macro="" textlink="">
      <xdr:nvSpPr>
        <xdr:cNvPr id="192" name="フローチャート : 判断 191"/>
        <xdr:cNvSpPr/>
      </xdr:nvSpPr>
      <xdr:spPr>
        <a:xfrm>
          <a:off x="1079500" y="1344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19885</xdr:rowOff>
    </xdr:from>
    <xdr:ext cx="599010" cy="259045"/>
    <xdr:sp macro="" textlink="">
      <xdr:nvSpPr>
        <xdr:cNvPr id="193" name="テキスト ボックス 192"/>
        <xdr:cNvSpPr txBox="1"/>
      </xdr:nvSpPr>
      <xdr:spPr>
        <a:xfrm>
          <a:off x="830794" y="13221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86393</xdr:rowOff>
    </xdr:from>
    <xdr:to>
      <xdr:col>6</xdr:col>
      <xdr:colOff>561975</xdr:colOff>
      <xdr:row>79</xdr:row>
      <xdr:rowOff>16543</xdr:rowOff>
    </xdr:to>
    <xdr:sp macro="" textlink="">
      <xdr:nvSpPr>
        <xdr:cNvPr id="199" name="円/楕円 198"/>
        <xdr:cNvSpPr/>
      </xdr:nvSpPr>
      <xdr:spPr>
        <a:xfrm>
          <a:off x="4584700" y="1345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26767</xdr:rowOff>
    </xdr:from>
    <xdr:ext cx="599010" cy="259045"/>
    <xdr:sp macro="" textlink="">
      <xdr:nvSpPr>
        <xdr:cNvPr id="200" name="民生費該当値テキスト"/>
        <xdr:cNvSpPr txBox="1"/>
      </xdr:nvSpPr>
      <xdr:spPr>
        <a:xfrm>
          <a:off x="4686300" y="13399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182,632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99715</xdr:rowOff>
    </xdr:from>
    <xdr:to>
      <xdr:col>5</xdr:col>
      <xdr:colOff>409575</xdr:colOff>
      <xdr:row>79</xdr:row>
      <xdr:rowOff>29865</xdr:rowOff>
    </xdr:to>
    <xdr:sp macro="" textlink="">
      <xdr:nvSpPr>
        <xdr:cNvPr id="201" name="円/楕円 200"/>
        <xdr:cNvSpPr/>
      </xdr:nvSpPr>
      <xdr:spPr>
        <a:xfrm>
          <a:off x="3746500" y="1347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79</xdr:row>
      <xdr:rowOff>20992</xdr:rowOff>
    </xdr:from>
    <xdr:ext cx="599010" cy="259045"/>
    <xdr:sp macro="" textlink="">
      <xdr:nvSpPr>
        <xdr:cNvPr id="202" name="テキスト ボックス 201"/>
        <xdr:cNvSpPr txBox="1"/>
      </xdr:nvSpPr>
      <xdr:spPr>
        <a:xfrm>
          <a:off x="3497794" y="13565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168,646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104930</xdr:rowOff>
    </xdr:from>
    <xdr:to>
      <xdr:col>4</xdr:col>
      <xdr:colOff>206375</xdr:colOff>
      <xdr:row>79</xdr:row>
      <xdr:rowOff>35080</xdr:rowOff>
    </xdr:to>
    <xdr:sp macro="" textlink="">
      <xdr:nvSpPr>
        <xdr:cNvPr id="203" name="円/楕円 202"/>
        <xdr:cNvSpPr/>
      </xdr:nvSpPr>
      <xdr:spPr>
        <a:xfrm>
          <a:off x="2857500" y="1347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26207</xdr:rowOff>
    </xdr:from>
    <xdr:ext cx="599010" cy="259045"/>
    <xdr:sp macro="" textlink="">
      <xdr:nvSpPr>
        <xdr:cNvPr id="204" name="テキスト ボックス 203"/>
        <xdr:cNvSpPr txBox="1"/>
      </xdr:nvSpPr>
      <xdr:spPr>
        <a:xfrm>
          <a:off x="2608794" y="13570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163,171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121487</xdr:rowOff>
    </xdr:from>
    <xdr:to>
      <xdr:col>3</xdr:col>
      <xdr:colOff>3175</xdr:colOff>
      <xdr:row>79</xdr:row>
      <xdr:rowOff>51637</xdr:rowOff>
    </xdr:to>
    <xdr:sp macro="" textlink="">
      <xdr:nvSpPr>
        <xdr:cNvPr id="205" name="円/楕円 204"/>
        <xdr:cNvSpPr/>
      </xdr:nvSpPr>
      <xdr:spPr>
        <a:xfrm>
          <a:off x="1968500" y="134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42764</xdr:rowOff>
    </xdr:from>
    <xdr:ext cx="599010" cy="259045"/>
    <xdr:sp macro="" textlink="">
      <xdr:nvSpPr>
        <xdr:cNvPr id="206" name="テキスト ボックス 205"/>
        <xdr:cNvSpPr txBox="1"/>
      </xdr:nvSpPr>
      <xdr:spPr>
        <a:xfrm>
          <a:off x="1719794" y="13587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145,787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125958</xdr:rowOff>
    </xdr:from>
    <xdr:to>
      <xdr:col>1</xdr:col>
      <xdr:colOff>485775</xdr:colOff>
      <xdr:row>79</xdr:row>
      <xdr:rowOff>56108</xdr:rowOff>
    </xdr:to>
    <xdr:sp macro="" textlink="">
      <xdr:nvSpPr>
        <xdr:cNvPr id="207" name="円/楕円 206"/>
        <xdr:cNvSpPr/>
      </xdr:nvSpPr>
      <xdr:spPr>
        <a:xfrm>
          <a:off x="1079500" y="1349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47235</xdr:rowOff>
    </xdr:from>
    <xdr:ext cx="599010" cy="259045"/>
    <xdr:sp macro="" textlink="">
      <xdr:nvSpPr>
        <xdr:cNvPr id="208" name="テキスト ボックス 207"/>
        <xdr:cNvSpPr txBox="1"/>
      </xdr:nvSpPr>
      <xdr:spPr>
        <a:xfrm>
          <a:off x="830794" y="13591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141,094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45,627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20" name="テキスト ボックス 21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2" name="テキスト ボックス 22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30" name="テキスト ボックス 229"/>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156336</xdr:rowOff>
    </xdr:from>
    <xdr:to>
      <xdr:col>6</xdr:col>
      <xdr:colOff>510540</xdr:colOff>
      <xdr:row>98</xdr:row>
      <xdr:rowOff>169901</xdr:rowOff>
    </xdr:to>
    <xdr:cxnSp macro="">
      <xdr:nvCxnSpPr>
        <xdr:cNvPr id="232" name="直線コネクタ 231"/>
        <xdr:cNvCxnSpPr/>
      </xdr:nvCxnSpPr>
      <xdr:spPr>
        <a:xfrm flipV="1">
          <a:off x="4633595" y="15758286"/>
          <a:ext cx="1270" cy="121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2278</xdr:rowOff>
    </xdr:from>
    <xdr:ext cx="534377" cy="259045"/>
    <xdr:sp macro="" textlink="">
      <xdr:nvSpPr>
        <xdr:cNvPr id="233" name="衛生費最小値テキスト"/>
        <xdr:cNvSpPr txBox="1"/>
      </xdr:nvSpPr>
      <xdr:spPr>
        <a:xfrm>
          <a:off x="4686300" y="1697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24,146</a:t>
          </a:r>
          <a:endParaRPr kumimoji="1" lang="ja-JP" altLang="en-US" sz="1000" b="1">
            <a:latin typeface="ＭＳ Ｐゴシック"/>
          </a:endParaRPr>
        </a:p>
      </xdr:txBody>
    </xdr:sp>
    <xdr:clientData/>
  </xdr:oneCellAnchor>
  <xdr:twoCellAnchor>
    <xdr:from>
      <xdr:col>6</xdr:col>
      <xdr:colOff>422275</xdr:colOff>
      <xdr:row>98</xdr:row>
      <xdr:rowOff>169901</xdr:rowOff>
    </xdr:from>
    <xdr:to>
      <xdr:col>6</xdr:col>
      <xdr:colOff>600075</xdr:colOff>
      <xdr:row>98</xdr:row>
      <xdr:rowOff>169901</xdr:rowOff>
    </xdr:to>
    <xdr:cxnSp macro="">
      <xdr:nvCxnSpPr>
        <xdr:cNvPr id="234" name="直線コネクタ 233"/>
        <xdr:cNvCxnSpPr/>
      </xdr:nvCxnSpPr>
      <xdr:spPr>
        <a:xfrm>
          <a:off x="4546600" y="1697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103013</xdr:rowOff>
    </xdr:from>
    <xdr:ext cx="599010" cy="259045"/>
    <xdr:sp macro="" textlink="">
      <xdr:nvSpPr>
        <xdr:cNvPr id="235" name="衛生費最大値テキスト"/>
        <xdr:cNvSpPr txBox="1"/>
      </xdr:nvSpPr>
      <xdr:spPr>
        <a:xfrm>
          <a:off x="4686300" y="15533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661,267</a:t>
          </a:r>
          <a:endParaRPr kumimoji="1" lang="ja-JP" altLang="en-US" sz="1000" b="1">
            <a:latin typeface="ＭＳ Ｐゴシック"/>
          </a:endParaRPr>
        </a:p>
      </xdr:txBody>
    </xdr:sp>
    <xdr:clientData/>
  </xdr:oneCellAnchor>
  <xdr:twoCellAnchor>
    <xdr:from>
      <xdr:col>6</xdr:col>
      <xdr:colOff>422275</xdr:colOff>
      <xdr:row>91</xdr:row>
      <xdr:rowOff>156336</xdr:rowOff>
    </xdr:from>
    <xdr:to>
      <xdr:col>6</xdr:col>
      <xdr:colOff>600075</xdr:colOff>
      <xdr:row>91</xdr:row>
      <xdr:rowOff>156336</xdr:rowOff>
    </xdr:to>
    <xdr:cxnSp macro="">
      <xdr:nvCxnSpPr>
        <xdr:cNvPr id="236" name="直線コネクタ 235"/>
        <xdr:cNvCxnSpPr/>
      </xdr:nvCxnSpPr>
      <xdr:spPr>
        <a:xfrm>
          <a:off x="4546600" y="1575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134547</xdr:rowOff>
    </xdr:from>
    <xdr:to>
      <xdr:col>6</xdr:col>
      <xdr:colOff>511175</xdr:colOff>
      <xdr:row>97</xdr:row>
      <xdr:rowOff>154769</xdr:rowOff>
    </xdr:to>
    <xdr:cxnSp macro="">
      <xdr:nvCxnSpPr>
        <xdr:cNvPr id="237" name="直線コネクタ 236"/>
        <xdr:cNvCxnSpPr/>
      </xdr:nvCxnSpPr>
      <xdr:spPr>
        <a:xfrm flipV="1">
          <a:off x="3797300" y="16765197"/>
          <a:ext cx="838200" cy="2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84662</xdr:rowOff>
    </xdr:from>
    <xdr:ext cx="599010" cy="259045"/>
    <xdr:sp macro="" textlink="">
      <xdr:nvSpPr>
        <xdr:cNvPr id="238" name="衛生費平均値テキスト"/>
        <xdr:cNvSpPr txBox="1"/>
      </xdr:nvSpPr>
      <xdr:spPr>
        <a:xfrm>
          <a:off x="4686300" y="165438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144,233</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61785</xdr:rowOff>
    </xdr:from>
    <xdr:to>
      <xdr:col>6</xdr:col>
      <xdr:colOff>561975</xdr:colOff>
      <xdr:row>97</xdr:row>
      <xdr:rowOff>163385</xdr:rowOff>
    </xdr:to>
    <xdr:sp macro="" textlink="">
      <xdr:nvSpPr>
        <xdr:cNvPr id="239" name="フローチャート : 判断 238"/>
        <xdr:cNvSpPr/>
      </xdr:nvSpPr>
      <xdr:spPr>
        <a:xfrm>
          <a:off x="45847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154769</xdr:rowOff>
    </xdr:from>
    <xdr:to>
      <xdr:col>5</xdr:col>
      <xdr:colOff>358775</xdr:colOff>
      <xdr:row>98</xdr:row>
      <xdr:rowOff>14320</xdr:rowOff>
    </xdr:to>
    <xdr:cxnSp macro="">
      <xdr:nvCxnSpPr>
        <xdr:cNvPr id="240" name="直線コネクタ 239"/>
        <xdr:cNvCxnSpPr/>
      </xdr:nvCxnSpPr>
      <xdr:spPr>
        <a:xfrm flipV="1">
          <a:off x="2908300" y="16785419"/>
          <a:ext cx="889000" cy="3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87965</xdr:rowOff>
    </xdr:from>
    <xdr:to>
      <xdr:col>5</xdr:col>
      <xdr:colOff>409575</xdr:colOff>
      <xdr:row>98</xdr:row>
      <xdr:rowOff>18115</xdr:rowOff>
    </xdr:to>
    <xdr:sp macro="" textlink="">
      <xdr:nvSpPr>
        <xdr:cNvPr id="241" name="フローチャート : 判断 240"/>
        <xdr:cNvSpPr/>
      </xdr:nvSpPr>
      <xdr:spPr>
        <a:xfrm>
          <a:off x="3746500" y="1671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96</xdr:row>
      <xdr:rowOff>34642</xdr:rowOff>
    </xdr:from>
    <xdr:ext cx="599010" cy="259045"/>
    <xdr:sp macro="" textlink="">
      <xdr:nvSpPr>
        <xdr:cNvPr id="242" name="テキスト ボックス 241"/>
        <xdr:cNvSpPr txBox="1"/>
      </xdr:nvSpPr>
      <xdr:spPr>
        <a:xfrm>
          <a:off x="3497794" y="16493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130,491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169850</xdr:rowOff>
    </xdr:from>
    <xdr:to>
      <xdr:col>4</xdr:col>
      <xdr:colOff>155575</xdr:colOff>
      <xdr:row>98</xdr:row>
      <xdr:rowOff>14320</xdr:rowOff>
    </xdr:to>
    <xdr:cxnSp macro="">
      <xdr:nvCxnSpPr>
        <xdr:cNvPr id="243" name="直線コネクタ 242"/>
        <xdr:cNvCxnSpPr/>
      </xdr:nvCxnSpPr>
      <xdr:spPr>
        <a:xfrm>
          <a:off x="2019300" y="16800500"/>
          <a:ext cx="889000" cy="1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102631</xdr:rowOff>
    </xdr:from>
    <xdr:to>
      <xdr:col>4</xdr:col>
      <xdr:colOff>206375</xdr:colOff>
      <xdr:row>98</xdr:row>
      <xdr:rowOff>32781</xdr:rowOff>
    </xdr:to>
    <xdr:sp macro="" textlink="">
      <xdr:nvSpPr>
        <xdr:cNvPr id="244" name="フローチャート : 判断 243"/>
        <xdr:cNvSpPr/>
      </xdr:nvSpPr>
      <xdr:spPr>
        <a:xfrm>
          <a:off x="2857500" y="1673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96</xdr:row>
      <xdr:rowOff>49308</xdr:rowOff>
    </xdr:from>
    <xdr:ext cx="599010" cy="259045"/>
    <xdr:sp macro="" textlink="">
      <xdr:nvSpPr>
        <xdr:cNvPr id="245" name="テキスト ボックス 244"/>
        <xdr:cNvSpPr txBox="1"/>
      </xdr:nvSpPr>
      <xdr:spPr>
        <a:xfrm>
          <a:off x="2608794" y="16508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169850</xdr:rowOff>
    </xdr:from>
    <xdr:to>
      <xdr:col>2</xdr:col>
      <xdr:colOff>638175</xdr:colOff>
      <xdr:row>98</xdr:row>
      <xdr:rowOff>5215</xdr:rowOff>
    </xdr:to>
    <xdr:cxnSp macro="">
      <xdr:nvCxnSpPr>
        <xdr:cNvPr id="246" name="直線コネクタ 245"/>
        <xdr:cNvCxnSpPr/>
      </xdr:nvCxnSpPr>
      <xdr:spPr>
        <a:xfrm flipV="1">
          <a:off x="1130300" y="16800500"/>
          <a:ext cx="889000" cy="6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124154</xdr:rowOff>
    </xdr:from>
    <xdr:to>
      <xdr:col>3</xdr:col>
      <xdr:colOff>3175</xdr:colOff>
      <xdr:row>98</xdr:row>
      <xdr:rowOff>54304</xdr:rowOff>
    </xdr:to>
    <xdr:sp macro="" textlink="">
      <xdr:nvSpPr>
        <xdr:cNvPr id="247" name="フローチャート : 判断 246"/>
        <xdr:cNvSpPr/>
      </xdr:nvSpPr>
      <xdr:spPr>
        <a:xfrm>
          <a:off x="1968500" y="1675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98</xdr:row>
      <xdr:rowOff>45431</xdr:rowOff>
    </xdr:from>
    <xdr:ext cx="599010" cy="259045"/>
    <xdr:sp macro="" textlink="">
      <xdr:nvSpPr>
        <xdr:cNvPr id="248" name="テキスト ボックス 247"/>
        <xdr:cNvSpPr txBox="1"/>
      </xdr:nvSpPr>
      <xdr:spPr>
        <a:xfrm>
          <a:off x="1719794" y="1684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111,494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127481</xdr:rowOff>
    </xdr:from>
    <xdr:to>
      <xdr:col>1</xdr:col>
      <xdr:colOff>485775</xdr:colOff>
      <xdr:row>98</xdr:row>
      <xdr:rowOff>57631</xdr:rowOff>
    </xdr:to>
    <xdr:sp macro="" textlink="">
      <xdr:nvSpPr>
        <xdr:cNvPr id="249" name="フローチャート : 判断 248"/>
        <xdr:cNvSpPr/>
      </xdr:nvSpPr>
      <xdr:spPr>
        <a:xfrm>
          <a:off x="1079500" y="1675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98</xdr:row>
      <xdr:rowOff>48758</xdr:rowOff>
    </xdr:from>
    <xdr:ext cx="599010" cy="259045"/>
    <xdr:sp macro="" textlink="">
      <xdr:nvSpPr>
        <xdr:cNvPr id="250" name="テキスト ボックス 249"/>
        <xdr:cNvSpPr txBox="1"/>
      </xdr:nvSpPr>
      <xdr:spPr>
        <a:xfrm>
          <a:off x="830794" y="1685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109,748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83747</xdr:rowOff>
    </xdr:from>
    <xdr:to>
      <xdr:col>6</xdr:col>
      <xdr:colOff>561975</xdr:colOff>
      <xdr:row>98</xdr:row>
      <xdr:rowOff>13897</xdr:rowOff>
    </xdr:to>
    <xdr:sp macro="" textlink="">
      <xdr:nvSpPr>
        <xdr:cNvPr id="256" name="円/楕円 255"/>
        <xdr:cNvSpPr/>
      </xdr:nvSpPr>
      <xdr:spPr>
        <a:xfrm>
          <a:off x="4584700" y="1671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62174</xdr:rowOff>
    </xdr:from>
    <xdr:ext cx="599010" cy="259045"/>
    <xdr:sp macro="" textlink="">
      <xdr:nvSpPr>
        <xdr:cNvPr id="257" name="衛生費該当値テキスト"/>
        <xdr:cNvSpPr txBox="1"/>
      </xdr:nvSpPr>
      <xdr:spPr>
        <a:xfrm>
          <a:off x="4686300" y="16692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132,705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103969</xdr:rowOff>
    </xdr:from>
    <xdr:to>
      <xdr:col>5</xdr:col>
      <xdr:colOff>409575</xdr:colOff>
      <xdr:row>98</xdr:row>
      <xdr:rowOff>34119</xdr:rowOff>
    </xdr:to>
    <xdr:sp macro="" textlink="">
      <xdr:nvSpPr>
        <xdr:cNvPr id="258" name="円/楕円 257"/>
        <xdr:cNvSpPr/>
      </xdr:nvSpPr>
      <xdr:spPr>
        <a:xfrm>
          <a:off x="3746500" y="1673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98</xdr:row>
      <xdr:rowOff>25246</xdr:rowOff>
    </xdr:from>
    <xdr:ext cx="599010" cy="259045"/>
    <xdr:sp macro="" textlink="">
      <xdr:nvSpPr>
        <xdr:cNvPr id="259" name="テキスト ボックス 258"/>
        <xdr:cNvSpPr txBox="1"/>
      </xdr:nvSpPr>
      <xdr:spPr>
        <a:xfrm>
          <a:off x="3497794" y="1682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122,090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134970</xdr:rowOff>
    </xdr:from>
    <xdr:to>
      <xdr:col>4</xdr:col>
      <xdr:colOff>206375</xdr:colOff>
      <xdr:row>98</xdr:row>
      <xdr:rowOff>65120</xdr:rowOff>
    </xdr:to>
    <xdr:sp macro="" textlink="">
      <xdr:nvSpPr>
        <xdr:cNvPr id="260" name="円/楕円 259"/>
        <xdr:cNvSpPr/>
      </xdr:nvSpPr>
      <xdr:spPr>
        <a:xfrm>
          <a:off x="2857500" y="167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98</xdr:row>
      <xdr:rowOff>56247</xdr:rowOff>
    </xdr:from>
    <xdr:ext cx="599010" cy="259045"/>
    <xdr:sp macro="" textlink="">
      <xdr:nvSpPr>
        <xdr:cNvPr id="261" name="テキスト ボックス 260"/>
        <xdr:cNvSpPr txBox="1"/>
      </xdr:nvSpPr>
      <xdr:spPr>
        <a:xfrm>
          <a:off x="2608794" y="16858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105,816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119050</xdr:rowOff>
    </xdr:from>
    <xdr:to>
      <xdr:col>3</xdr:col>
      <xdr:colOff>3175</xdr:colOff>
      <xdr:row>98</xdr:row>
      <xdr:rowOff>49200</xdr:rowOff>
    </xdr:to>
    <xdr:sp macro="" textlink="">
      <xdr:nvSpPr>
        <xdr:cNvPr id="262" name="円/楕円 261"/>
        <xdr:cNvSpPr/>
      </xdr:nvSpPr>
      <xdr:spPr>
        <a:xfrm>
          <a:off x="1968500" y="1674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96</xdr:row>
      <xdr:rowOff>65727</xdr:rowOff>
    </xdr:from>
    <xdr:ext cx="599010" cy="259045"/>
    <xdr:sp macro="" textlink="">
      <xdr:nvSpPr>
        <xdr:cNvPr id="263" name="テキスト ボックス 262"/>
        <xdr:cNvSpPr txBox="1"/>
      </xdr:nvSpPr>
      <xdr:spPr>
        <a:xfrm>
          <a:off x="1719794" y="16524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114,173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125865</xdr:rowOff>
    </xdr:from>
    <xdr:to>
      <xdr:col>1</xdr:col>
      <xdr:colOff>485775</xdr:colOff>
      <xdr:row>98</xdr:row>
      <xdr:rowOff>56015</xdr:rowOff>
    </xdr:to>
    <xdr:sp macro="" textlink="">
      <xdr:nvSpPr>
        <xdr:cNvPr id="264" name="円/楕円 263"/>
        <xdr:cNvSpPr/>
      </xdr:nvSpPr>
      <xdr:spPr>
        <a:xfrm>
          <a:off x="1079500" y="1675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96</xdr:row>
      <xdr:rowOff>72542</xdr:rowOff>
    </xdr:from>
    <xdr:ext cx="599010" cy="259045"/>
    <xdr:sp macro="" textlink="">
      <xdr:nvSpPr>
        <xdr:cNvPr id="265" name="テキスト ボックス 264"/>
        <xdr:cNvSpPr txBox="1"/>
      </xdr:nvSpPr>
      <xdr:spPr>
        <a:xfrm>
          <a:off x="830794" y="16531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110,596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5" name="テキスト ボックス 284"/>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25318</xdr:rowOff>
    </xdr:from>
    <xdr:to>
      <xdr:col>15</xdr:col>
      <xdr:colOff>180340</xdr:colOff>
      <xdr:row>39</xdr:row>
      <xdr:rowOff>98878</xdr:rowOff>
    </xdr:to>
    <xdr:cxnSp macro="">
      <xdr:nvCxnSpPr>
        <xdr:cNvPr id="291" name="直線コネクタ 290"/>
        <xdr:cNvCxnSpPr/>
      </xdr:nvCxnSpPr>
      <xdr:spPr>
        <a:xfrm flipV="1">
          <a:off x="10475595" y="5340268"/>
          <a:ext cx="1270" cy="1445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119444</xdr:rowOff>
    </xdr:from>
    <xdr:ext cx="249299" cy="259045"/>
    <xdr:sp macro="" textlink="">
      <xdr:nvSpPr>
        <xdr:cNvPr id="292" name="労働費最小値テキスト"/>
        <xdr:cNvSpPr txBox="1"/>
      </xdr:nvSpPr>
      <xdr:spPr>
        <a:xfrm>
          <a:off x="10528300" y="6805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3" name="直線コネクタ 29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143445</xdr:rowOff>
    </xdr:from>
    <xdr:ext cx="534377" cy="259045"/>
    <xdr:sp macro="" textlink="">
      <xdr:nvSpPr>
        <xdr:cNvPr id="294" name="労働費最大値テキスト"/>
        <xdr:cNvSpPr txBox="1"/>
      </xdr:nvSpPr>
      <xdr:spPr>
        <a:xfrm>
          <a:off x="10528300" y="511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88,505</a:t>
          </a:r>
          <a:endParaRPr kumimoji="1" lang="ja-JP" altLang="en-US" sz="1000" b="1">
            <a:latin typeface="ＭＳ Ｐゴシック"/>
          </a:endParaRPr>
        </a:p>
      </xdr:txBody>
    </xdr:sp>
    <xdr:clientData/>
  </xdr:oneCellAnchor>
  <xdr:twoCellAnchor>
    <xdr:from>
      <xdr:col>15</xdr:col>
      <xdr:colOff>92075</xdr:colOff>
      <xdr:row>31</xdr:row>
      <xdr:rowOff>25318</xdr:rowOff>
    </xdr:from>
    <xdr:to>
      <xdr:col>15</xdr:col>
      <xdr:colOff>269875</xdr:colOff>
      <xdr:row>31</xdr:row>
      <xdr:rowOff>25318</xdr:rowOff>
    </xdr:to>
    <xdr:cxnSp macro="">
      <xdr:nvCxnSpPr>
        <xdr:cNvPr id="295" name="直線コネクタ 294"/>
        <xdr:cNvCxnSpPr/>
      </xdr:nvCxnSpPr>
      <xdr:spPr>
        <a:xfrm>
          <a:off x="10388600" y="534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96" name="直線コネクタ 295"/>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36894</xdr:rowOff>
    </xdr:from>
    <xdr:ext cx="469744" cy="259045"/>
    <xdr:sp macro="" textlink="">
      <xdr:nvSpPr>
        <xdr:cNvPr id="297" name="労働費平均値テキスト"/>
        <xdr:cNvSpPr txBox="1"/>
      </xdr:nvSpPr>
      <xdr:spPr>
        <a:xfrm>
          <a:off x="10528300" y="65519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14017</xdr:rowOff>
    </xdr:from>
    <xdr:to>
      <xdr:col>15</xdr:col>
      <xdr:colOff>231775</xdr:colOff>
      <xdr:row>39</xdr:row>
      <xdr:rowOff>115617</xdr:rowOff>
    </xdr:to>
    <xdr:sp macro="" textlink="">
      <xdr:nvSpPr>
        <xdr:cNvPr id="298" name="フローチャート : 判断 297"/>
        <xdr:cNvSpPr/>
      </xdr:nvSpPr>
      <xdr:spPr>
        <a:xfrm>
          <a:off x="104267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98878</xdr:rowOff>
    </xdr:from>
    <xdr:to>
      <xdr:col>14</xdr:col>
      <xdr:colOff>28575</xdr:colOff>
      <xdr:row>39</xdr:row>
      <xdr:rowOff>98878</xdr:rowOff>
    </xdr:to>
    <xdr:cxnSp macro="">
      <xdr:nvCxnSpPr>
        <xdr:cNvPr id="299" name="直線コネクタ 298"/>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165612</xdr:rowOff>
    </xdr:from>
    <xdr:to>
      <xdr:col>14</xdr:col>
      <xdr:colOff>79375</xdr:colOff>
      <xdr:row>39</xdr:row>
      <xdr:rowOff>95762</xdr:rowOff>
    </xdr:to>
    <xdr:sp macro="" textlink="">
      <xdr:nvSpPr>
        <xdr:cNvPr id="300" name="フローチャート : 判断 299"/>
        <xdr:cNvSpPr/>
      </xdr:nvSpPr>
      <xdr:spPr>
        <a:xfrm>
          <a:off x="9588500" y="66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112289</xdr:rowOff>
    </xdr:from>
    <xdr:ext cx="469744" cy="259045"/>
    <xdr:sp macro="" textlink="">
      <xdr:nvSpPr>
        <xdr:cNvPr id="301" name="テキスト ボックス 300"/>
        <xdr:cNvSpPr txBox="1"/>
      </xdr:nvSpPr>
      <xdr:spPr>
        <a:xfrm>
          <a:off x="9404427" y="64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3,302</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126947</xdr:rowOff>
    </xdr:from>
    <xdr:to>
      <xdr:col>12</xdr:col>
      <xdr:colOff>511175</xdr:colOff>
      <xdr:row>39</xdr:row>
      <xdr:rowOff>98878</xdr:rowOff>
    </xdr:to>
    <xdr:cxnSp macro="">
      <xdr:nvCxnSpPr>
        <xdr:cNvPr id="302" name="直線コネクタ 301"/>
        <xdr:cNvCxnSpPr/>
      </xdr:nvCxnSpPr>
      <xdr:spPr>
        <a:xfrm>
          <a:off x="7861300" y="6642047"/>
          <a:ext cx="889000" cy="14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39</xdr:row>
      <xdr:rowOff>9527</xdr:rowOff>
    </xdr:from>
    <xdr:to>
      <xdr:col>12</xdr:col>
      <xdr:colOff>561975</xdr:colOff>
      <xdr:row>39</xdr:row>
      <xdr:rowOff>111127</xdr:rowOff>
    </xdr:to>
    <xdr:sp macro="" textlink="">
      <xdr:nvSpPr>
        <xdr:cNvPr id="303" name="フローチャート : 判断 302"/>
        <xdr:cNvSpPr/>
      </xdr:nvSpPr>
      <xdr:spPr>
        <a:xfrm>
          <a:off x="8699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127654</xdr:rowOff>
    </xdr:from>
    <xdr:ext cx="469744" cy="259045"/>
    <xdr:sp macro="" textlink="">
      <xdr:nvSpPr>
        <xdr:cNvPr id="304" name="テキスト ボックス 303"/>
        <xdr:cNvSpPr txBox="1"/>
      </xdr:nvSpPr>
      <xdr:spPr>
        <a:xfrm>
          <a:off x="8515427" y="6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2,361</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96266</xdr:rowOff>
    </xdr:from>
    <xdr:to>
      <xdr:col>11</xdr:col>
      <xdr:colOff>307975</xdr:colOff>
      <xdr:row>38</xdr:row>
      <xdr:rowOff>126947</xdr:rowOff>
    </xdr:to>
    <xdr:cxnSp macro="">
      <xdr:nvCxnSpPr>
        <xdr:cNvPr id="305" name="直線コネクタ 304"/>
        <xdr:cNvCxnSpPr/>
      </xdr:nvCxnSpPr>
      <xdr:spPr>
        <a:xfrm>
          <a:off x="6972300" y="6611366"/>
          <a:ext cx="889000" cy="30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161203</xdr:rowOff>
    </xdr:from>
    <xdr:to>
      <xdr:col>11</xdr:col>
      <xdr:colOff>358775</xdr:colOff>
      <xdr:row>39</xdr:row>
      <xdr:rowOff>91353</xdr:rowOff>
    </xdr:to>
    <xdr:sp macro="" textlink="">
      <xdr:nvSpPr>
        <xdr:cNvPr id="306" name="フローチャート : 判断 305"/>
        <xdr:cNvSpPr/>
      </xdr:nvSpPr>
      <xdr:spPr>
        <a:xfrm>
          <a:off x="7810500" y="66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82480</xdr:rowOff>
    </xdr:from>
    <xdr:ext cx="469744" cy="259045"/>
    <xdr:sp macro="" textlink="">
      <xdr:nvSpPr>
        <xdr:cNvPr id="307" name="テキスト ボックス 306"/>
        <xdr:cNvSpPr txBox="1"/>
      </xdr:nvSpPr>
      <xdr:spPr>
        <a:xfrm>
          <a:off x="7626427" y="6769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144074</xdr:rowOff>
    </xdr:from>
    <xdr:to>
      <xdr:col>10</xdr:col>
      <xdr:colOff>155575</xdr:colOff>
      <xdr:row>39</xdr:row>
      <xdr:rowOff>74224</xdr:rowOff>
    </xdr:to>
    <xdr:sp macro="" textlink="">
      <xdr:nvSpPr>
        <xdr:cNvPr id="308" name="フローチャート : 判断 307"/>
        <xdr:cNvSpPr/>
      </xdr:nvSpPr>
      <xdr:spPr>
        <a:xfrm>
          <a:off x="6921500" y="665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65351</xdr:rowOff>
    </xdr:from>
    <xdr:ext cx="469744" cy="259045"/>
    <xdr:sp macro="" textlink="">
      <xdr:nvSpPr>
        <xdr:cNvPr id="309" name="テキスト ボックス 308"/>
        <xdr:cNvSpPr txBox="1"/>
      </xdr:nvSpPr>
      <xdr:spPr>
        <a:xfrm>
          <a:off x="6737427" y="6751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5" name="円/楕円 314"/>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163894</xdr:rowOff>
    </xdr:from>
    <xdr:ext cx="249299" cy="259045"/>
    <xdr:sp macro="" textlink="">
      <xdr:nvSpPr>
        <xdr:cNvPr id="316" name="労働費該当値テキスト"/>
        <xdr:cNvSpPr txBox="1"/>
      </xdr:nvSpPr>
      <xdr:spPr>
        <a:xfrm>
          <a:off x="10528300" y="6678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17" name="円/楕円 316"/>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18" name="テキスト ボックス 317"/>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48078</xdr:rowOff>
    </xdr:from>
    <xdr:to>
      <xdr:col>12</xdr:col>
      <xdr:colOff>561975</xdr:colOff>
      <xdr:row>39</xdr:row>
      <xdr:rowOff>149678</xdr:rowOff>
    </xdr:to>
    <xdr:sp macro="" textlink="">
      <xdr:nvSpPr>
        <xdr:cNvPr id="319" name="円/楕円 318"/>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140805</xdr:rowOff>
    </xdr:from>
    <xdr:ext cx="249299" cy="259045"/>
    <xdr:sp macro="" textlink="">
      <xdr:nvSpPr>
        <xdr:cNvPr id="320" name="テキスト ボックス 319"/>
        <xdr:cNvSpPr txBox="1"/>
      </xdr:nvSpPr>
      <xdr:spPr>
        <a:xfrm>
          <a:off x="8625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76147</xdr:rowOff>
    </xdr:from>
    <xdr:to>
      <xdr:col>11</xdr:col>
      <xdr:colOff>358775</xdr:colOff>
      <xdr:row>39</xdr:row>
      <xdr:rowOff>6297</xdr:rowOff>
    </xdr:to>
    <xdr:sp macro="" textlink="">
      <xdr:nvSpPr>
        <xdr:cNvPr id="321" name="円/楕円 320"/>
        <xdr:cNvSpPr/>
      </xdr:nvSpPr>
      <xdr:spPr>
        <a:xfrm>
          <a:off x="7810500" y="659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22824</xdr:rowOff>
    </xdr:from>
    <xdr:ext cx="469744" cy="259045"/>
    <xdr:sp macro="" textlink="">
      <xdr:nvSpPr>
        <xdr:cNvPr id="322" name="テキスト ボックス 321"/>
        <xdr:cNvSpPr txBox="1"/>
      </xdr:nvSpPr>
      <xdr:spPr>
        <a:xfrm>
          <a:off x="7626427" y="6366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8,781</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45466</xdr:rowOff>
    </xdr:from>
    <xdr:to>
      <xdr:col>10</xdr:col>
      <xdr:colOff>155575</xdr:colOff>
      <xdr:row>38</xdr:row>
      <xdr:rowOff>147066</xdr:rowOff>
    </xdr:to>
    <xdr:sp macro="" textlink="">
      <xdr:nvSpPr>
        <xdr:cNvPr id="323" name="円/楕円 322"/>
        <xdr:cNvSpPr/>
      </xdr:nvSpPr>
      <xdr:spPr>
        <a:xfrm>
          <a:off x="6921500" y="656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163593</xdr:rowOff>
    </xdr:from>
    <xdr:ext cx="534377" cy="259045"/>
    <xdr:sp macro="" textlink="">
      <xdr:nvSpPr>
        <xdr:cNvPr id="324" name="テキスト ボックス 323"/>
        <xdr:cNvSpPr txBox="1"/>
      </xdr:nvSpPr>
      <xdr:spPr>
        <a:xfrm>
          <a:off x="6705111" y="633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10,660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76704</xdr:rowOff>
    </xdr:from>
    <xdr:to>
      <xdr:col>15</xdr:col>
      <xdr:colOff>180340</xdr:colOff>
      <xdr:row>59</xdr:row>
      <xdr:rowOff>44135</xdr:rowOff>
    </xdr:to>
    <xdr:cxnSp macro="">
      <xdr:nvCxnSpPr>
        <xdr:cNvPr id="348" name="直線コネクタ 347"/>
        <xdr:cNvCxnSpPr/>
      </xdr:nvCxnSpPr>
      <xdr:spPr>
        <a:xfrm flipV="1">
          <a:off x="10475595" y="8649204"/>
          <a:ext cx="1270" cy="1510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47962</xdr:rowOff>
    </xdr:from>
    <xdr:ext cx="378565" cy="259045"/>
    <xdr:sp macro="" textlink="">
      <xdr:nvSpPr>
        <xdr:cNvPr id="349" name="農林水産業費最小値テキスト"/>
        <xdr:cNvSpPr txBox="1"/>
      </xdr:nvSpPr>
      <xdr:spPr>
        <a:xfrm>
          <a:off x="10528300" y="10163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15</xdr:col>
      <xdr:colOff>92075</xdr:colOff>
      <xdr:row>59</xdr:row>
      <xdr:rowOff>44135</xdr:rowOff>
    </xdr:from>
    <xdr:to>
      <xdr:col>15</xdr:col>
      <xdr:colOff>269875</xdr:colOff>
      <xdr:row>59</xdr:row>
      <xdr:rowOff>44135</xdr:rowOff>
    </xdr:to>
    <xdr:cxnSp macro="">
      <xdr:nvCxnSpPr>
        <xdr:cNvPr id="350" name="直線コネクタ 349"/>
        <xdr:cNvCxnSpPr/>
      </xdr:nvCxnSpPr>
      <xdr:spPr>
        <a:xfrm>
          <a:off x="10388600" y="1015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23381</xdr:rowOff>
    </xdr:from>
    <xdr:ext cx="599010" cy="259045"/>
    <xdr:sp macro="" textlink="">
      <xdr:nvSpPr>
        <xdr:cNvPr id="351" name="農林水産業費最大値テキスト"/>
        <xdr:cNvSpPr txBox="1"/>
      </xdr:nvSpPr>
      <xdr:spPr>
        <a:xfrm>
          <a:off x="10528300" y="8424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793,069</a:t>
          </a:r>
          <a:endParaRPr kumimoji="1" lang="ja-JP" altLang="en-US" sz="1000" b="1">
            <a:latin typeface="ＭＳ Ｐゴシック"/>
          </a:endParaRPr>
        </a:p>
      </xdr:txBody>
    </xdr:sp>
    <xdr:clientData/>
  </xdr:oneCellAnchor>
  <xdr:twoCellAnchor>
    <xdr:from>
      <xdr:col>15</xdr:col>
      <xdr:colOff>92075</xdr:colOff>
      <xdr:row>50</xdr:row>
      <xdr:rowOff>76704</xdr:rowOff>
    </xdr:from>
    <xdr:to>
      <xdr:col>15</xdr:col>
      <xdr:colOff>269875</xdr:colOff>
      <xdr:row>50</xdr:row>
      <xdr:rowOff>76704</xdr:rowOff>
    </xdr:to>
    <xdr:cxnSp macro="">
      <xdr:nvCxnSpPr>
        <xdr:cNvPr id="352" name="直線コネクタ 351"/>
        <xdr:cNvCxnSpPr/>
      </xdr:nvCxnSpPr>
      <xdr:spPr>
        <a:xfrm>
          <a:off x="10388600" y="8649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12627</xdr:rowOff>
    </xdr:from>
    <xdr:to>
      <xdr:col>15</xdr:col>
      <xdr:colOff>180975</xdr:colOff>
      <xdr:row>59</xdr:row>
      <xdr:rowOff>17662</xdr:rowOff>
    </xdr:to>
    <xdr:cxnSp macro="">
      <xdr:nvCxnSpPr>
        <xdr:cNvPr id="353" name="直線コネクタ 352"/>
        <xdr:cNvCxnSpPr/>
      </xdr:nvCxnSpPr>
      <xdr:spPr>
        <a:xfrm flipV="1">
          <a:off x="9639300" y="10128177"/>
          <a:ext cx="838200" cy="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6876</xdr:rowOff>
    </xdr:from>
    <xdr:ext cx="534377" cy="259045"/>
    <xdr:sp macro="" textlink="">
      <xdr:nvSpPr>
        <xdr:cNvPr id="354" name="農林水産業費平均値テキスト"/>
        <xdr:cNvSpPr txBox="1"/>
      </xdr:nvSpPr>
      <xdr:spPr>
        <a:xfrm>
          <a:off x="10528300" y="9779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95,066</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155449</xdr:rowOff>
    </xdr:from>
    <xdr:to>
      <xdr:col>15</xdr:col>
      <xdr:colOff>231775</xdr:colOff>
      <xdr:row>58</xdr:row>
      <xdr:rowOff>85599</xdr:rowOff>
    </xdr:to>
    <xdr:sp macro="" textlink="">
      <xdr:nvSpPr>
        <xdr:cNvPr id="355" name="フローチャート : 判断 354"/>
        <xdr:cNvSpPr/>
      </xdr:nvSpPr>
      <xdr:spPr>
        <a:xfrm>
          <a:off x="10426700" y="9928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3429</xdr:rowOff>
    </xdr:from>
    <xdr:to>
      <xdr:col>14</xdr:col>
      <xdr:colOff>28575</xdr:colOff>
      <xdr:row>59</xdr:row>
      <xdr:rowOff>17662</xdr:rowOff>
    </xdr:to>
    <xdr:cxnSp macro="">
      <xdr:nvCxnSpPr>
        <xdr:cNvPr id="356" name="直線コネクタ 355"/>
        <xdr:cNvCxnSpPr/>
      </xdr:nvCxnSpPr>
      <xdr:spPr>
        <a:xfrm>
          <a:off x="8750300" y="10118979"/>
          <a:ext cx="889000" cy="1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148098</xdr:rowOff>
    </xdr:from>
    <xdr:to>
      <xdr:col>14</xdr:col>
      <xdr:colOff>79375</xdr:colOff>
      <xdr:row>58</xdr:row>
      <xdr:rowOff>78248</xdr:rowOff>
    </xdr:to>
    <xdr:sp macro="" textlink="">
      <xdr:nvSpPr>
        <xdr:cNvPr id="357" name="フローチャート : 判断 356"/>
        <xdr:cNvSpPr/>
      </xdr:nvSpPr>
      <xdr:spPr>
        <a:xfrm>
          <a:off x="9588500" y="992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94775</xdr:rowOff>
    </xdr:from>
    <xdr:ext cx="534377" cy="259045"/>
    <xdr:sp macro="" textlink="">
      <xdr:nvSpPr>
        <xdr:cNvPr id="358" name="テキスト ボックス 357"/>
        <xdr:cNvSpPr txBox="1"/>
      </xdr:nvSpPr>
      <xdr:spPr>
        <a:xfrm>
          <a:off x="9372111" y="969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98,925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3429</xdr:rowOff>
    </xdr:from>
    <xdr:to>
      <xdr:col>12</xdr:col>
      <xdr:colOff>511175</xdr:colOff>
      <xdr:row>59</xdr:row>
      <xdr:rowOff>5182</xdr:rowOff>
    </xdr:to>
    <xdr:cxnSp macro="">
      <xdr:nvCxnSpPr>
        <xdr:cNvPr id="359" name="直線コネクタ 358"/>
        <xdr:cNvCxnSpPr/>
      </xdr:nvCxnSpPr>
      <xdr:spPr>
        <a:xfrm flipV="1">
          <a:off x="7861300" y="10118979"/>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144141</xdr:rowOff>
    </xdr:from>
    <xdr:to>
      <xdr:col>12</xdr:col>
      <xdr:colOff>561975</xdr:colOff>
      <xdr:row>58</xdr:row>
      <xdr:rowOff>74291</xdr:rowOff>
    </xdr:to>
    <xdr:sp macro="" textlink="">
      <xdr:nvSpPr>
        <xdr:cNvPr id="360" name="フローチャート : 判断 359"/>
        <xdr:cNvSpPr/>
      </xdr:nvSpPr>
      <xdr:spPr>
        <a:xfrm>
          <a:off x="8699500" y="991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90818</xdr:rowOff>
    </xdr:from>
    <xdr:ext cx="599010" cy="259045"/>
    <xdr:sp macro="" textlink="">
      <xdr:nvSpPr>
        <xdr:cNvPr id="361" name="テキスト ボックス 360"/>
        <xdr:cNvSpPr txBox="1"/>
      </xdr:nvSpPr>
      <xdr:spPr>
        <a:xfrm>
          <a:off x="8450794" y="9692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101,002</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5106</xdr:rowOff>
    </xdr:from>
    <xdr:to>
      <xdr:col>11</xdr:col>
      <xdr:colOff>307975</xdr:colOff>
      <xdr:row>59</xdr:row>
      <xdr:rowOff>5182</xdr:rowOff>
    </xdr:to>
    <xdr:cxnSp macro="">
      <xdr:nvCxnSpPr>
        <xdr:cNvPr id="362" name="直線コネクタ 361"/>
        <xdr:cNvCxnSpPr/>
      </xdr:nvCxnSpPr>
      <xdr:spPr>
        <a:xfrm>
          <a:off x="6972300" y="10120656"/>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155192</xdr:rowOff>
    </xdr:from>
    <xdr:to>
      <xdr:col>11</xdr:col>
      <xdr:colOff>358775</xdr:colOff>
      <xdr:row>58</xdr:row>
      <xdr:rowOff>85342</xdr:rowOff>
    </xdr:to>
    <xdr:sp macro="" textlink="">
      <xdr:nvSpPr>
        <xdr:cNvPr id="363" name="フローチャート : 判断 362"/>
        <xdr:cNvSpPr/>
      </xdr:nvSpPr>
      <xdr:spPr>
        <a:xfrm>
          <a:off x="7810500" y="992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101869</xdr:rowOff>
    </xdr:from>
    <xdr:ext cx="534377" cy="259045"/>
    <xdr:sp macro="" textlink="">
      <xdr:nvSpPr>
        <xdr:cNvPr id="364" name="テキスト ボックス 363"/>
        <xdr:cNvSpPr txBox="1"/>
      </xdr:nvSpPr>
      <xdr:spPr>
        <a:xfrm>
          <a:off x="7594111" y="970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95,201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7789</xdr:rowOff>
    </xdr:from>
    <xdr:to>
      <xdr:col>10</xdr:col>
      <xdr:colOff>155575</xdr:colOff>
      <xdr:row>58</xdr:row>
      <xdr:rowOff>109389</xdr:rowOff>
    </xdr:to>
    <xdr:sp macro="" textlink="">
      <xdr:nvSpPr>
        <xdr:cNvPr id="365" name="フローチャート : 判断 364"/>
        <xdr:cNvSpPr/>
      </xdr:nvSpPr>
      <xdr:spPr>
        <a:xfrm>
          <a:off x="6921500" y="99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125916</xdr:rowOff>
    </xdr:from>
    <xdr:ext cx="534377" cy="259045"/>
    <xdr:sp macro="" textlink="">
      <xdr:nvSpPr>
        <xdr:cNvPr id="366" name="テキスト ボックス 365"/>
        <xdr:cNvSpPr txBox="1"/>
      </xdr:nvSpPr>
      <xdr:spPr>
        <a:xfrm>
          <a:off x="6705111" y="972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133277</xdr:rowOff>
    </xdr:from>
    <xdr:to>
      <xdr:col>15</xdr:col>
      <xdr:colOff>231775</xdr:colOff>
      <xdr:row>59</xdr:row>
      <xdr:rowOff>63427</xdr:rowOff>
    </xdr:to>
    <xdr:sp macro="" textlink="">
      <xdr:nvSpPr>
        <xdr:cNvPr id="372" name="円/楕円 371"/>
        <xdr:cNvSpPr/>
      </xdr:nvSpPr>
      <xdr:spPr>
        <a:xfrm>
          <a:off x="10426700" y="1007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48204</xdr:rowOff>
    </xdr:from>
    <xdr:ext cx="534377" cy="259045"/>
    <xdr:sp macro="" textlink="">
      <xdr:nvSpPr>
        <xdr:cNvPr id="373" name="農林水産業費該当値テキスト"/>
        <xdr:cNvSpPr txBox="1"/>
      </xdr:nvSpPr>
      <xdr:spPr>
        <a:xfrm>
          <a:off x="10528300" y="999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16,705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138312</xdr:rowOff>
    </xdr:from>
    <xdr:to>
      <xdr:col>14</xdr:col>
      <xdr:colOff>79375</xdr:colOff>
      <xdr:row>59</xdr:row>
      <xdr:rowOff>68462</xdr:rowOff>
    </xdr:to>
    <xdr:sp macro="" textlink="">
      <xdr:nvSpPr>
        <xdr:cNvPr id="374" name="円/楕円 373"/>
        <xdr:cNvSpPr/>
      </xdr:nvSpPr>
      <xdr:spPr>
        <a:xfrm>
          <a:off x="9588500" y="1008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59589</xdr:rowOff>
    </xdr:from>
    <xdr:ext cx="534377" cy="259045"/>
    <xdr:sp macro="" textlink="">
      <xdr:nvSpPr>
        <xdr:cNvPr id="375" name="テキスト ボックス 374"/>
        <xdr:cNvSpPr txBox="1"/>
      </xdr:nvSpPr>
      <xdr:spPr>
        <a:xfrm>
          <a:off x="9372111" y="1017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14,062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124079</xdr:rowOff>
    </xdr:from>
    <xdr:to>
      <xdr:col>12</xdr:col>
      <xdr:colOff>561975</xdr:colOff>
      <xdr:row>59</xdr:row>
      <xdr:rowOff>54229</xdr:rowOff>
    </xdr:to>
    <xdr:sp macro="" textlink="">
      <xdr:nvSpPr>
        <xdr:cNvPr id="376" name="円/楕円 375"/>
        <xdr:cNvSpPr/>
      </xdr:nvSpPr>
      <xdr:spPr>
        <a:xfrm>
          <a:off x="8699500" y="1006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45356</xdr:rowOff>
    </xdr:from>
    <xdr:ext cx="534377" cy="259045"/>
    <xdr:sp macro="" textlink="">
      <xdr:nvSpPr>
        <xdr:cNvPr id="377" name="テキスト ボックス 376"/>
        <xdr:cNvSpPr txBox="1"/>
      </xdr:nvSpPr>
      <xdr:spPr>
        <a:xfrm>
          <a:off x="8483111" y="1016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21,533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125832</xdr:rowOff>
    </xdr:from>
    <xdr:to>
      <xdr:col>11</xdr:col>
      <xdr:colOff>358775</xdr:colOff>
      <xdr:row>59</xdr:row>
      <xdr:rowOff>55982</xdr:rowOff>
    </xdr:to>
    <xdr:sp macro="" textlink="">
      <xdr:nvSpPr>
        <xdr:cNvPr id="378" name="円/楕円 377"/>
        <xdr:cNvSpPr/>
      </xdr:nvSpPr>
      <xdr:spPr>
        <a:xfrm>
          <a:off x="7810500" y="1006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47109</xdr:rowOff>
    </xdr:from>
    <xdr:ext cx="534377" cy="259045"/>
    <xdr:sp macro="" textlink="">
      <xdr:nvSpPr>
        <xdr:cNvPr id="379" name="テキスト ボックス 378"/>
        <xdr:cNvSpPr txBox="1"/>
      </xdr:nvSpPr>
      <xdr:spPr>
        <a:xfrm>
          <a:off x="7594111" y="10162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20,613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125756</xdr:rowOff>
    </xdr:from>
    <xdr:to>
      <xdr:col>10</xdr:col>
      <xdr:colOff>155575</xdr:colOff>
      <xdr:row>59</xdr:row>
      <xdr:rowOff>55906</xdr:rowOff>
    </xdr:to>
    <xdr:sp macro="" textlink="">
      <xdr:nvSpPr>
        <xdr:cNvPr id="380" name="円/楕円 379"/>
        <xdr:cNvSpPr/>
      </xdr:nvSpPr>
      <xdr:spPr>
        <a:xfrm>
          <a:off x="6921500" y="1006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47033</xdr:rowOff>
    </xdr:from>
    <xdr:ext cx="534377" cy="259045"/>
    <xdr:sp macro="" textlink="">
      <xdr:nvSpPr>
        <xdr:cNvPr id="381" name="テキスト ボックス 380"/>
        <xdr:cNvSpPr txBox="1"/>
      </xdr:nvSpPr>
      <xdr:spPr>
        <a:xfrm>
          <a:off x="6705111" y="1016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20,653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65203</xdr:rowOff>
    </xdr:from>
    <xdr:to>
      <xdr:col>15</xdr:col>
      <xdr:colOff>180340</xdr:colOff>
      <xdr:row>79</xdr:row>
      <xdr:rowOff>42627</xdr:rowOff>
    </xdr:to>
    <xdr:cxnSp macro="">
      <xdr:nvCxnSpPr>
        <xdr:cNvPr id="405" name="直線コネクタ 404"/>
        <xdr:cNvCxnSpPr/>
      </xdr:nvCxnSpPr>
      <xdr:spPr>
        <a:xfrm flipV="1">
          <a:off x="10475595" y="12066703"/>
          <a:ext cx="1270" cy="1520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46454</xdr:rowOff>
    </xdr:from>
    <xdr:ext cx="378565" cy="259045"/>
    <xdr:sp macro="" textlink="">
      <xdr:nvSpPr>
        <xdr:cNvPr id="406" name="商工費最小値テキスト"/>
        <xdr:cNvSpPr txBox="1"/>
      </xdr:nvSpPr>
      <xdr:spPr>
        <a:xfrm>
          <a:off x="10528300" y="13591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15</xdr:col>
      <xdr:colOff>92075</xdr:colOff>
      <xdr:row>79</xdr:row>
      <xdr:rowOff>42627</xdr:rowOff>
    </xdr:from>
    <xdr:to>
      <xdr:col>15</xdr:col>
      <xdr:colOff>269875</xdr:colOff>
      <xdr:row>79</xdr:row>
      <xdr:rowOff>42627</xdr:rowOff>
    </xdr:to>
    <xdr:cxnSp macro="">
      <xdr:nvCxnSpPr>
        <xdr:cNvPr id="407" name="直線コネクタ 406"/>
        <xdr:cNvCxnSpPr/>
      </xdr:nvCxnSpPr>
      <xdr:spPr>
        <a:xfrm>
          <a:off x="10388600" y="1358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11880</xdr:rowOff>
    </xdr:from>
    <xdr:ext cx="599010" cy="259045"/>
    <xdr:sp macro="" textlink="">
      <xdr:nvSpPr>
        <xdr:cNvPr id="408" name="商工費最大値テキスト"/>
        <xdr:cNvSpPr txBox="1"/>
      </xdr:nvSpPr>
      <xdr:spPr>
        <a:xfrm>
          <a:off x="10528300" y="1184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799,106</a:t>
          </a:r>
          <a:endParaRPr kumimoji="1" lang="ja-JP" altLang="en-US" sz="1000" b="1">
            <a:latin typeface="ＭＳ Ｐゴシック"/>
          </a:endParaRPr>
        </a:p>
      </xdr:txBody>
    </xdr:sp>
    <xdr:clientData/>
  </xdr:oneCellAnchor>
  <xdr:twoCellAnchor>
    <xdr:from>
      <xdr:col>15</xdr:col>
      <xdr:colOff>92075</xdr:colOff>
      <xdr:row>70</xdr:row>
      <xdr:rowOff>65203</xdr:rowOff>
    </xdr:from>
    <xdr:to>
      <xdr:col>15</xdr:col>
      <xdr:colOff>269875</xdr:colOff>
      <xdr:row>70</xdr:row>
      <xdr:rowOff>65203</xdr:rowOff>
    </xdr:to>
    <xdr:cxnSp macro="">
      <xdr:nvCxnSpPr>
        <xdr:cNvPr id="409" name="直線コネクタ 408"/>
        <xdr:cNvCxnSpPr/>
      </xdr:nvCxnSpPr>
      <xdr:spPr>
        <a:xfrm>
          <a:off x="10388600" y="1206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51645</xdr:rowOff>
    </xdr:from>
    <xdr:to>
      <xdr:col>15</xdr:col>
      <xdr:colOff>180975</xdr:colOff>
      <xdr:row>78</xdr:row>
      <xdr:rowOff>55491</xdr:rowOff>
    </xdr:to>
    <xdr:cxnSp macro="">
      <xdr:nvCxnSpPr>
        <xdr:cNvPr id="410" name="直線コネクタ 409"/>
        <xdr:cNvCxnSpPr/>
      </xdr:nvCxnSpPr>
      <xdr:spPr>
        <a:xfrm>
          <a:off x="9639300" y="13424745"/>
          <a:ext cx="838200" cy="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161127</xdr:rowOff>
    </xdr:from>
    <xdr:ext cx="534377" cy="259045"/>
    <xdr:sp macro="" textlink="">
      <xdr:nvSpPr>
        <xdr:cNvPr id="411" name="商工費平均値テキスト"/>
        <xdr:cNvSpPr txBox="1"/>
      </xdr:nvSpPr>
      <xdr:spPr>
        <a:xfrm>
          <a:off x="10528300" y="13362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80,761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11250</xdr:rowOff>
    </xdr:from>
    <xdr:to>
      <xdr:col>15</xdr:col>
      <xdr:colOff>231775</xdr:colOff>
      <xdr:row>78</xdr:row>
      <xdr:rowOff>112850</xdr:rowOff>
    </xdr:to>
    <xdr:sp macro="" textlink="">
      <xdr:nvSpPr>
        <xdr:cNvPr id="412" name="フローチャート : 判断 411"/>
        <xdr:cNvSpPr/>
      </xdr:nvSpPr>
      <xdr:spPr>
        <a:xfrm>
          <a:off x="10426700" y="133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51645</xdr:rowOff>
    </xdr:from>
    <xdr:to>
      <xdr:col>14</xdr:col>
      <xdr:colOff>28575</xdr:colOff>
      <xdr:row>78</xdr:row>
      <xdr:rowOff>54198</xdr:rowOff>
    </xdr:to>
    <xdr:cxnSp macro="">
      <xdr:nvCxnSpPr>
        <xdr:cNvPr id="413" name="直線コネクタ 412"/>
        <xdr:cNvCxnSpPr/>
      </xdr:nvCxnSpPr>
      <xdr:spPr>
        <a:xfrm flipV="1">
          <a:off x="8750300" y="13424745"/>
          <a:ext cx="8890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52888</xdr:rowOff>
    </xdr:from>
    <xdr:to>
      <xdr:col>14</xdr:col>
      <xdr:colOff>79375</xdr:colOff>
      <xdr:row>78</xdr:row>
      <xdr:rowOff>154488</xdr:rowOff>
    </xdr:to>
    <xdr:sp macro="" textlink="">
      <xdr:nvSpPr>
        <xdr:cNvPr id="414" name="フローチャート : 判断 413"/>
        <xdr:cNvSpPr/>
      </xdr:nvSpPr>
      <xdr:spPr>
        <a:xfrm>
          <a:off x="9588500" y="134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145615</xdr:rowOff>
    </xdr:from>
    <xdr:ext cx="534377" cy="259045"/>
    <xdr:sp macro="" textlink="">
      <xdr:nvSpPr>
        <xdr:cNvPr id="415" name="テキスト ボックス 414"/>
        <xdr:cNvSpPr txBox="1"/>
      </xdr:nvSpPr>
      <xdr:spPr>
        <a:xfrm>
          <a:off x="9372111" y="1351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58,904</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54198</xdr:rowOff>
    </xdr:from>
    <xdr:to>
      <xdr:col>12</xdr:col>
      <xdr:colOff>511175</xdr:colOff>
      <xdr:row>78</xdr:row>
      <xdr:rowOff>99896</xdr:rowOff>
    </xdr:to>
    <xdr:cxnSp macro="">
      <xdr:nvCxnSpPr>
        <xdr:cNvPr id="416" name="直線コネクタ 415"/>
        <xdr:cNvCxnSpPr/>
      </xdr:nvCxnSpPr>
      <xdr:spPr>
        <a:xfrm flipV="1">
          <a:off x="7861300" y="13427298"/>
          <a:ext cx="889000" cy="4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59175</xdr:rowOff>
    </xdr:from>
    <xdr:to>
      <xdr:col>12</xdr:col>
      <xdr:colOff>561975</xdr:colOff>
      <xdr:row>78</xdr:row>
      <xdr:rowOff>160775</xdr:rowOff>
    </xdr:to>
    <xdr:sp macro="" textlink="">
      <xdr:nvSpPr>
        <xdr:cNvPr id="417" name="フローチャート : 判断 416"/>
        <xdr:cNvSpPr/>
      </xdr:nvSpPr>
      <xdr:spPr>
        <a:xfrm>
          <a:off x="8699500" y="1343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151902</xdr:rowOff>
    </xdr:from>
    <xdr:ext cx="534377" cy="259045"/>
    <xdr:sp macro="" textlink="">
      <xdr:nvSpPr>
        <xdr:cNvPr id="418" name="テキスト ボックス 417"/>
        <xdr:cNvSpPr txBox="1"/>
      </xdr:nvSpPr>
      <xdr:spPr>
        <a:xfrm>
          <a:off x="8483111" y="1352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55,604</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99896</xdr:rowOff>
    </xdr:from>
    <xdr:to>
      <xdr:col>11</xdr:col>
      <xdr:colOff>307975</xdr:colOff>
      <xdr:row>78</xdr:row>
      <xdr:rowOff>121126</xdr:rowOff>
    </xdr:to>
    <xdr:cxnSp macro="">
      <xdr:nvCxnSpPr>
        <xdr:cNvPr id="419" name="直線コネクタ 418"/>
        <xdr:cNvCxnSpPr/>
      </xdr:nvCxnSpPr>
      <xdr:spPr>
        <a:xfrm flipV="1">
          <a:off x="6972300" y="13472996"/>
          <a:ext cx="889000" cy="2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64188</xdr:rowOff>
    </xdr:from>
    <xdr:to>
      <xdr:col>11</xdr:col>
      <xdr:colOff>358775</xdr:colOff>
      <xdr:row>78</xdr:row>
      <xdr:rowOff>165788</xdr:rowOff>
    </xdr:to>
    <xdr:sp macro="" textlink="">
      <xdr:nvSpPr>
        <xdr:cNvPr id="420" name="フローチャート : 判断 419"/>
        <xdr:cNvSpPr/>
      </xdr:nvSpPr>
      <xdr:spPr>
        <a:xfrm>
          <a:off x="7810500" y="1343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156915</xdr:rowOff>
    </xdr:from>
    <xdr:ext cx="534377" cy="259045"/>
    <xdr:sp macro="" textlink="">
      <xdr:nvSpPr>
        <xdr:cNvPr id="421" name="テキスト ボックス 420"/>
        <xdr:cNvSpPr txBox="1"/>
      </xdr:nvSpPr>
      <xdr:spPr>
        <a:xfrm>
          <a:off x="7594111" y="1353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52,972</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74954</xdr:rowOff>
    </xdr:from>
    <xdr:to>
      <xdr:col>10</xdr:col>
      <xdr:colOff>155575</xdr:colOff>
      <xdr:row>79</xdr:row>
      <xdr:rowOff>5104</xdr:rowOff>
    </xdr:to>
    <xdr:sp macro="" textlink="">
      <xdr:nvSpPr>
        <xdr:cNvPr id="422" name="フローチャート : 判断 421"/>
        <xdr:cNvSpPr/>
      </xdr:nvSpPr>
      <xdr:spPr>
        <a:xfrm>
          <a:off x="6921500" y="1344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167681</xdr:rowOff>
    </xdr:from>
    <xdr:ext cx="534377" cy="259045"/>
    <xdr:sp macro="" textlink="">
      <xdr:nvSpPr>
        <xdr:cNvPr id="423" name="テキスト ボックス 422"/>
        <xdr:cNvSpPr txBox="1"/>
      </xdr:nvSpPr>
      <xdr:spPr>
        <a:xfrm>
          <a:off x="6705111" y="1354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4691</xdr:rowOff>
    </xdr:from>
    <xdr:to>
      <xdr:col>15</xdr:col>
      <xdr:colOff>231775</xdr:colOff>
      <xdr:row>78</xdr:row>
      <xdr:rowOff>106291</xdr:rowOff>
    </xdr:to>
    <xdr:sp macro="" textlink="">
      <xdr:nvSpPr>
        <xdr:cNvPr id="429" name="円/楕円 428"/>
        <xdr:cNvSpPr/>
      </xdr:nvSpPr>
      <xdr:spPr>
        <a:xfrm>
          <a:off x="10426700" y="1337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27568</xdr:rowOff>
    </xdr:from>
    <xdr:ext cx="534377" cy="259045"/>
    <xdr:sp macro="" textlink="">
      <xdr:nvSpPr>
        <xdr:cNvPr id="430" name="商工費該当値テキスト"/>
        <xdr:cNvSpPr txBox="1"/>
      </xdr:nvSpPr>
      <xdr:spPr>
        <a:xfrm>
          <a:off x="10528300" y="1322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84,204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845</xdr:rowOff>
    </xdr:from>
    <xdr:to>
      <xdr:col>14</xdr:col>
      <xdr:colOff>79375</xdr:colOff>
      <xdr:row>78</xdr:row>
      <xdr:rowOff>102445</xdr:rowOff>
    </xdr:to>
    <xdr:sp macro="" textlink="">
      <xdr:nvSpPr>
        <xdr:cNvPr id="431" name="円/楕円 430"/>
        <xdr:cNvSpPr/>
      </xdr:nvSpPr>
      <xdr:spPr>
        <a:xfrm>
          <a:off x="9588500" y="1337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118972</xdr:rowOff>
    </xdr:from>
    <xdr:ext cx="534377" cy="259045"/>
    <xdr:sp macro="" textlink="">
      <xdr:nvSpPr>
        <xdr:cNvPr id="432" name="テキスト ボックス 431"/>
        <xdr:cNvSpPr txBox="1"/>
      </xdr:nvSpPr>
      <xdr:spPr>
        <a:xfrm>
          <a:off x="9372111" y="1314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86,223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3398</xdr:rowOff>
    </xdr:from>
    <xdr:to>
      <xdr:col>12</xdr:col>
      <xdr:colOff>561975</xdr:colOff>
      <xdr:row>78</xdr:row>
      <xdr:rowOff>104998</xdr:rowOff>
    </xdr:to>
    <xdr:sp macro="" textlink="">
      <xdr:nvSpPr>
        <xdr:cNvPr id="433" name="円/楕円 432"/>
        <xdr:cNvSpPr/>
      </xdr:nvSpPr>
      <xdr:spPr>
        <a:xfrm>
          <a:off x="8699500" y="1337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121525</xdr:rowOff>
    </xdr:from>
    <xdr:ext cx="534377" cy="259045"/>
    <xdr:sp macro="" textlink="">
      <xdr:nvSpPr>
        <xdr:cNvPr id="434" name="テキスト ボックス 433"/>
        <xdr:cNvSpPr txBox="1"/>
      </xdr:nvSpPr>
      <xdr:spPr>
        <a:xfrm>
          <a:off x="8483111" y="1315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84,883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49096</xdr:rowOff>
    </xdr:from>
    <xdr:to>
      <xdr:col>11</xdr:col>
      <xdr:colOff>358775</xdr:colOff>
      <xdr:row>78</xdr:row>
      <xdr:rowOff>150696</xdr:rowOff>
    </xdr:to>
    <xdr:sp macro="" textlink="">
      <xdr:nvSpPr>
        <xdr:cNvPr id="435" name="円/楕円 434"/>
        <xdr:cNvSpPr/>
      </xdr:nvSpPr>
      <xdr:spPr>
        <a:xfrm>
          <a:off x="7810500" y="1342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167223</xdr:rowOff>
    </xdr:from>
    <xdr:ext cx="534377" cy="259045"/>
    <xdr:sp macro="" textlink="">
      <xdr:nvSpPr>
        <xdr:cNvPr id="436" name="テキスト ボックス 435"/>
        <xdr:cNvSpPr txBox="1"/>
      </xdr:nvSpPr>
      <xdr:spPr>
        <a:xfrm>
          <a:off x="7594111" y="1319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60,894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70326</xdr:rowOff>
    </xdr:from>
    <xdr:to>
      <xdr:col>10</xdr:col>
      <xdr:colOff>155575</xdr:colOff>
      <xdr:row>79</xdr:row>
      <xdr:rowOff>476</xdr:rowOff>
    </xdr:to>
    <xdr:sp macro="" textlink="">
      <xdr:nvSpPr>
        <xdr:cNvPr id="437" name="円/楕円 436"/>
        <xdr:cNvSpPr/>
      </xdr:nvSpPr>
      <xdr:spPr>
        <a:xfrm>
          <a:off x="6921500" y="1344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17003</xdr:rowOff>
    </xdr:from>
    <xdr:ext cx="534377" cy="259045"/>
    <xdr:sp macro="" textlink="">
      <xdr:nvSpPr>
        <xdr:cNvPr id="438" name="テキスト ボックス 437"/>
        <xdr:cNvSpPr txBox="1"/>
      </xdr:nvSpPr>
      <xdr:spPr>
        <a:xfrm>
          <a:off x="6705111" y="1321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49,750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132162</xdr:rowOff>
    </xdr:from>
    <xdr:to>
      <xdr:col>15</xdr:col>
      <xdr:colOff>180340</xdr:colOff>
      <xdr:row>99</xdr:row>
      <xdr:rowOff>21380</xdr:rowOff>
    </xdr:to>
    <xdr:cxnSp macro="">
      <xdr:nvCxnSpPr>
        <xdr:cNvPr id="462" name="直線コネクタ 461"/>
        <xdr:cNvCxnSpPr/>
      </xdr:nvCxnSpPr>
      <xdr:spPr>
        <a:xfrm flipV="1">
          <a:off x="10475595" y="15562662"/>
          <a:ext cx="1270" cy="143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25207</xdr:rowOff>
    </xdr:from>
    <xdr:ext cx="534377" cy="259045"/>
    <xdr:sp macro="" textlink="">
      <xdr:nvSpPr>
        <xdr:cNvPr id="463" name="土木費最小値テキスト"/>
        <xdr:cNvSpPr txBox="1"/>
      </xdr:nvSpPr>
      <xdr:spPr>
        <a:xfrm>
          <a:off x="10528300" y="1699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30,276</a:t>
          </a:r>
          <a:endParaRPr kumimoji="1" lang="ja-JP" altLang="en-US" sz="1000" b="1">
            <a:latin typeface="ＭＳ Ｐゴシック"/>
          </a:endParaRPr>
        </a:p>
      </xdr:txBody>
    </xdr:sp>
    <xdr:clientData/>
  </xdr:oneCellAnchor>
  <xdr:twoCellAnchor>
    <xdr:from>
      <xdr:col>15</xdr:col>
      <xdr:colOff>92075</xdr:colOff>
      <xdr:row>99</xdr:row>
      <xdr:rowOff>21380</xdr:rowOff>
    </xdr:from>
    <xdr:to>
      <xdr:col>15</xdr:col>
      <xdr:colOff>269875</xdr:colOff>
      <xdr:row>99</xdr:row>
      <xdr:rowOff>21380</xdr:rowOff>
    </xdr:to>
    <xdr:cxnSp macro="">
      <xdr:nvCxnSpPr>
        <xdr:cNvPr id="464" name="直線コネクタ 463"/>
        <xdr:cNvCxnSpPr/>
      </xdr:nvCxnSpPr>
      <xdr:spPr>
        <a:xfrm>
          <a:off x="10388600" y="1699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78839</xdr:rowOff>
    </xdr:from>
    <xdr:ext cx="690189" cy="259045"/>
    <xdr:sp macro="" textlink="">
      <xdr:nvSpPr>
        <xdr:cNvPr id="465" name="土木費最大値テキスト"/>
        <xdr:cNvSpPr txBox="1"/>
      </xdr:nvSpPr>
      <xdr:spPr>
        <a:xfrm>
          <a:off x="10528300" y="15337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1,909,891</a:t>
          </a:r>
          <a:endParaRPr kumimoji="1" lang="ja-JP" altLang="en-US" sz="1000" b="1">
            <a:latin typeface="ＭＳ Ｐゴシック"/>
          </a:endParaRPr>
        </a:p>
      </xdr:txBody>
    </xdr:sp>
    <xdr:clientData/>
  </xdr:oneCellAnchor>
  <xdr:twoCellAnchor>
    <xdr:from>
      <xdr:col>15</xdr:col>
      <xdr:colOff>92075</xdr:colOff>
      <xdr:row>90</xdr:row>
      <xdr:rowOff>132162</xdr:rowOff>
    </xdr:from>
    <xdr:to>
      <xdr:col>15</xdr:col>
      <xdr:colOff>269875</xdr:colOff>
      <xdr:row>90</xdr:row>
      <xdr:rowOff>132162</xdr:rowOff>
    </xdr:to>
    <xdr:cxnSp macro="">
      <xdr:nvCxnSpPr>
        <xdr:cNvPr id="466" name="直線コネクタ 465"/>
        <xdr:cNvCxnSpPr/>
      </xdr:nvCxnSpPr>
      <xdr:spPr>
        <a:xfrm>
          <a:off x="10388600" y="1556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92253</xdr:rowOff>
    </xdr:from>
    <xdr:to>
      <xdr:col>15</xdr:col>
      <xdr:colOff>180975</xdr:colOff>
      <xdr:row>98</xdr:row>
      <xdr:rowOff>119520</xdr:rowOff>
    </xdr:to>
    <xdr:cxnSp macro="">
      <xdr:nvCxnSpPr>
        <xdr:cNvPr id="467" name="直線コネクタ 466"/>
        <xdr:cNvCxnSpPr/>
      </xdr:nvCxnSpPr>
      <xdr:spPr>
        <a:xfrm>
          <a:off x="9639300" y="16894353"/>
          <a:ext cx="838200" cy="2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70100</xdr:rowOff>
    </xdr:from>
    <xdr:ext cx="599010" cy="259045"/>
    <xdr:sp macro="" textlink="">
      <xdr:nvSpPr>
        <xdr:cNvPr id="468" name="土木費平均値テキスト"/>
        <xdr:cNvSpPr txBox="1"/>
      </xdr:nvSpPr>
      <xdr:spPr>
        <a:xfrm>
          <a:off x="10528300" y="167007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154,693</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47223</xdr:rowOff>
    </xdr:from>
    <xdr:to>
      <xdr:col>15</xdr:col>
      <xdr:colOff>231775</xdr:colOff>
      <xdr:row>98</xdr:row>
      <xdr:rowOff>148823</xdr:rowOff>
    </xdr:to>
    <xdr:sp macro="" textlink="">
      <xdr:nvSpPr>
        <xdr:cNvPr id="469" name="フローチャート : 判断 468"/>
        <xdr:cNvSpPr/>
      </xdr:nvSpPr>
      <xdr:spPr>
        <a:xfrm>
          <a:off x="10426700" y="1684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78418</xdr:rowOff>
    </xdr:from>
    <xdr:to>
      <xdr:col>14</xdr:col>
      <xdr:colOff>28575</xdr:colOff>
      <xdr:row>98</xdr:row>
      <xdr:rowOff>92253</xdr:rowOff>
    </xdr:to>
    <xdr:cxnSp macro="">
      <xdr:nvCxnSpPr>
        <xdr:cNvPr id="470" name="直線コネクタ 469"/>
        <xdr:cNvCxnSpPr/>
      </xdr:nvCxnSpPr>
      <xdr:spPr>
        <a:xfrm>
          <a:off x="8750300" y="16880518"/>
          <a:ext cx="889000" cy="1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51574</xdr:rowOff>
    </xdr:from>
    <xdr:to>
      <xdr:col>14</xdr:col>
      <xdr:colOff>79375</xdr:colOff>
      <xdr:row>98</xdr:row>
      <xdr:rowOff>153174</xdr:rowOff>
    </xdr:to>
    <xdr:sp macro="" textlink="">
      <xdr:nvSpPr>
        <xdr:cNvPr id="471" name="フローチャート : 判断 470"/>
        <xdr:cNvSpPr/>
      </xdr:nvSpPr>
      <xdr:spPr>
        <a:xfrm>
          <a:off x="9588500" y="1685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144301</xdr:rowOff>
    </xdr:from>
    <xdr:ext cx="599010" cy="259045"/>
    <xdr:sp macro="" textlink="">
      <xdr:nvSpPr>
        <xdr:cNvPr id="472" name="テキスト ボックス 471"/>
        <xdr:cNvSpPr txBox="1"/>
      </xdr:nvSpPr>
      <xdr:spPr>
        <a:xfrm>
          <a:off x="9339794" y="16946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148,985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78418</xdr:rowOff>
    </xdr:from>
    <xdr:to>
      <xdr:col>12</xdr:col>
      <xdr:colOff>511175</xdr:colOff>
      <xdr:row>98</xdr:row>
      <xdr:rowOff>121631</xdr:rowOff>
    </xdr:to>
    <xdr:cxnSp macro="">
      <xdr:nvCxnSpPr>
        <xdr:cNvPr id="473" name="直線コネクタ 472"/>
        <xdr:cNvCxnSpPr/>
      </xdr:nvCxnSpPr>
      <xdr:spPr>
        <a:xfrm flipV="1">
          <a:off x="7861300" y="16880518"/>
          <a:ext cx="889000" cy="4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51721</xdr:rowOff>
    </xdr:from>
    <xdr:to>
      <xdr:col>12</xdr:col>
      <xdr:colOff>561975</xdr:colOff>
      <xdr:row>98</xdr:row>
      <xdr:rowOff>153321</xdr:rowOff>
    </xdr:to>
    <xdr:sp macro="" textlink="">
      <xdr:nvSpPr>
        <xdr:cNvPr id="474" name="フローチャート : 判断 473"/>
        <xdr:cNvSpPr/>
      </xdr:nvSpPr>
      <xdr:spPr>
        <a:xfrm>
          <a:off x="8699500" y="1685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144448</xdr:rowOff>
    </xdr:from>
    <xdr:ext cx="599010" cy="259045"/>
    <xdr:sp macro="" textlink="">
      <xdr:nvSpPr>
        <xdr:cNvPr id="475" name="テキスト ボックス 474"/>
        <xdr:cNvSpPr txBox="1"/>
      </xdr:nvSpPr>
      <xdr:spPr>
        <a:xfrm>
          <a:off x="8450794" y="1694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148,792</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121631</xdr:rowOff>
    </xdr:from>
    <xdr:to>
      <xdr:col>11</xdr:col>
      <xdr:colOff>307975</xdr:colOff>
      <xdr:row>98</xdr:row>
      <xdr:rowOff>140557</xdr:rowOff>
    </xdr:to>
    <xdr:cxnSp macro="">
      <xdr:nvCxnSpPr>
        <xdr:cNvPr id="476" name="直線コネクタ 475"/>
        <xdr:cNvCxnSpPr/>
      </xdr:nvCxnSpPr>
      <xdr:spPr>
        <a:xfrm flipV="1">
          <a:off x="6972300" y="16923731"/>
          <a:ext cx="889000" cy="1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63804</xdr:rowOff>
    </xdr:from>
    <xdr:to>
      <xdr:col>11</xdr:col>
      <xdr:colOff>358775</xdr:colOff>
      <xdr:row>98</xdr:row>
      <xdr:rowOff>165404</xdr:rowOff>
    </xdr:to>
    <xdr:sp macro="" textlink="">
      <xdr:nvSpPr>
        <xdr:cNvPr id="477" name="フローチャート : 判断 476"/>
        <xdr:cNvSpPr/>
      </xdr:nvSpPr>
      <xdr:spPr>
        <a:xfrm>
          <a:off x="7810500" y="16865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97</xdr:row>
      <xdr:rowOff>10481</xdr:rowOff>
    </xdr:from>
    <xdr:ext cx="599010" cy="259045"/>
    <xdr:sp macro="" textlink="">
      <xdr:nvSpPr>
        <xdr:cNvPr id="478" name="テキスト ボックス 477"/>
        <xdr:cNvSpPr txBox="1"/>
      </xdr:nvSpPr>
      <xdr:spPr>
        <a:xfrm>
          <a:off x="7561794" y="16641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132,934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78801</xdr:rowOff>
    </xdr:from>
    <xdr:to>
      <xdr:col>10</xdr:col>
      <xdr:colOff>155575</xdr:colOff>
      <xdr:row>99</xdr:row>
      <xdr:rowOff>8951</xdr:rowOff>
    </xdr:to>
    <xdr:sp macro="" textlink="">
      <xdr:nvSpPr>
        <xdr:cNvPr id="479" name="フローチャート : 判断 478"/>
        <xdr:cNvSpPr/>
      </xdr:nvSpPr>
      <xdr:spPr>
        <a:xfrm>
          <a:off x="6921500" y="1688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97</xdr:row>
      <xdr:rowOff>25478</xdr:rowOff>
    </xdr:from>
    <xdr:ext cx="599010" cy="259045"/>
    <xdr:sp macro="" textlink="">
      <xdr:nvSpPr>
        <xdr:cNvPr id="480" name="テキスト ボックス 479"/>
        <xdr:cNvSpPr txBox="1"/>
      </xdr:nvSpPr>
      <xdr:spPr>
        <a:xfrm>
          <a:off x="6672794" y="16656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113,252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68720</xdr:rowOff>
    </xdr:from>
    <xdr:to>
      <xdr:col>15</xdr:col>
      <xdr:colOff>231775</xdr:colOff>
      <xdr:row>98</xdr:row>
      <xdr:rowOff>170320</xdr:rowOff>
    </xdr:to>
    <xdr:sp macro="" textlink="">
      <xdr:nvSpPr>
        <xdr:cNvPr id="486" name="円/楕円 485"/>
        <xdr:cNvSpPr/>
      </xdr:nvSpPr>
      <xdr:spPr>
        <a:xfrm>
          <a:off x="10426700" y="1687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25651</xdr:rowOff>
    </xdr:from>
    <xdr:ext cx="599010" cy="259045"/>
    <xdr:sp macro="" textlink="">
      <xdr:nvSpPr>
        <xdr:cNvPr id="487" name="土木費該当値テキスト"/>
        <xdr:cNvSpPr txBox="1"/>
      </xdr:nvSpPr>
      <xdr:spPr>
        <a:xfrm>
          <a:off x="10528300" y="16827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126,483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41453</xdr:rowOff>
    </xdr:from>
    <xdr:to>
      <xdr:col>14</xdr:col>
      <xdr:colOff>79375</xdr:colOff>
      <xdr:row>98</xdr:row>
      <xdr:rowOff>143053</xdr:rowOff>
    </xdr:to>
    <xdr:sp macro="" textlink="">
      <xdr:nvSpPr>
        <xdr:cNvPr id="488" name="円/楕円 487"/>
        <xdr:cNvSpPr/>
      </xdr:nvSpPr>
      <xdr:spPr>
        <a:xfrm>
          <a:off x="9588500" y="1684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159580</xdr:rowOff>
    </xdr:from>
    <xdr:ext cx="599010" cy="259045"/>
    <xdr:sp macro="" textlink="">
      <xdr:nvSpPr>
        <xdr:cNvPr id="489" name="テキスト ボックス 488"/>
        <xdr:cNvSpPr txBox="1"/>
      </xdr:nvSpPr>
      <xdr:spPr>
        <a:xfrm>
          <a:off x="9339794" y="16618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162,267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27618</xdr:rowOff>
    </xdr:from>
    <xdr:to>
      <xdr:col>12</xdr:col>
      <xdr:colOff>561975</xdr:colOff>
      <xdr:row>98</xdr:row>
      <xdr:rowOff>129218</xdr:rowOff>
    </xdr:to>
    <xdr:sp macro="" textlink="">
      <xdr:nvSpPr>
        <xdr:cNvPr id="490" name="円/楕円 489"/>
        <xdr:cNvSpPr/>
      </xdr:nvSpPr>
      <xdr:spPr>
        <a:xfrm>
          <a:off x="8699500" y="1682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145745</xdr:rowOff>
    </xdr:from>
    <xdr:ext cx="599010" cy="259045"/>
    <xdr:sp macro="" textlink="">
      <xdr:nvSpPr>
        <xdr:cNvPr id="491" name="テキスト ボックス 490"/>
        <xdr:cNvSpPr txBox="1"/>
      </xdr:nvSpPr>
      <xdr:spPr>
        <a:xfrm>
          <a:off x="8450794" y="16604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180,422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70831</xdr:rowOff>
    </xdr:from>
    <xdr:to>
      <xdr:col>11</xdr:col>
      <xdr:colOff>358775</xdr:colOff>
      <xdr:row>99</xdr:row>
      <xdr:rowOff>981</xdr:rowOff>
    </xdr:to>
    <xdr:sp macro="" textlink="">
      <xdr:nvSpPr>
        <xdr:cNvPr id="492" name="円/楕円 491"/>
        <xdr:cNvSpPr/>
      </xdr:nvSpPr>
      <xdr:spPr>
        <a:xfrm>
          <a:off x="7810500" y="1687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163558</xdr:rowOff>
    </xdr:from>
    <xdr:ext cx="599010" cy="259045"/>
    <xdr:sp macro="" textlink="">
      <xdr:nvSpPr>
        <xdr:cNvPr id="493" name="テキスト ボックス 492"/>
        <xdr:cNvSpPr txBox="1"/>
      </xdr:nvSpPr>
      <xdr:spPr>
        <a:xfrm>
          <a:off x="7561794" y="16965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123,712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89757</xdr:rowOff>
    </xdr:from>
    <xdr:to>
      <xdr:col>10</xdr:col>
      <xdr:colOff>155575</xdr:colOff>
      <xdr:row>99</xdr:row>
      <xdr:rowOff>19907</xdr:rowOff>
    </xdr:to>
    <xdr:sp macro="" textlink="">
      <xdr:nvSpPr>
        <xdr:cNvPr id="494" name="円/楕円 493"/>
        <xdr:cNvSpPr/>
      </xdr:nvSpPr>
      <xdr:spPr>
        <a:xfrm>
          <a:off x="6921500" y="1689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11034</xdr:rowOff>
    </xdr:from>
    <xdr:ext cx="534377" cy="259045"/>
    <xdr:sp macro="" textlink="">
      <xdr:nvSpPr>
        <xdr:cNvPr id="495" name="テキスト ボックス 494"/>
        <xdr:cNvSpPr txBox="1"/>
      </xdr:nvSpPr>
      <xdr:spPr>
        <a:xfrm>
          <a:off x="6705111" y="1698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98,875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7" name="テキスト ボックス 50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509" name="テキスト ボックス 508"/>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11" name="テキスト ボックス 510"/>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13" name="テキスト ボックス 512"/>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15" name="テキスト ボックス 51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7" name="テキスト ボックス 51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125380</xdr:rowOff>
    </xdr:from>
    <xdr:to>
      <xdr:col>23</xdr:col>
      <xdr:colOff>516889</xdr:colOff>
      <xdr:row>39</xdr:row>
      <xdr:rowOff>67998</xdr:rowOff>
    </xdr:to>
    <xdr:cxnSp macro="">
      <xdr:nvCxnSpPr>
        <xdr:cNvPr id="521" name="直線コネクタ 520"/>
        <xdr:cNvCxnSpPr/>
      </xdr:nvCxnSpPr>
      <xdr:spPr>
        <a:xfrm flipV="1">
          <a:off x="16317595" y="5268880"/>
          <a:ext cx="1269" cy="1485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71825</xdr:rowOff>
    </xdr:from>
    <xdr:ext cx="469744" cy="259045"/>
    <xdr:sp macro="" textlink="">
      <xdr:nvSpPr>
        <xdr:cNvPr id="522" name="消防費最小値テキスト"/>
        <xdr:cNvSpPr txBox="1"/>
      </xdr:nvSpPr>
      <xdr:spPr>
        <a:xfrm>
          <a:off x="16370300" y="675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9,456</a:t>
          </a:r>
          <a:endParaRPr kumimoji="1" lang="ja-JP" altLang="en-US" sz="1000" b="1">
            <a:latin typeface="ＭＳ Ｐゴシック"/>
          </a:endParaRPr>
        </a:p>
      </xdr:txBody>
    </xdr:sp>
    <xdr:clientData/>
  </xdr:oneCellAnchor>
  <xdr:twoCellAnchor>
    <xdr:from>
      <xdr:col>23</xdr:col>
      <xdr:colOff>428625</xdr:colOff>
      <xdr:row>39</xdr:row>
      <xdr:rowOff>67998</xdr:rowOff>
    </xdr:from>
    <xdr:to>
      <xdr:col>23</xdr:col>
      <xdr:colOff>606425</xdr:colOff>
      <xdr:row>39</xdr:row>
      <xdr:rowOff>67998</xdr:rowOff>
    </xdr:to>
    <xdr:cxnSp macro="">
      <xdr:nvCxnSpPr>
        <xdr:cNvPr id="523" name="直線コネクタ 522"/>
        <xdr:cNvCxnSpPr/>
      </xdr:nvCxnSpPr>
      <xdr:spPr>
        <a:xfrm>
          <a:off x="16230600" y="675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72057</xdr:rowOff>
    </xdr:from>
    <xdr:ext cx="599010" cy="259045"/>
    <xdr:sp macro="" textlink="">
      <xdr:nvSpPr>
        <xdr:cNvPr id="524" name="消防費最大値テキスト"/>
        <xdr:cNvSpPr txBox="1"/>
      </xdr:nvSpPr>
      <xdr:spPr>
        <a:xfrm>
          <a:off x="16370300" y="504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464,385</a:t>
          </a:r>
          <a:endParaRPr kumimoji="1" lang="ja-JP" altLang="en-US" sz="1000" b="1">
            <a:latin typeface="ＭＳ Ｐゴシック"/>
          </a:endParaRPr>
        </a:p>
      </xdr:txBody>
    </xdr:sp>
    <xdr:clientData/>
  </xdr:oneCellAnchor>
  <xdr:twoCellAnchor>
    <xdr:from>
      <xdr:col>23</xdr:col>
      <xdr:colOff>428625</xdr:colOff>
      <xdr:row>30</xdr:row>
      <xdr:rowOff>125380</xdr:rowOff>
    </xdr:from>
    <xdr:to>
      <xdr:col>23</xdr:col>
      <xdr:colOff>606425</xdr:colOff>
      <xdr:row>30</xdr:row>
      <xdr:rowOff>125380</xdr:rowOff>
    </xdr:to>
    <xdr:cxnSp macro="">
      <xdr:nvCxnSpPr>
        <xdr:cNvPr id="525" name="直線コネクタ 524"/>
        <xdr:cNvCxnSpPr/>
      </xdr:nvCxnSpPr>
      <xdr:spPr>
        <a:xfrm>
          <a:off x="16230600" y="526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2125</xdr:rowOff>
    </xdr:from>
    <xdr:to>
      <xdr:col>23</xdr:col>
      <xdr:colOff>517525</xdr:colOff>
      <xdr:row>38</xdr:row>
      <xdr:rowOff>46268</xdr:rowOff>
    </xdr:to>
    <xdr:cxnSp macro="">
      <xdr:nvCxnSpPr>
        <xdr:cNvPr id="526" name="直線コネクタ 525"/>
        <xdr:cNvCxnSpPr/>
      </xdr:nvCxnSpPr>
      <xdr:spPr>
        <a:xfrm flipV="1">
          <a:off x="15481300" y="6517225"/>
          <a:ext cx="838200" cy="4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153052</xdr:rowOff>
    </xdr:from>
    <xdr:ext cx="534377" cy="259045"/>
    <xdr:sp macro="" textlink="">
      <xdr:nvSpPr>
        <xdr:cNvPr id="527" name="消防費平均値テキスト"/>
        <xdr:cNvSpPr txBox="1"/>
      </xdr:nvSpPr>
      <xdr:spPr>
        <a:xfrm>
          <a:off x="16370300" y="6496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66,250</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3175</xdr:rowOff>
    </xdr:from>
    <xdr:to>
      <xdr:col>23</xdr:col>
      <xdr:colOff>568325</xdr:colOff>
      <xdr:row>38</xdr:row>
      <xdr:rowOff>104775</xdr:rowOff>
    </xdr:to>
    <xdr:sp macro="" textlink="">
      <xdr:nvSpPr>
        <xdr:cNvPr id="528" name="フローチャート : 判断 527"/>
        <xdr:cNvSpPr/>
      </xdr:nvSpPr>
      <xdr:spPr>
        <a:xfrm>
          <a:off x="162687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32300</xdr:rowOff>
    </xdr:from>
    <xdr:to>
      <xdr:col>22</xdr:col>
      <xdr:colOff>365125</xdr:colOff>
      <xdr:row>38</xdr:row>
      <xdr:rowOff>46268</xdr:rowOff>
    </xdr:to>
    <xdr:cxnSp macro="">
      <xdr:nvCxnSpPr>
        <xdr:cNvPr id="529" name="直線コネクタ 528"/>
        <xdr:cNvCxnSpPr/>
      </xdr:nvCxnSpPr>
      <xdr:spPr>
        <a:xfrm>
          <a:off x="14592300" y="6547400"/>
          <a:ext cx="889000" cy="1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1741</xdr:rowOff>
    </xdr:from>
    <xdr:to>
      <xdr:col>22</xdr:col>
      <xdr:colOff>415925</xdr:colOff>
      <xdr:row>38</xdr:row>
      <xdr:rowOff>103341</xdr:rowOff>
    </xdr:to>
    <xdr:sp macro="" textlink="">
      <xdr:nvSpPr>
        <xdr:cNvPr id="530" name="フローチャート : 判断 529"/>
        <xdr:cNvSpPr/>
      </xdr:nvSpPr>
      <xdr:spPr>
        <a:xfrm>
          <a:off x="154305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94468</xdr:rowOff>
    </xdr:from>
    <xdr:ext cx="534377" cy="259045"/>
    <xdr:sp macro="" textlink="">
      <xdr:nvSpPr>
        <xdr:cNvPr id="531" name="テキスト ボックス 530"/>
        <xdr:cNvSpPr txBox="1"/>
      </xdr:nvSpPr>
      <xdr:spPr>
        <a:xfrm>
          <a:off x="15214111" y="660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66,689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17706</xdr:rowOff>
    </xdr:from>
    <xdr:to>
      <xdr:col>21</xdr:col>
      <xdr:colOff>161925</xdr:colOff>
      <xdr:row>38</xdr:row>
      <xdr:rowOff>32300</xdr:rowOff>
    </xdr:to>
    <xdr:cxnSp macro="">
      <xdr:nvCxnSpPr>
        <xdr:cNvPr id="532" name="直線コネクタ 531"/>
        <xdr:cNvCxnSpPr/>
      </xdr:nvCxnSpPr>
      <xdr:spPr>
        <a:xfrm>
          <a:off x="13703300" y="6532806"/>
          <a:ext cx="889000" cy="1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12636</xdr:rowOff>
    </xdr:from>
    <xdr:to>
      <xdr:col>21</xdr:col>
      <xdr:colOff>212725</xdr:colOff>
      <xdr:row>38</xdr:row>
      <xdr:rowOff>114236</xdr:rowOff>
    </xdr:to>
    <xdr:sp macro="" textlink="">
      <xdr:nvSpPr>
        <xdr:cNvPr id="533" name="フローチャート : 判断 532"/>
        <xdr:cNvSpPr/>
      </xdr:nvSpPr>
      <xdr:spPr>
        <a:xfrm>
          <a:off x="14541500" y="652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105363</xdr:rowOff>
    </xdr:from>
    <xdr:ext cx="534377" cy="259045"/>
    <xdr:sp macro="" textlink="">
      <xdr:nvSpPr>
        <xdr:cNvPr id="534" name="テキスト ボックス 533"/>
        <xdr:cNvSpPr txBox="1"/>
      </xdr:nvSpPr>
      <xdr:spPr>
        <a:xfrm>
          <a:off x="14325111" y="662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63,353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17706</xdr:rowOff>
    </xdr:from>
    <xdr:to>
      <xdr:col>19</xdr:col>
      <xdr:colOff>644525</xdr:colOff>
      <xdr:row>38</xdr:row>
      <xdr:rowOff>109130</xdr:rowOff>
    </xdr:to>
    <xdr:cxnSp macro="">
      <xdr:nvCxnSpPr>
        <xdr:cNvPr id="535" name="直線コネクタ 534"/>
        <xdr:cNvCxnSpPr/>
      </xdr:nvCxnSpPr>
      <xdr:spPr>
        <a:xfrm flipV="1">
          <a:off x="12814300" y="6532806"/>
          <a:ext cx="889000" cy="91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14896</xdr:rowOff>
    </xdr:from>
    <xdr:to>
      <xdr:col>20</xdr:col>
      <xdr:colOff>9525</xdr:colOff>
      <xdr:row>38</xdr:row>
      <xdr:rowOff>116496</xdr:rowOff>
    </xdr:to>
    <xdr:sp macro="" textlink="">
      <xdr:nvSpPr>
        <xdr:cNvPr id="536" name="フローチャート : 判断 535"/>
        <xdr:cNvSpPr/>
      </xdr:nvSpPr>
      <xdr:spPr>
        <a:xfrm>
          <a:off x="13652500" y="65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107623</xdr:rowOff>
    </xdr:from>
    <xdr:ext cx="534377" cy="259045"/>
    <xdr:sp macro="" textlink="">
      <xdr:nvSpPr>
        <xdr:cNvPr id="537" name="テキスト ボックス 536"/>
        <xdr:cNvSpPr txBox="1"/>
      </xdr:nvSpPr>
      <xdr:spPr>
        <a:xfrm>
          <a:off x="13436111" y="662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62,661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38653</xdr:rowOff>
    </xdr:from>
    <xdr:to>
      <xdr:col>18</xdr:col>
      <xdr:colOff>492125</xdr:colOff>
      <xdr:row>38</xdr:row>
      <xdr:rowOff>140253</xdr:rowOff>
    </xdr:to>
    <xdr:sp macro="" textlink="">
      <xdr:nvSpPr>
        <xdr:cNvPr id="538" name="フローチャート : 判断 537"/>
        <xdr:cNvSpPr/>
      </xdr:nvSpPr>
      <xdr:spPr>
        <a:xfrm>
          <a:off x="12763500" y="655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156781</xdr:rowOff>
    </xdr:from>
    <xdr:ext cx="534377" cy="259045"/>
    <xdr:sp macro="" textlink="">
      <xdr:nvSpPr>
        <xdr:cNvPr id="539" name="テキスト ボックス 538"/>
        <xdr:cNvSpPr txBox="1"/>
      </xdr:nvSpPr>
      <xdr:spPr>
        <a:xfrm>
          <a:off x="12547111" y="632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55,386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122775</xdr:rowOff>
    </xdr:from>
    <xdr:to>
      <xdr:col>23</xdr:col>
      <xdr:colOff>568325</xdr:colOff>
      <xdr:row>38</xdr:row>
      <xdr:rowOff>52925</xdr:rowOff>
    </xdr:to>
    <xdr:sp macro="" textlink="">
      <xdr:nvSpPr>
        <xdr:cNvPr id="545" name="円/楕円 544"/>
        <xdr:cNvSpPr/>
      </xdr:nvSpPr>
      <xdr:spPr>
        <a:xfrm>
          <a:off x="16268700" y="646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145652</xdr:rowOff>
    </xdr:from>
    <xdr:ext cx="534377" cy="259045"/>
    <xdr:sp macro="" textlink="">
      <xdr:nvSpPr>
        <xdr:cNvPr id="546" name="消防費該当値テキスト"/>
        <xdr:cNvSpPr txBox="1"/>
      </xdr:nvSpPr>
      <xdr:spPr>
        <a:xfrm>
          <a:off x="16370300" y="631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82,127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166918</xdr:rowOff>
    </xdr:from>
    <xdr:to>
      <xdr:col>22</xdr:col>
      <xdr:colOff>415925</xdr:colOff>
      <xdr:row>38</xdr:row>
      <xdr:rowOff>97068</xdr:rowOff>
    </xdr:to>
    <xdr:sp macro="" textlink="">
      <xdr:nvSpPr>
        <xdr:cNvPr id="547" name="円/楕円 546"/>
        <xdr:cNvSpPr/>
      </xdr:nvSpPr>
      <xdr:spPr>
        <a:xfrm>
          <a:off x="15430500" y="651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113595</xdr:rowOff>
    </xdr:from>
    <xdr:ext cx="534377" cy="259045"/>
    <xdr:sp macro="" textlink="">
      <xdr:nvSpPr>
        <xdr:cNvPr id="548" name="テキスト ボックス 547"/>
        <xdr:cNvSpPr txBox="1"/>
      </xdr:nvSpPr>
      <xdr:spPr>
        <a:xfrm>
          <a:off x="15214111" y="62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68,610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152950</xdr:rowOff>
    </xdr:from>
    <xdr:to>
      <xdr:col>21</xdr:col>
      <xdr:colOff>212725</xdr:colOff>
      <xdr:row>38</xdr:row>
      <xdr:rowOff>83100</xdr:rowOff>
    </xdr:to>
    <xdr:sp macro="" textlink="">
      <xdr:nvSpPr>
        <xdr:cNvPr id="549" name="円/楕円 548"/>
        <xdr:cNvSpPr/>
      </xdr:nvSpPr>
      <xdr:spPr>
        <a:xfrm>
          <a:off x="14541500" y="649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99627</xdr:rowOff>
    </xdr:from>
    <xdr:ext cx="534377" cy="259045"/>
    <xdr:sp macro="" textlink="">
      <xdr:nvSpPr>
        <xdr:cNvPr id="550" name="テキスト ボックス 549"/>
        <xdr:cNvSpPr txBox="1"/>
      </xdr:nvSpPr>
      <xdr:spPr>
        <a:xfrm>
          <a:off x="14325111" y="627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72,887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138356</xdr:rowOff>
    </xdr:from>
    <xdr:to>
      <xdr:col>20</xdr:col>
      <xdr:colOff>9525</xdr:colOff>
      <xdr:row>38</xdr:row>
      <xdr:rowOff>68506</xdr:rowOff>
    </xdr:to>
    <xdr:sp macro="" textlink="">
      <xdr:nvSpPr>
        <xdr:cNvPr id="551" name="円/楕円 550"/>
        <xdr:cNvSpPr/>
      </xdr:nvSpPr>
      <xdr:spPr>
        <a:xfrm>
          <a:off x="13652500" y="648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85033</xdr:rowOff>
    </xdr:from>
    <xdr:ext cx="534377" cy="259045"/>
    <xdr:sp macro="" textlink="">
      <xdr:nvSpPr>
        <xdr:cNvPr id="552" name="テキスト ボックス 551"/>
        <xdr:cNvSpPr txBox="1"/>
      </xdr:nvSpPr>
      <xdr:spPr>
        <a:xfrm>
          <a:off x="13436111" y="6257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77,356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58330</xdr:rowOff>
    </xdr:from>
    <xdr:to>
      <xdr:col>18</xdr:col>
      <xdr:colOff>492125</xdr:colOff>
      <xdr:row>38</xdr:row>
      <xdr:rowOff>159930</xdr:rowOff>
    </xdr:to>
    <xdr:sp macro="" textlink="">
      <xdr:nvSpPr>
        <xdr:cNvPr id="553" name="円/楕円 552"/>
        <xdr:cNvSpPr/>
      </xdr:nvSpPr>
      <xdr:spPr>
        <a:xfrm>
          <a:off x="12763500" y="657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151057</xdr:rowOff>
    </xdr:from>
    <xdr:ext cx="534377" cy="259045"/>
    <xdr:sp macro="" textlink="">
      <xdr:nvSpPr>
        <xdr:cNvPr id="554" name="テキスト ボックス 553"/>
        <xdr:cNvSpPr txBox="1"/>
      </xdr:nvSpPr>
      <xdr:spPr>
        <a:xfrm>
          <a:off x="12547111" y="666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49,361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6" name="テキスト ボックス 56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144434</xdr:rowOff>
    </xdr:from>
    <xdr:ext cx="595419" cy="259045"/>
    <xdr:sp macro="" textlink="">
      <xdr:nvSpPr>
        <xdr:cNvPr id="568" name="テキスト ボックス 567"/>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70" name="テキスト ボックス 569"/>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72" name="テキスト ボックス 571"/>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51</xdr:row>
      <xdr:rowOff>21970</xdr:rowOff>
    </xdr:from>
    <xdr:ext cx="685572" cy="259045"/>
    <xdr:sp macro="" textlink="">
      <xdr:nvSpPr>
        <xdr:cNvPr id="574" name="テキスト ボックス 573"/>
        <xdr:cNvSpPr txBox="1"/>
      </xdr:nvSpPr>
      <xdr:spPr>
        <a:xfrm>
          <a:off x="11760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49</xdr:row>
      <xdr:rowOff>38299</xdr:rowOff>
    </xdr:from>
    <xdr:ext cx="685572" cy="259045"/>
    <xdr:sp macro="" textlink="">
      <xdr:nvSpPr>
        <xdr:cNvPr id="576" name="テキスト ボックス 575"/>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8" name="テキスト ボックス 57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42183</xdr:rowOff>
    </xdr:from>
    <xdr:to>
      <xdr:col>23</xdr:col>
      <xdr:colOff>516889</xdr:colOff>
      <xdr:row>59</xdr:row>
      <xdr:rowOff>48830</xdr:rowOff>
    </xdr:to>
    <xdr:cxnSp macro="">
      <xdr:nvCxnSpPr>
        <xdr:cNvPr id="580" name="直線コネクタ 579"/>
        <xdr:cNvCxnSpPr/>
      </xdr:nvCxnSpPr>
      <xdr:spPr>
        <a:xfrm flipV="1">
          <a:off x="16317595" y="8786133"/>
          <a:ext cx="1269" cy="13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52657</xdr:rowOff>
    </xdr:from>
    <xdr:ext cx="534377" cy="259045"/>
    <xdr:sp macro="" textlink="">
      <xdr:nvSpPr>
        <xdr:cNvPr id="581" name="教育費最小値テキスト"/>
        <xdr:cNvSpPr txBox="1"/>
      </xdr:nvSpPr>
      <xdr:spPr>
        <a:xfrm>
          <a:off x="16370300" y="1016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45,977</a:t>
          </a:r>
          <a:endParaRPr kumimoji="1" lang="ja-JP" altLang="en-US" sz="1000" b="1">
            <a:latin typeface="ＭＳ Ｐゴシック"/>
          </a:endParaRPr>
        </a:p>
      </xdr:txBody>
    </xdr:sp>
    <xdr:clientData/>
  </xdr:oneCellAnchor>
  <xdr:twoCellAnchor>
    <xdr:from>
      <xdr:col>23</xdr:col>
      <xdr:colOff>428625</xdr:colOff>
      <xdr:row>59</xdr:row>
      <xdr:rowOff>48830</xdr:rowOff>
    </xdr:from>
    <xdr:to>
      <xdr:col>23</xdr:col>
      <xdr:colOff>606425</xdr:colOff>
      <xdr:row>59</xdr:row>
      <xdr:rowOff>48830</xdr:rowOff>
    </xdr:to>
    <xdr:cxnSp macro="">
      <xdr:nvCxnSpPr>
        <xdr:cNvPr id="582" name="直線コネクタ 581"/>
        <xdr:cNvCxnSpPr/>
      </xdr:nvCxnSpPr>
      <xdr:spPr>
        <a:xfrm>
          <a:off x="16230600" y="1016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160310</xdr:rowOff>
    </xdr:from>
    <xdr:ext cx="690189" cy="259045"/>
    <xdr:sp macro="" textlink="">
      <xdr:nvSpPr>
        <xdr:cNvPr id="583" name="教育費最大値テキスト"/>
        <xdr:cNvSpPr txBox="1"/>
      </xdr:nvSpPr>
      <xdr:spPr>
        <a:xfrm>
          <a:off x="16370300" y="8561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1,312,082</a:t>
          </a:r>
          <a:endParaRPr kumimoji="1" lang="ja-JP" altLang="en-US" sz="1000" b="1">
            <a:latin typeface="ＭＳ Ｐゴシック"/>
          </a:endParaRPr>
        </a:p>
      </xdr:txBody>
    </xdr:sp>
    <xdr:clientData/>
  </xdr:oneCellAnchor>
  <xdr:twoCellAnchor>
    <xdr:from>
      <xdr:col>23</xdr:col>
      <xdr:colOff>428625</xdr:colOff>
      <xdr:row>51</xdr:row>
      <xdr:rowOff>42183</xdr:rowOff>
    </xdr:from>
    <xdr:to>
      <xdr:col>23</xdr:col>
      <xdr:colOff>606425</xdr:colOff>
      <xdr:row>51</xdr:row>
      <xdr:rowOff>42183</xdr:rowOff>
    </xdr:to>
    <xdr:cxnSp macro="">
      <xdr:nvCxnSpPr>
        <xdr:cNvPr id="584" name="直線コネクタ 583"/>
        <xdr:cNvCxnSpPr/>
      </xdr:nvCxnSpPr>
      <xdr:spPr>
        <a:xfrm>
          <a:off x="16230600" y="878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17176</xdr:rowOff>
    </xdr:from>
    <xdr:to>
      <xdr:col>23</xdr:col>
      <xdr:colOff>517525</xdr:colOff>
      <xdr:row>59</xdr:row>
      <xdr:rowOff>17926</xdr:rowOff>
    </xdr:to>
    <xdr:cxnSp macro="">
      <xdr:nvCxnSpPr>
        <xdr:cNvPr id="585" name="直線コネクタ 584"/>
        <xdr:cNvCxnSpPr/>
      </xdr:nvCxnSpPr>
      <xdr:spPr>
        <a:xfrm>
          <a:off x="15481300" y="10132726"/>
          <a:ext cx="838200" cy="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85493</xdr:rowOff>
    </xdr:from>
    <xdr:ext cx="599010" cy="259045"/>
    <xdr:sp macro="" textlink="">
      <xdr:nvSpPr>
        <xdr:cNvPr id="586" name="教育費平均値テキスト"/>
        <xdr:cNvSpPr txBox="1"/>
      </xdr:nvSpPr>
      <xdr:spPr>
        <a:xfrm>
          <a:off x="16370300" y="98581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144,145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62616</xdr:rowOff>
    </xdr:from>
    <xdr:to>
      <xdr:col>23</xdr:col>
      <xdr:colOff>568325</xdr:colOff>
      <xdr:row>58</xdr:row>
      <xdr:rowOff>164216</xdr:rowOff>
    </xdr:to>
    <xdr:sp macro="" textlink="">
      <xdr:nvSpPr>
        <xdr:cNvPr id="587" name="フローチャート : 判断 586"/>
        <xdr:cNvSpPr/>
      </xdr:nvSpPr>
      <xdr:spPr>
        <a:xfrm>
          <a:off x="16268700" y="100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17176</xdr:rowOff>
    </xdr:from>
    <xdr:to>
      <xdr:col>22</xdr:col>
      <xdr:colOff>365125</xdr:colOff>
      <xdr:row>59</xdr:row>
      <xdr:rowOff>27292</xdr:rowOff>
    </xdr:to>
    <xdr:cxnSp macro="">
      <xdr:nvCxnSpPr>
        <xdr:cNvPr id="588" name="直線コネクタ 587"/>
        <xdr:cNvCxnSpPr/>
      </xdr:nvCxnSpPr>
      <xdr:spPr>
        <a:xfrm flipV="1">
          <a:off x="14592300" y="10132726"/>
          <a:ext cx="889000" cy="1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68321</xdr:rowOff>
    </xdr:from>
    <xdr:to>
      <xdr:col>22</xdr:col>
      <xdr:colOff>415925</xdr:colOff>
      <xdr:row>58</xdr:row>
      <xdr:rowOff>169921</xdr:rowOff>
    </xdr:to>
    <xdr:sp macro="" textlink="">
      <xdr:nvSpPr>
        <xdr:cNvPr id="589" name="フローチャート : 判断 588"/>
        <xdr:cNvSpPr/>
      </xdr:nvSpPr>
      <xdr:spPr>
        <a:xfrm>
          <a:off x="15430500" y="1001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57</xdr:row>
      <xdr:rowOff>14998</xdr:rowOff>
    </xdr:from>
    <xdr:ext cx="599010" cy="259045"/>
    <xdr:sp macro="" textlink="">
      <xdr:nvSpPr>
        <xdr:cNvPr id="590" name="テキスト ボックス 589"/>
        <xdr:cNvSpPr txBox="1"/>
      </xdr:nvSpPr>
      <xdr:spPr>
        <a:xfrm>
          <a:off x="15181794" y="978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138,904</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18593</xdr:rowOff>
    </xdr:from>
    <xdr:to>
      <xdr:col>21</xdr:col>
      <xdr:colOff>161925</xdr:colOff>
      <xdr:row>59</xdr:row>
      <xdr:rowOff>27292</xdr:rowOff>
    </xdr:to>
    <xdr:cxnSp macro="">
      <xdr:nvCxnSpPr>
        <xdr:cNvPr id="591" name="直線コネクタ 590"/>
        <xdr:cNvCxnSpPr/>
      </xdr:nvCxnSpPr>
      <xdr:spPr>
        <a:xfrm>
          <a:off x="13703300" y="10134143"/>
          <a:ext cx="889000" cy="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70267</xdr:rowOff>
    </xdr:from>
    <xdr:to>
      <xdr:col>21</xdr:col>
      <xdr:colOff>212725</xdr:colOff>
      <xdr:row>59</xdr:row>
      <xdr:rowOff>417</xdr:rowOff>
    </xdr:to>
    <xdr:sp macro="" textlink="">
      <xdr:nvSpPr>
        <xdr:cNvPr id="592" name="フローチャート : 判断 591"/>
        <xdr:cNvSpPr/>
      </xdr:nvSpPr>
      <xdr:spPr>
        <a:xfrm>
          <a:off x="14541500" y="100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57</xdr:row>
      <xdr:rowOff>16944</xdr:rowOff>
    </xdr:from>
    <xdr:ext cx="599010" cy="259045"/>
    <xdr:sp macro="" textlink="">
      <xdr:nvSpPr>
        <xdr:cNvPr id="593" name="テキスト ボックス 592"/>
        <xdr:cNvSpPr txBox="1"/>
      </xdr:nvSpPr>
      <xdr:spPr>
        <a:xfrm>
          <a:off x="14292794" y="9789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137,117</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18593</xdr:rowOff>
    </xdr:from>
    <xdr:to>
      <xdr:col>19</xdr:col>
      <xdr:colOff>644525</xdr:colOff>
      <xdr:row>59</xdr:row>
      <xdr:rowOff>33150</xdr:rowOff>
    </xdr:to>
    <xdr:cxnSp macro="">
      <xdr:nvCxnSpPr>
        <xdr:cNvPr id="594" name="直線コネクタ 593"/>
        <xdr:cNvCxnSpPr/>
      </xdr:nvCxnSpPr>
      <xdr:spPr>
        <a:xfrm flipV="1">
          <a:off x="12814300" y="10134143"/>
          <a:ext cx="889000" cy="1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100485</xdr:rowOff>
    </xdr:from>
    <xdr:to>
      <xdr:col>20</xdr:col>
      <xdr:colOff>9525</xdr:colOff>
      <xdr:row>59</xdr:row>
      <xdr:rowOff>30635</xdr:rowOff>
    </xdr:to>
    <xdr:sp macro="" textlink="">
      <xdr:nvSpPr>
        <xdr:cNvPr id="595" name="フローチャート : 判断 594"/>
        <xdr:cNvSpPr/>
      </xdr:nvSpPr>
      <xdr:spPr>
        <a:xfrm>
          <a:off x="13652500" y="1004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57</xdr:row>
      <xdr:rowOff>47162</xdr:rowOff>
    </xdr:from>
    <xdr:ext cx="599010" cy="259045"/>
    <xdr:sp macro="" textlink="">
      <xdr:nvSpPr>
        <xdr:cNvPr id="596" name="テキスト ボックス 595"/>
        <xdr:cNvSpPr txBox="1"/>
      </xdr:nvSpPr>
      <xdr:spPr>
        <a:xfrm>
          <a:off x="13403794" y="9819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109,357</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103664</xdr:rowOff>
    </xdr:from>
    <xdr:to>
      <xdr:col>18</xdr:col>
      <xdr:colOff>492125</xdr:colOff>
      <xdr:row>59</xdr:row>
      <xdr:rowOff>33814</xdr:rowOff>
    </xdr:to>
    <xdr:sp macro="" textlink="">
      <xdr:nvSpPr>
        <xdr:cNvPr id="597" name="フローチャート : 判断 596"/>
        <xdr:cNvSpPr/>
      </xdr:nvSpPr>
      <xdr:spPr>
        <a:xfrm>
          <a:off x="12763500" y="1004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57</xdr:row>
      <xdr:rowOff>50341</xdr:rowOff>
    </xdr:from>
    <xdr:ext cx="599010" cy="259045"/>
    <xdr:sp macro="" textlink="">
      <xdr:nvSpPr>
        <xdr:cNvPr id="598" name="テキスト ボックス 597"/>
        <xdr:cNvSpPr txBox="1"/>
      </xdr:nvSpPr>
      <xdr:spPr>
        <a:xfrm>
          <a:off x="12514794" y="9822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106,437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138576</xdr:rowOff>
    </xdr:from>
    <xdr:to>
      <xdr:col>23</xdr:col>
      <xdr:colOff>568325</xdr:colOff>
      <xdr:row>59</xdr:row>
      <xdr:rowOff>68726</xdr:rowOff>
    </xdr:to>
    <xdr:sp macro="" textlink="">
      <xdr:nvSpPr>
        <xdr:cNvPr id="604" name="円/楕円 603"/>
        <xdr:cNvSpPr/>
      </xdr:nvSpPr>
      <xdr:spPr>
        <a:xfrm>
          <a:off x="16268700" y="1008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53503</xdr:rowOff>
    </xdr:from>
    <xdr:ext cx="534377" cy="259045"/>
    <xdr:sp macro="" textlink="">
      <xdr:nvSpPr>
        <xdr:cNvPr id="605" name="教育費該当値テキスト"/>
        <xdr:cNvSpPr txBox="1"/>
      </xdr:nvSpPr>
      <xdr:spPr>
        <a:xfrm>
          <a:off x="16370300" y="999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74,366</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137826</xdr:rowOff>
    </xdr:from>
    <xdr:to>
      <xdr:col>22</xdr:col>
      <xdr:colOff>415925</xdr:colOff>
      <xdr:row>59</xdr:row>
      <xdr:rowOff>67976</xdr:rowOff>
    </xdr:to>
    <xdr:sp macro="" textlink="">
      <xdr:nvSpPr>
        <xdr:cNvPr id="606" name="円/楕円 605"/>
        <xdr:cNvSpPr/>
      </xdr:nvSpPr>
      <xdr:spPr>
        <a:xfrm>
          <a:off x="15430500" y="1008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59103</xdr:rowOff>
    </xdr:from>
    <xdr:ext cx="534377" cy="259045"/>
    <xdr:sp macro="" textlink="">
      <xdr:nvSpPr>
        <xdr:cNvPr id="607" name="テキスト ボックス 606"/>
        <xdr:cNvSpPr txBox="1"/>
      </xdr:nvSpPr>
      <xdr:spPr>
        <a:xfrm>
          <a:off x="15214111" y="1017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75,055</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147942</xdr:rowOff>
    </xdr:from>
    <xdr:to>
      <xdr:col>21</xdr:col>
      <xdr:colOff>212725</xdr:colOff>
      <xdr:row>59</xdr:row>
      <xdr:rowOff>78092</xdr:rowOff>
    </xdr:to>
    <xdr:sp macro="" textlink="">
      <xdr:nvSpPr>
        <xdr:cNvPr id="608" name="円/楕円 607"/>
        <xdr:cNvSpPr/>
      </xdr:nvSpPr>
      <xdr:spPr>
        <a:xfrm>
          <a:off x="14541500" y="1009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69219</xdr:rowOff>
    </xdr:from>
    <xdr:ext cx="534377" cy="259045"/>
    <xdr:sp macro="" textlink="">
      <xdr:nvSpPr>
        <xdr:cNvPr id="609" name="テキスト ボックス 608"/>
        <xdr:cNvSpPr txBox="1"/>
      </xdr:nvSpPr>
      <xdr:spPr>
        <a:xfrm>
          <a:off x="14325111" y="1018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65,762</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139243</xdr:rowOff>
    </xdr:from>
    <xdr:to>
      <xdr:col>20</xdr:col>
      <xdr:colOff>9525</xdr:colOff>
      <xdr:row>59</xdr:row>
      <xdr:rowOff>69393</xdr:rowOff>
    </xdr:to>
    <xdr:sp macro="" textlink="">
      <xdr:nvSpPr>
        <xdr:cNvPr id="610" name="円/楕円 609"/>
        <xdr:cNvSpPr/>
      </xdr:nvSpPr>
      <xdr:spPr>
        <a:xfrm>
          <a:off x="13652500" y="1008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60520</xdr:rowOff>
    </xdr:from>
    <xdr:ext cx="534377" cy="259045"/>
    <xdr:sp macro="" textlink="">
      <xdr:nvSpPr>
        <xdr:cNvPr id="611" name="テキスト ボックス 610"/>
        <xdr:cNvSpPr txBox="1"/>
      </xdr:nvSpPr>
      <xdr:spPr>
        <a:xfrm>
          <a:off x="13436111" y="1017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73,753</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153800</xdr:rowOff>
    </xdr:from>
    <xdr:to>
      <xdr:col>18</xdr:col>
      <xdr:colOff>492125</xdr:colOff>
      <xdr:row>59</xdr:row>
      <xdr:rowOff>83950</xdr:rowOff>
    </xdr:to>
    <xdr:sp macro="" textlink="">
      <xdr:nvSpPr>
        <xdr:cNvPr id="612" name="円/楕円 611"/>
        <xdr:cNvSpPr/>
      </xdr:nvSpPr>
      <xdr:spPr>
        <a:xfrm>
          <a:off x="12763500" y="1009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75077</xdr:rowOff>
    </xdr:from>
    <xdr:ext cx="534377" cy="259045"/>
    <xdr:sp macro="" textlink="">
      <xdr:nvSpPr>
        <xdr:cNvPr id="613" name="テキスト ボックス 612"/>
        <xdr:cNvSpPr txBox="1"/>
      </xdr:nvSpPr>
      <xdr:spPr>
        <a:xfrm>
          <a:off x="12547111" y="1019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60,381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4" name="直線コネクタ 62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5" name="テキスト ボックス 62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6" name="直線コネクタ 62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144434</xdr:rowOff>
    </xdr:from>
    <xdr:ext cx="595419" cy="259045"/>
    <xdr:sp macro="" textlink="">
      <xdr:nvSpPr>
        <xdr:cNvPr id="627" name="テキスト ボックス 626"/>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8" name="直線コネクタ 62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74</xdr:row>
      <xdr:rowOff>160762</xdr:rowOff>
    </xdr:from>
    <xdr:ext cx="595419" cy="259045"/>
    <xdr:sp macro="" textlink="">
      <xdr:nvSpPr>
        <xdr:cNvPr id="629" name="テキスト ボックス 628"/>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30" name="直線コネクタ 62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5642</xdr:rowOff>
    </xdr:from>
    <xdr:ext cx="595419" cy="259045"/>
    <xdr:sp macro="" textlink="">
      <xdr:nvSpPr>
        <xdr:cNvPr id="631" name="テキスト ボックス 630"/>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32" name="直線コネクタ 63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33" name="テキスト ボックス 63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4" name="直線コネクタ 63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38299</xdr:rowOff>
    </xdr:from>
    <xdr:ext cx="685572" cy="259045"/>
    <xdr:sp macro="" textlink="">
      <xdr:nvSpPr>
        <xdr:cNvPr id="635" name="テキスト ボックス 634"/>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37" name="テキスト ボックス 636"/>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24009</xdr:rowOff>
    </xdr:from>
    <xdr:to>
      <xdr:col>23</xdr:col>
      <xdr:colOff>516889</xdr:colOff>
      <xdr:row>79</xdr:row>
      <xdr:rowOff>98879</xdr:rowOff>
    </xdr:to>
    <xdr:cxnSp macro="">
      <xdr:nvCxnSpPr>
        <xdr:cNvPr id="639" name="直線コネクタ 638"/>
        <xdr:cNvCxnSpPr/>
      </xdr:nvCxnSpPr>
      <xdr:spPr>
        <a:xfrm flipV="1">
          <a:off x="16317595" y="12196959"/>
          <a:ext cx="1269" cy="1446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135680</xdr:rowOff>
    </xdr:from>
    <xdr:ext cx="249299" cy="259045"/>
    <xdr:sp macro="" textlink="">
      <xdr:nvSpPr>
        <xdr:cNvPr id="640" name="災害復旧費最小値テキスト"/>
        <xdr:cNvSpPr txBox="1"/>
      </xdr:nvSpPr>
      <xdr:spPr>
        <a:xfrm>
          <a:off x="16370300" y="13680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41" name="直線コネクタ 64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142136</xdr:rowOff>
    </xdr:from>
    <xdr:ext cx="599010" cy="259045"/>
    <xdr:sp macro="" textlink="">
      <xdr:nvSpPr>
        <xdr:cNvPr id="642" name="災害復旧費最大値テキスト"/>
        <xdr:cNvSpPr txBox="1"/>
      </xdr:nvSpPr>
      <xdr:spPr>
        <a:xfrm>
          <a:off x="16370300" y="11972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885,852</a:t>
          </a:r>
          <a:endParaRPr kumimoji="1" lang="ja-JP" altLang="en-US" sz="1000" b="1">
            <a:latin typeface="ＭＳ Ｐゴシック"/>
          </a:endParaRPr>
        </a:p>
      </xdr:txBody>
    </xdr:sp>
    <xdr:clientData/>
  </xdr:oneCellAnchor>
  <xdr:twoCellAnchor>
    <xdr:from>
      <xdr:col>23</xdr:col>
      <xdr:colOff>428625</xdr:colOff>
      <xdr:row>71</xdr:row>
      <xdr:rowOff>24009</xdr:rowOff>
    </xdr:from>
    <xdr:to>
      <xdr:col>23</xdr:col>
      <xdr:colOff>606425</xdr:colOff>
      <xdr:row>71</xdr:row>
      <xdr:rowOff>24009</xdr:rowOff>
    </xdr:to>
    <xdr:cxnSp macro="">
      <xdr:nvCxnSpPr>
        <xdr:cNvPr id="643" name="直線コネクタ 642"/>
        <xdr:cNvCxnSpPr/>
      </xdr:nvCxnSpPr>
      <xdr:spPr>
        <a:xfrm>
          <a:off x="16230600" y="12196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14078</xdr:rowOff>
    </xdr:from>
    <xdr:to>
      <xdr:col>23</xdr:col>
      <xdr:colOff>517525</xdr:colOff>
      <xdr:row>79</xdr:row>
      <xdr:rowOff>46315</xdr:rowOff>
    </xdr:to>
    <xdr:cxnSp macro="">
      <xdr:nvCxnSpPr>
        <xdr:cNvPr id="644" name="直線コネクタ 643"/>
        <xdr:cNvCxnSpPr/>
      </xdr:nvCxnSpPr>
      <xdr:spPr>
        <a:xfrm>
          <a:off x="15481300" y="13558628"/>
          <a:ext cx="838200" cy="3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8679</xdr:rowOff>
    </xdr:from>
    <xdr:ext cx="534377" cy="259045"/>
    <xdr:sp macro="" textlink="">
      <xdr:nvSpPr>
        <xdr:cNvPr id="645" name="災害復旧費平均値テキスト"/>
        <xdr:cNvSpPr txBox="1"/>
      </xdr:nvSpPr>
      <xdr:spPr>
        <a:xfrm>
          <a:off x="16370300" y="13553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10,917</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30252</xdr:rowOff>
    </xdr:from>
    <xdr:to>
      <xdr:col>23</xdr:col>
      <xdr:colOff>568325</xdr:colOff>
      <xdr:row>79</xdr:row>
      <xdr:rowOff>131852</xdr:rowOff>
    </xdr:to>
    <xdr:sp macro="" textlink="">
      <xdr:nvSpPr>
        <xdr:cNvPr id="646" name="フローチャート : 判断 645"/>
        <xdr:cNvSpPr/>
      </xdr:nvSpPr>
      <xdr:spPr>
        <a:xfrm>
          <a:off x="16268700" y="135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133663</xdr:rowOff>
    </xdr:from>
    <xdr:to>
      <xdr:col>22</xdr:col>
      <xdr:colOff>365125</xdr:colOff>
      <xdr:row>79</xdr:row>
      <xdr:rowOff>14078</xdr:rowOff>
    </xdr:to>
    <xdr:cxnSp macro="">
      <xdr:nvCxnSpPr>
        <xdr:cNvPr id="647" name="直線コネクタ 646"/>
        <xdr:cNvCxnSpPr/>
      </xdr:nvCxnSpPr>
      <xdr:spPr>
        <a:xfrm>
          <a:off x="14592300" y="13506763"/>
          <a:ext cx="889000" cy="5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20518</xdr:rowOff>
    </xdr:from>
    <xdr:to>
      <xdr:col>22</xdr:col>
      <xdr:colOff>415925</xdr:colOff>
      <xdr:row>79</xdr:row>
      <xdr:rowOff>122118</xdr:rowOff>
    </xdr:to>
    <xdr:sp macro="" textlink="">
      <xdr:nvSpPr>
        <xdr:cNvPr id="648" name="フローチャート : 判断 647"/>
        <xdr:cNvSpPr/>
      </xdr:nvSpPr>
      <xdr:spPr>
        <a:xfrm>
          <a:off x="15430500" y="1356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113245</xdr:rowOff>
    </xdr:from>
    <xdr:ext cx="534377" cy="259045"/>
    <xdr:sp macro="" textlink="">
      <xdr:nvSpPr>
        <xdr:cNvPr id="649" name="テキスト ボックス 648"/>
        <xdr:cNvSpPr txBox="1"/>
      </xdr:nvSpPr>
      <xdr:spPr>
        <a:xfrm>
          <a:off x="15214111" y="1365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16,879</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133663</xdr:rowOff>
    </xdr:from>
    <xdr:to>
      <xdr:col>21</xdr:col>
      <xdr:colOff>161925</xdr:colOff>
      <xdr:row>79</xdr:row>
      <xdr:rowOff>38832</xdr:rowOff>
    </xdr:to>
    <xdr:cxnSp macro="">
      <xdr:nvCxnSpPr>
        <xdr:cNvPr id="650" name="直線コネクタ 649"/>
        <xdr:cNvCxnSpPr/>
      </xdr:nvCxnSpPr>
      <xdr:spPr>
        <a:xfrm flipV="1">
          <a:off x="13703300" y="13506763"/>
          <a:ext cx="889000" cy="7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24831</xdr:rowOff>
    </xdr:from>
    <xdr:to>
      <xdr:col>21</xdr:col>
      <xdr:colOff>212725</xdr:colOff>
      <xdr:row>79</xdr:row>
      <xdr:rowOff>126431</xdr:rowOff>
    </xdr:to>
    <xdr:sp macro="" textlink="">
      <xdr:nvSpPr>
        <xdr:cNvPr id="651" name="フローチャート : 判断 650"/>
        <xdr:cNvSpPr/>
      </xdr:nvSpPr>
      <xdr:spPr>
        <a:xfrm>
          <a:off x="14541500" y="1356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117558</xdr:rowOff>
    </xdr:from>
    <xdr:ext cx="534377" cy="259045"/>
    <xdr:sp macro="" textlink="">
      <xdr:nvSpPr>
        <xdr:cNvPr id="652" name="テキスト ボックス 651"/>
        <xdr:cNvSpPr txBox="1"/>
      </xdr:nvSpPr>
      <xdr:spPr>
        <a:xfrm>
          <a:off x="14325111" y="136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38832</xdr:rowOff>
    </xdr:from>
    <xdr:to>
      <xdr:col>19</xdr:col>
      <xdr:colOff>644525</xdr:colOff>
      <xdr:row>79</xdr:row>
      <xdr:rowOff>54099</xdr:rowOff>
    </xdr:to>
    <xdr:cxnSp macro="">
      <xdr:nvCxnSpPr>
        <xdr:cNvPr id="653" name="直線コネクタ 652"/>
        <xdr:cNvCxnSpPr/>
      </xdr:nvCxnSpPr>
      <xdr:spPr>
        <a:xfrm flipV="1">
          <a:off x="12814300" y="13583382"/>
          <a:ext cx="889000" cy="1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22468</xdr:rowOff>
    </xdr:from>
    <xdr:to>
      <xdr:col>20</xdr:col>
      <xdr:colOff>9525</xdr:colOff>
      <xdr:row>79</xdr:row>
      <xdr:rowOff>124068</xdr:rowOff>
    </xdr:to>
    <xdr:sp macro="" textlink="">
      <xdr:nvSpPr>
        <xdr:cNvPr id="654" name="フローチャート : 判断 653"/>
        <xdr:cNvSpPr/>
      </xdr:nvSpPr>
      <xdr:spPr>
        <a:xfrm>
          <a:off x="13652500" y="1356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115195</xdr:rowOff>
    </xdr:from>
    <xdr:ext cx="534377" cy="259045"/>
    <xdr:sp macro="" textlink="">
      <xdr:nvSpPr>
        <xdr:cNvPr id="655" name="テキスト ボックス 654"/>
        <xdr:cNvSpPr txBox="1"/>
      </xdr:nvSpPr>
      <xdr:spPr>
        <a:xfrm>
          <a:off x="13436111" y="1365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7198</xdr:rowOff>
    </xdr:from>
    <xdr:to>
      <xdr:col>18</xdr:col>
      <xdr:colOff>492125</xdr:colOff>
      <xdr:row>79</xdr:row>
      <xdr:rowOff>108798</xdr:rowOff>
    </xdr:to>
    <xdr:sp macro="" textlink="">
      <xdr:nvSpPr>
        <xdr:cNvPr id="656" name="フローチャート : 判断 655"/>
        <xdr:cNvSpPr/>
      </xdr:nvSpPr>
      <xdr:spPr>
        <a:xfrm>
          <a:off x="12763500" y="1355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99925</xdr:rowOff>
    </xdr:from>
    <xdr:ext cx="534377" cy="259045"/>
    <xdr:sp macro="" textlink="">
      <xdr:nvSpPr>
        <xdr:cNvPr id="657" name="テキスト ボックス 656"/>
        <xdr:cNvSpPr txBox="1"/>
      </xdr:nvSpPr>
      <xdr:spPr>
        <a:xfrm>
          <a:off x="12547111" y="1364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166965</xdr:rowOff>
    </xdr:from>
    <xdr:to>
      <xdr:col>23</xdr:col>
      <xdr:colOff>568325</xdr:colOff>
      <xdr:row>79</xdr:row>
      <xdr:rowOff>97115</xdr:rowOff>
    </xdr:to>
    <xdr:sp macro="" textlink="">
      <xdr:nvSpPr>
        <xdr:cNvPr id="663" name="円/楕円 662"/>
        <xdr:cNvSpPr/>
      </xdr:nvSpPr>
      <xdr:spPr>
        <a:xfrm>
          <a:off x="16268700" y="1354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126342</xdr:rowOff>
    </xdr:from>
    <xdr:ext cx="534377" cy="259045"/>
    <xdr:sp macro="" textlink="">
      <xdr:nvSpPr>
        <xdr:cNvPr id="664" name="災害復旧費該当値テキスト"/>
        <xdr:cNvSpPr txBox="1"/>
      </xdr:nvSpPr>
      <xdr:spPr>
        <a:xfrm>
          <a:off x="16370300" y="1332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32,191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134728</xdr:rowOff>
    </xdr:from>
    <xdr:to>
      <xdr:col>22</xdr:col>
      <xdr:colOff>415925</xdr:colOff>
      <xdr:row>79</xdr:row>
      <xdr:rowOff>64878</xdr:rowOff>
    </xdr:to>
    <xdr:sp macro="" textlink="">
      <xdr:nvSpPr>
        <xdr:cNvPr id="665" name="円/楕円 664"/>
        <xdr:cNvSpPr/>
      </xdr:nvSpPr>
      <xdr:spPr>
        <a:xfrm>
          <a:off x="15430500" y="1350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81405</xdr:rowOff>
    </xdr:from>
    <xdr:ext cx="534377" cy="259045"/>
    <xdr:sp macro="" textlink="">
      <xdr:nvSpPr>
        <xdr:cNvPr id="666" name="テキスト ボックス 665"/>
        <xdr:cNvSpPr txBox="1"/>
      </xdr:nvSpPr>
      <xdr:spPr>
        <a:xfrm>
          <a:off x="15214111" y="1328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51,934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82863</xdr:rowOff>
    </xdr:from>
    <xdr:to>
      <xdr:col>21</xdr:col>
      <xdr:colOff>212725</xdr:colOff>
      <xdr:row>79</xdr:row>
      <xdr:rowOff>13013</xdr:rowOff>
    </xdr:to>
    <xdr:sp macro="" textlink="">
      <xdr:nvSpPr>
        <xdr:cNvPr id="667" name="円/楕円 666"/>
        <xdr:cNvSpPr/>
      </xdr:nvSpPr>
      <xdr:spPr>
        <a:xfrm>
          <a:off x="14541500" y="1345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29540</xdr:rowOff>
    </xdr:from>
    <xdr:ext cx="534377" cy="259045"/>
    <xdr:sp macro="" textlink="">
      <xdr:nvSpPr>
        <xdr:cNvPr id="668" name="テキスト ボックス 667"/>
        <xdr:cNvSpPr txBox="1"/>
      </xdr:nvSpPr>
      <xdr:spPr>
        <a:xfrm>
          <a:off x="14325111" y="13231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83,697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159482</xdr:rowOff>
    </xdr:from>
    <xdr:to>
      <xdr:col>20</xdr:col>
      <xdr:colOff>9525</xdr:colOff>
      <xdr:row>79</xdr:row>
      <xdr:rowOff>89632</xdr:rowOff>
    </xdr:to>
    <xdr:sp macro="" textlink="">
      <xdr:nvSpPr>
        <xdr:cNvPr id="669" name="円/楕円 668"/>
        <xdr:cNvSpPr/>
      </xdr:nvSpPr>
      <xdr:spPr>
        <a:xfrm>
          <a:off x="13652500" y="1353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106159</xdr:rowOff>
    </xdr:from>
    <xdr:ext cx="534377" cy="259045"/>
    <xdr:sp macro="" textlink="">
      <xdr:nvSpPr>
        <xdr:cNvPr id="670" name="テキスト ボックス 669"/>
        <xdr:cNvSpPr txBox="1"/>
      </xdr:nvSpPr>
      <xdr:spPr>
        <a:xfrm>
          <a:off x="13436111" y="1330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36,774</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3299</xdr:rowOff>
    </xdr:from>
    <xdr:to>
      <xdr:col>18</xdr:col>
      <xdr:colOff>492125</xdr:colOff>
      <xdr:row>79</xdr:row>
      <xdr:rowOff>104899</xdr:rowOff>
    </xdr:to>
    <xdr:sp macro="" textlink="">
      <xdr:nvSpPr>
        <xdr:cNvPr id="671" name="円/楕円 670"/>
        <xdr:cNvSpPr/>
      </xdr:nvSpPr>
      <xdr:spPr>
        <a:xfrm>
          <a:off x="12763500" y="1354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121426</xdr:rowOff>
    </xdr:from>
    <xdr:ext cx="534377" cy="259045"/>
    <xdr:sp macro="" textlink="">
      <xdr:nvSpPr>
        <xdr:cNvPr id="672" name="テキスト ボックス 671"/>
        <xdr:cNvSpPr txBox="1"/>
      </xdr:nvSpPr>
      <xdr:spPr>
        <a:xfrm>
          <a:off x="12547111" y="1332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27,424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3" name="直線コネクタ 68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4" name="テキスト ボックス 68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5" name="直線コネクタ 68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86" name="テキスト ボックス 685"/>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7" name="直線コネクタ 68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88" name="テキスト ボックス 68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9" name="直線コネクタ 68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90" name="テキスト ボックス 68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91" name="直線コネクタ 69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92" name="テキスト ボックス 69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3" name="直線コネクタ 69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94" name="テキスト ボックス 693"/>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5" name="直線コネクタ 69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96" name="テキスト ボックス 69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31750</xdr:rowOff>
    </xdr:from>
    <xdr:to>
      <xdr:col>23</xdr:col>
      <xdr:colOff>516889</xdr:colOff>
      <xdr:row>99</xdr:row>
      <xdr:rowOff>95452</xdr:rowOff>
    </xdr:to>
    <xdr:cxnSp macro="">
      <xdr:nvCxnSpPr>
        <xdr:cNvPr id="698" name="直線コネクタ 697"/>
        <xdr:cNvCxnSpPr/>
      </xdr:nvCxnSpPr>
      <xdr:spPr>
        <a:xfrm flipV="1">
          <a:off x="16317595" y="15633700"/>
          <a:ext cx="1269" cy="143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99279</xdr:rowOff>
    </xdr:from>
    <xdr:ext cx="469744" cy="259045"/>
    <xdr:sp macro="" textlink="">
      <xdr:nvSpPr>
        <xdr:cNvPr id="699" name="公債費最小値テキスト"/>
        <xdr:cNvSpPr txBox="1"/>
      </xdr:nvSpPr>
      <xdr:spPr>
        <a:xfrm>
          <a:off x="16370300" y="1707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23</xdr:col>
      <xdr:colOff>428625</xdr:colOff>
      <xdr:row>99</xdr:row>
      <xdr:rowOff>95452</xdr:rowOff>
    </xdr:from>
    <xdr:to>
      <xdr:col>23</xdr:col>
      <xdr:colOff>606425</xdr:colOff>
      <xdr:row>99</xdr:row>
      <xdr:rowOff>95452</xdr:rowOff>
    </xdr:to>
    <xdr:cxnSp macro="">
      <xdr:nvCxnSpPr>
        <xdr:cNvPr id="700" name="直線コネクタ 699"/>
        <xdr:cNvCxnSpPr/>
      </xdr:nvCxnSpPr>
      <xdr:spPr>
        <a:xfrm>
          <a:off x="16230600" y="17069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149877</xdr:rowOff>
    </xdr:from>
    <xdr:ext cx="599010" cy="259045"/>
    <xdr:sp macro="" textlink="">
      <xdr:nvSpPr>
        <xdr:cNvPr id="701" name="公債費最大値テキスト"/>
        <xdr:cNvSpPr txBox="1"/>
      </xdr:nvSpPr>
      <xdr:spPr>
        <a:xfrm>
          <a:off x="16370300" y="1540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881,111</a:t>
          </a:r>
          <a:endParaRPr kumimoji="1" lang="ja-JP" altLang="en-US" sz="1000" b="1">
            <a:latin typeface="ＭＳ Ｐゴシック"/>
          </a:endParaRPr>
        </a:p>
      </xdr:txBody>
    </xdr:sp>
    <xdr:clientData/>
  </xdr:oneCellAnchor>
  <xdr:twoCellAnchor>
    <xdr:from>
      <xdr:col>23</xdr:col>
      <xdr:colOff>428625</xdr:colOff>
      <xdr:row>91</xdr:row>
      <xdr:rowOff>31750</xdr:rowOff>
    </xdr:from>
    <xdr:to>
      <xdr:col>23</xdr:col>
      <xdr:colOff>606425</xdr:colOff>
      <xdr:row>91</xdr:row>
      <xdr:rowOff>31750</xdr:rowOff>
    </xdr:to>
    <xdr:cxnSp macro="">
      <xdr:nvCxnSpPr>
        <xdr:cNvPr id="702" name="直線コネクタ 701"/>
        <xdr:cNvCxnSpPr/>
      </xdr:nvCxnSpPr>
      <xdr:spPr>
        <a:xfrm>
          <a:off x="16230600" y="1563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68980</xdr:rowOff>
    </xdr:from>
    <xdr:to>
      <xdr:col>23</xdr:col>
      <xdr:colOff>517525</xdr:colOff>
      <xdr:row>98</xdr:row>
      <xdr:rowOff>71464</xdr:rowOff>
    </xdr:to>
    <xdr:cxnSp macro="">
      <xdr:nvCxnSpPr>
        <xdr:cNvPr id="703" name="直線コネクタ 702"/>
        <xdr:cNvCxnSpPr/>
      </xdr:nvCxnSpPr>
      <xdr:spPr>
        <a:xfrm>
          <a:off x="15481300" y="16871080"/>
          <a:ext cx="838200" cy="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165626</xdr:rowOff>
    </xdr:from>
    <xdr:ext cx="599010" cy="259045"/>
    <xdr:sp macro="" textlink="">
      <xdr:nvSpPr>
        <xdr:cNvPr id="704" name="公債費平均値テキスト"/>
        <xdr:cNvSpPr txBox="1"/>
      </xdr:nvSpPr>
      <xdr:spPr>
        <a:xfrm>
          <a:off x="16370300" y="16624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152,021</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142749</xdr:rowOff>
    </xdr:from>
    <xdr:to>
      <xdr:col>23</xdr:col>
      <xdr:colOff>568325</xdr:colOff>
      <xdr:row>98</xdr:row>
      <xdr:rowOff>72899</xdr:rowOff>
    </xdr:to>
    <xdr:sp macro="" textlink="">
      <xdr:nvSpPr>
        <xdr:cNvPr id="705" name="フローチャート : 判断 704"/>
        <xdr:cNvSpPr/>
      </xdr:nvSpPr>
      <xdr:spPr>
        <a:xfrm>
          <a:off x="16268700" y="1677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65937</xdr:rowOff>
    </xdr:from>
    <xdr:to>
      <xdr:col>22</xdr:col>
      <xdr:colOff>365125</xdr:colOff>
      <xdr:row>98</xdr:row>
      <xdr:rowOff>68980</xdr:rowOff>
    </xdr:to>
    <xdr:cxnSp macro="">
      <xdr:nvCxnSpPr>
        <xdr:cNvPr id="706" name="直線コネクタ 705"/>
        <xdr:cNvCxnSpPr/>
      </xdr:nvCxnSpPr>
      <xdr:spPr>
        <a:xfrm>
          <a:off x="14592300" y="16868037"/>
          <a:ext cx="889000" cy="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23034</xdr:rowOff>
    </xdr:from>
    <xdr:to>
      <xdr:col>22</xdr:col>
      <xdr:colOff>415925</xdr:colOff>
      <xdr:row>98</xdr:row>
      <xdr:rowOff>124634</xdr:rowOff>
    </xdr:to>
    <xdr:sp macro="" textlink="">
      <xdr:nvSpPr>
        <xdr:cNvPr id="707" name="フローチャート : 判断 706"/>
        <xdr:cNvSpPr/>
      </xdr:nvSpPr>
      <xdr:spPr>
        <a:xfrm>
          <a:off x="15430500" y="1682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115761</xdr:rowOff>
    </xdr:from>
    <xdr:ext cx="599010" cy="259045"/>
    <xdr:sp macro="" textlink="">
      <xdr:nvSpPr>
        <xdr:cNvPr id="708" name="テキスト ボックス 707"/>
        <xdr:cNvSpPr txBox="1"/>
      </xdr:nvSpPr>
      <xdr:spPr>
        <a:xfrm>
          <a:off x="15181794" y="1691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47298</xdr:rowOff>
    </xdr:from>
    <xdr:to>
      <xdr:col>21</xdr:col>
      <xdr:colOff>161925</xdr:colOff>
      <xdr:row>98</xdr:row>
      <xdr:rowOff>65937</xdr:rowOff>
    </xdr:to>
    <xdr:cxnSp macro="">
      <xdr:nvCxnSpPr>
        <xdr:cNvPr id="709" name="直線コネクタ 708"/>
        <xdr:cNvCxnSpPr/>
      </xdr:nvCxnSpPr>
      <xdr:spPr>
        <a:xfrm>
          <a:off x="13703300" y="16849398"/>
          <a:ext cx="889000" cy="1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163796</xdr:rowOff>
    </xdr:from>
    <xdr:to>
      <xdr:col>21</xdr:col>
      <xdr:colOff>212725</xdr:colOff>
      <xdr:row>98</xdr:row>
      <xdr:rowOff>93946</xdr:rowOff>
    </xdr:to>
    <xdr:sp macro="" textlink="">
      <xdr:nvSpPr>
        <xdr:cNvPr id="710" name="フローチャート : 判断 709"/>
        <xdr:cNvSpPr/>
      </xdr:nvSpPr>
      <xdr:spPr>
        <a:xfrm>
          <a:off x="14541500" y="1679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110473</xdr:rowOff>
    </xdr:from>
    <xdr:ext cx="599010" cy="259045"/>
    <xdr:sp macro="" textlink="">
      <xdr:nvSpPr>
        <xdr:cNvPr id="711" name="テキスト ボックス 710"/>
        <xdr:cNvSpPr txBox="1"/>
      </xdr:nvSpPr>
      <xdr:spPr>
        <a:xfrm>
          <a:off x="14292794" y="16569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139,132</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46321</xdr:rowOff>
    </xdr:from>
    <xdr:to>
      <xdr:col>19</xdr:col>
      <xdr:colOff>644525</xdr:colOff>
      <xdr:row>98</xdr:row>
      <xdr:rowOff>47298</xdr:rowOff>
    </xdr:to>
    <xdr:cxnSp macro="">
      <xdr:nvCxnSpPr>
        <xdr:cNvPr id="712" name="直線コネクタ 711"/>
        <xdr:cNvCxnSpPr/>
      </xdr:nvCxnSpPr>
      <xdr:spPr>
        <a:xfrm>
          <a:off x="12814300" y="16848421"/>
          <a:ext cx="889000" cy="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161530</xdr:rowOff>
    </xdr:from>
    <xdr:to>
      <xdr:col>20</xdr:col>
      <xdr:colOff>9525</xdr:colOff>
      <xdr:row>98</xdr:row>
      <xdr:rowOff>91680</xdr:rowOff>
    </xdr:to>
    <xdr:sp macro="" textlink="">
      <xdr:nvSpPr>
        <xdr:cNvPr id="713" name="フローチャート : 判断 712"/>
        <xdr:cNvSpPr/>
      </xdr:nvSpPr>
      <xdr:spPr>
        <a:xfrm>
          <a:off x="13652500" y="1679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108207</xdr:rowOff>
    </xdr:from>
    <xdr:ext cx="599010" cy="259045"/>
    <xdr:sp macro="" textlink="">
      <xdr:nvSpPr>
        <xdr:cNvPr id="714" name="テキスト ボックス 713"/>
        <xdr:cNvSpPr txBox="1"/>
      </xdr:nvSpPr>
      <xdr:spPr>
        <a:xfrm>
          <a:off x="13403794" y="16567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140,520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150068</xdr:rowOff>
    </xdr:from>
    <xdr:to>
      <xdr:col>18</xdr:col>
      <xdr:colOff>492125</xdr:colOff>
      <xdr:row>98</xdr:row>
      <xdr:rowOff>80218</xdr:rowOff>
    </xdr:to>
    <xdr:sp macro="" textlink="">
      <xdr:nvSpPr>
        <xdr:cNvPr id="715" name="フローチャート : 判断 714"/>
        <xdr:cNvSpPr/>
      </xdr:nvSpPr>
      <xdr:spPr>
        <a:xfrm>
          <a:off x="12763500" y="1678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96745</xdr:rowOff>
    </xdr:from>
    <xdr:ext cx="599010" cy="259045"/>
    <xdr:sp macro="" textlink="">
      <xdr:nvSpPr>
        <xdr:cNvPr id="716" name="テキスト ボックス 715"/>
        <xdr:cNvSpPr txBox="1"/>
      </xdr:nvSpPr>
      <xdr:spPr>
        <a:xfrm>
          <a:off x="12514794" y="16555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147,539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7" name="テキスト ボックス 71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8" name="テキスト ボックス 71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9" name="テキスト ボックス 71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20" name="テキスト ボックス 71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21" name="テキスト ボックス 72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20664</xdr:rowOff>
    </xdr:from>
    <xdr:to>
      <xdr:col>23</xdr:col>
      <xdr:colOff>568325</xdr:colOff>
      <xdr:row>98</xdr:row>
      <xdr:rowOff>122264</xdr:rowOff>
    </xdr:to>
    <xdr:sp macro="" textlink="">
      <xdr:nvSpPr>
        <xdr:cNvPr id="722" name="円/楕円 721"/>
        <xdr:cNvSpPr/>
      </xdr:nvSpPr>
      <xdr:spPr>
        <a:xfrm>
          <a:off x="16268700" y="1682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170541</xdr:rowOff>
    </xdr:from>
    <xdr:ext cx="599010" cy="259045"/>
    <xdr:sp macro="" textlink="">
      <xdr:nvSpPr>
        <xdr:cNvPr id="723" name="公債費該当値テキスト"/>
        <xdr:cNvSpPr txBox="1"/>
      </xdr:nvSpPr>
      <xdr:spPr>
        <a:xfrm>
          <a:off x="16370300" y="1680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121,789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18180</xdr:rowOff>
    </xdr:from>
    <xdr:to>
      <xdr:col>22</xdr:col>
      <xdr:colOff>415925</xdr:colOff>
      <xdr:row>98</xdr:row>
      <xdr:rowOff>119780</xdr:rowOff>
    </xdr:to>
    <xdr:sp macro="" textlink="">
      <xdr:nvSpPr>
        <xdr:cNvPr id="724" name="円/楕円 723"/>
        <xdr:cNvSpPr/>
      </xdr:nvSpPr>
      <xdr:spPr>
        <a:xfrm>
          <a:off x="15430500" y="168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136307</xdr:rowOff>
    </xdr:from>
    <xdr:ext cx="599010" cy="259045"/>
    <xdr:sp macro="" textlink="">
      <xdr:nvSpPr>
        <xdr:cNvPr id="725" name="テキスト ボックス 724"/>
        <xdr:cNvSpPr txBox="1"/>
      </xdr:nvSpPr>
      <xdr:spPr>
        <a:xfrm>
          <a:off x="15181794" y="16595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123,310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15137</xdr:rowOff>
    </xdr:from>
    <xdr:to>
      <xdr:col>21</xdr:col>
      <xdr:colOff>212725</xdr:colOff>
      <xdr:row>98</xdr:row>
      <xdr:rowOff>116737</xdr:rowOff>
    </xdr:to>
    <xdr:sp macro="" textlink="">
      <xdr:nvSpPr>
        <xdr:cNvPr id="726" name="円/楕円 725"/>
        <xdr:cNvSpPr/>
      </xdr:nvSpPr>
      <xdr:spPr>
        <a:xfrm>
          <a:off x="14541500" y="1681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107864</xdr:rowOff>
    </xdr:from>
    <xdr:ext cx="599010" cy="259045"/>
    <xdr:sp macro="" textlink="">
      <xdr:nvSpPr>
        <xdr:cNvPr id="727" name="テキスト ボックス 726"/>
        <xdr:cNvSpPr txBox="1"/>
      </xdr:nvSpPr>
      <xdr:spPr>
        <a:xfrm>
          <a:off x="14292794" y="16909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125,174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167948</xdr:rowOff>
    </xdr:from>
    <xdr:to>
      <xdr:col>20</xdr:col>
      <xdr:colOff>9525</xdr:colOff>
      <xdr:row>98</xdr:row>
      <xdr:rowOff>98098</xdr:rowOff>
    </xdr:to>
    <xdr:sp macro="" textlink="">
      <xdr:nvSpPr>
        <xdr:cNvPr id="728" name="円/楕円 727"/>
        <xdr:cNvSpPr/>
      </xdr:nvSpPr>
      <xdr:spPr>
        <a:xfrm>
          <a:off x="13652500" y="1679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89225</xdr:rowOff>
    </xdr:from>
    <xdr:ext cx="599010" cy="259045"/>
    <xdr:sp macro="" textlink="">
      <xdr:nvSpPr>
        <xdr:cNvPr id="729" name="テキスト ボックス 728"/>
        <xdr:cNvSpPr txBox="1"/>
      </xdr:nvSpPr>
      <xdr:spPr>
        <a:xfrm>
          <a:off x="13403794" y="16891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136,589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166971</xdr:rowOff>
    </xdr:from>
    <xdr:to>
      <xdr:col>18</xdr:col>
      <xdr:colOff>492125</xdr:colOff>
      <xdr:row>98</xdr:row>
      <xdr:rowOff>97121</xdr:rowOff>
    </xdr:to>
    <xdr:sp macro="" textlink="">
      <xdr:nvSpPr>
        <xdr:cNvPr id="730" name="円/楕円 729"/>
        <xdr:cNvSpPr/>
      </xdr:nvSpPr>
      <xdr:spPr>
        <a:xfrm>
          <a:off x="12763500" y="1679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88248</xdr:rowOff>
    </xdr:from>
    <xdr:ext cx="599010" cy="259045"/>
    <xdr:sp macro="" textlink="">
      <xdr:nvSpPr>
        <xdr:cNvPr id="731" name="テキスト ボックス 730"/>
        <xdr:cNvSpPr txBox="1"/>
      </xdr:nvSpPr>
      <xdr:spPr>
        <a:xfrm>
          <a:off x="12514794" y="16890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137,187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2" name="正方形/長方形 73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3" name="正方形/長方形 73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4" name="正方形/長方形 73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5" name="正方形/長方形 73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6" name="正方形/長方形 73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7" name="正方形/長方形 73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8" name="正方形/長方形 73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9" name="正方形/長方形 73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40" name="テキスト ボックス 73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41" name="直線コネクタ 74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42" name="直線コネクタ 74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43" name="テキスト ボックス 74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44" name="直線コネクタ 74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45" name="テキスト ボックス 74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46" name="直線コネクタ 74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47" name="テキスト ボックス 74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8" name="直線コネクタ 74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49" name="テキスト ボックス 74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51" name="テキスト ボックス 75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125115</xdr:rowOff>
    </xdr:from>
    <xdr:to>
      <xdr:col>32</xdr:col>
      <xdr:colOff>186689</xdr:colOff>
      <xdr:row>38</xdr:row>
      <xdr:rowOff>139700</xdr:rowOff>
    </xdr:to>
    <xdr:cxnSp macro="">
      <xdr:nvCxnSpPr>
        <xdr:cNvPr id="753" name="直線コネクタ 752"/>
        <xdr:cNvCxnSpPr/>
      </xdr:nvCxnSpPr>
      <xdr:spPr>
        <a:xfrm flipV="1">
          <a:off x="22159595" y="5440065"/>
          <a:ext cx="1269" cy="1214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162369</xdr:rowOff>
    </xdr:from>
    <xdr:ext cx="249299" cy="259045"/>
    <xdr:sp macro="" textlink="">
      <xdr:nvSpPr>
        <xdr:cNvPr id="754" name="諸支出金最小値テキスト"/>
        <xdr:cNvSpPr txBox="1"/>
      </xdr:nvSpPr>
      <xdr:spPr>
        <a:xfrm>
          <a:off x="22212300" y="66774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55" name="直線コネクタ 75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71792</xdr:rowOff>
    </xdr:from>
    <xdr:ext cx="534377" cy="259045"/>
    <xdr:sp macro="" textlink="">
      <xdr:nvSpPr>
        <xdr:cNvPr id="756" name="諸支出金最大値テキスト"/>
        <xdr:cNvSpPr txBox="1"/>
      </xdr:nvSpPr>
      <xdr:spPr>
        <a:xfrm>
          <a:off x="22212300" y="521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53,138</a:t>
          </a:r>
          <a:endParaRPr kumimoji="1" lang="ja-JP" altLang="en-US" sz="1000" b="1">
            <a:latin typeface="ＭＳ Ｐゴシック"/>
          </a:endParaRPr>
        </a:p>
      </xdr:txBody>
    </xdr:sp>
    <xdr:clientData/>
  </xdr:oneCellAnchor>
  <xdr:twoCellAnchor>
    <xdr:from>
      <xdr:col>32</xdr:col>
      <xdr:colOff>98425</xdr:colOff>
      <xdr:row>31</xdr:row>
      <xdr:rowOff>125115</xdr:rowOff>
    </xdr:from>
    <xdr:to>
      <xdr:col>32</xdr:col>
      <xdr:colOff>276225</xdr:colOff>
      <xdr:row>31</xdr:row>
      <xdr:rowOff>125115</xdr:rowOff>
    </xdr:to>
    <xdr:cxnSp macro="">
      <xdr:nvCxnSpPr>
        <xdr:cNvPr id="757" name="直線コネクタ 756"/>
        <xdr:cNvCxnSpPr/>
      </xdr:nvCxnSpPr>
      <xdr:spPr>
        <a:xfrm>
          <a:off x="22072600" y="5440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8" name="直線コネクタ 75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79819</xdr:rowOff>
    </xdr:from>
    <xdr:ext cx="469744" cy="259045"/>
    <xdr:sp macro="" textlink="">
      <xdr:nvSpPr>
        <xdr:cNvPr id="759" name="諸支出金平均値テキスト"/>
        <xdr:cNvSpPr txBox="1"/>
      </xdr:nvSpPr>
      <xdr:spPr>
        <a:xfrm>
          <a:off x="22212300" y="6423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56941</xdr:rowOff>
    </xdr:from>
    <xdr:to>
      <xdr:col>32</xdr:col>
      <xdr:colOff>238125</xdr:colOff>
      <xdr:row>38</xdr:row>
      <xdr:rowOff>158541</xdr:rowOff>
    </xdr:to>
    <xdr:sp macro="" textlink="">
      <xdr:nvSpPr>
        <xdr:cNvPr id="760" name="フローチャート : 判断 759"/>
        <xdr:cNvSpPr/>
      </xdr:nvSpPr>
      <xdr:spPr>
        <a:xfrm>
          <a:off x="22110700" y="6572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61" name="直線コネクタ 76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57559</xdr:rowOff>
    </xdr:from>
    <xdr:to>
      <xdr:col>31</xdr:col>
      <xdr:colOff>85725</xdr:colOff>
      <xdr:row>38</xdr:row>
      <xdr:rowOff>159159</xdr:rowOff>
    </xdr:to>
    <xdr:sp macro="" textlink="">
      <xdr:nvSpPr>
        <xdr:cNvPr id="762" name="フローチャート : 判断 761"/>
        <xdr:cNvSpPr/>
      </xdr:nvSpPr>
      <xdr:spPr>
        <a:xfrm>
          <a:off x="21272500" y="6572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4236</xdr:rowOff>
    </xdr:from>
    <xdr:ext cx="469744" cy="259045"/>
    <xdr:sp macro="" textlink="">
      <xdr:nvSpPr>
        <xdr:cNvPr id="763" name="テキスト ボックス 762"/>
        <xdr:cNvSpPr txBox="1"/>
      </xdr:nvSpPr>
      <xdr:spPr>
        <a:xfrm>
          <a:off x="21088427" y="634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64" name="直線コネクタ 76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85814</xdr:rowOff>
    </xdr:from>
    <xdr:to>
      <xdr:col>29</xdr:col>
      <xdr:colOff>568325</xdr:colOff>
      <xdr:row>39</xdr:row>
      <xdr:rowOff>15964</xdr:rowOff>
    </xdr:to>
    <xdr:sp macro="" textlink="">
      <xdr:nvSpPr>
        <xdr:cNvPr id="765" name="フローチャート : 判断 764"/>
        <xdr:cNvSpPr/>
      </xdr:nvSpPr>
      <xdr:spPr>
        <a:xfrm>
          <a:off x="20383500" y="660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32491</xdr:rowOff>
    </xdr:from>
    <xdr:ext cx="378565" cy="259045"/>
    <xdr:sp macro="" textlink="">
      <xdr:nvSpPr>
        <xdr:cNvPr id="766" name="テキスト ボックス 765"/>
        <xdr:cNvSpPr txBox="1"/>
      </xdr:nvSpPr>
      <xdr:spPr>
        <a:xfrm>
          <a:off x="20245017" y="6376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67" name="直線コネクタ 76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81859</xdr:rowOff>
    </xdr:from>
    <xdr:to>
      <xdr:col>28</xdr:col>
      <xdr:colOff>365125</xdr:colOff>
      <xdr:row>39</xdr:row>
      <xdr:rowOff>12009</xdr:rowOff>
    </xdr:to>
    <xdr:sp macro="" textlink="">
      <xdr:nvSpPr>
        <xdr:cNvPr id="768" name="フローチャート : 判断 767"/>
        <xdr:cNvSpPr/>
      </xdr:nvSpPr>
      <xdr:spPr>
        <a:xfrm>
          <a:off x="19494500" y="65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28536</xdr:rowOff>
    </xdr:from>
    <xdr:ext cx="378565" cy="259045"/>
    <xdr:sp macro="" textlink="">
      <xdr:nvSpPr>
        <xdr:cNvPr id="769" name="テキスト ボックス 768"/>
        <xdr:cNvSpPr txBox="1"/>
      </xdr:nvSpPr>
      <xdr:spPr>
        <a:xfrm>
          <a:off x="19356017" y="6372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48186</xdr:rowOff>
    </xdr:from>
    <xdr:to>
      <xdr:col>27</xdr:col>
      <xdr:colOff>161925</xdr:colOff>
      <xdr:row>38</xdr:row>
      <xdr:rowOff>149786</xdr:rowOff>
    </xdr:to>
    <xdr:sp macro="" textlink="">
      <xdr:nvSpPr>
        <xdr:cNvPr id="770" name="フローチャート : 判断 769"/>
        <xdr:cNvSpPr/>
      </xdr:nvSpPr>
      <xdr:spPr>
        <a:xfrm>
          <a:off x="18605500" y="656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166313</xdr:rowOff>
    </xdr:from>
    <xdr:ext cx="469744" cy="259045"/>
    <xdr:sp macro="" textlink="">
      <xdr:nvSpPr>
        <xdr:cNvPr id="771" name="テキスト ボックス 770"/>
        <xdr:cNvSpPr txBox="1"/>
      </xdr:nvSpPr>
      <xdr:spPr>
        <a:xfrm>
          <a:off x="18421427" y="633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77" name="円/楕円 77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35369</xdr:rowOff>
    </xdr:from>
    <xdr:ext cx="249299" cy="259045"/>
    <xdr:sp macro="" textlink="">
      <xdr:nvSpPr>
        <xdr:cNvPr id="778" name="諸支出金該当値テキスト"/>
        <xdr:cNvSpPr txBox="1"/>
      </xdr:nvSpPr>
      <xdr:spPr>
        <a:xfrm>
          <a:off x="22212300" y="65504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9" name="円/楕円 77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80" name="テキスト ボックス 779"/>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81" name="円/楕円 78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82" name="テキスト ボックス 781"/>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83" name="円/楕円 78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84" name="テキスト ボックス 783"/>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85" name="円/楕円 78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86" name="テキスト ボックス 785"/>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9" name="フローチャート :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1" name="フローチャート :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2" name="テキスト ボックス 81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4" name="フローチャート :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5" name="テキスト ボックス 81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7" name="フローチャート :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8" name="テキスト ボックス 81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9" name="フローチャート :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20" name="テキスト ボックス 81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6" name="円/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8" name="円/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9" name="テキスト ボックス 82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30" name="円/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1" name="テキスト ボックス 83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2" name="円/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3" name="テキスト ボックス 83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4" name="円/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5" name="テキスト ボックス 83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1,245,206</a:t>
          </a:r>
          <a:r>
            <a:rPr kumimoji="1" lang="ja-JP" altLang="en-US" sz="1300">
              <a:latin typeface="ＭＳ Ｐゴシック"/>
            </a:rPr>
            <a:t>円となっている。</a:t>
          </a:r>
        </a:p>
        <a:p>
          <a:r>
            <a:rPr kumimoji="1" lang="ja-JP" altLang="en-US" sz="1300">
              <a:latin typeface="ＭＳ Ｐゴシック"/>
            </a:rPr>
            <a:t>商工費は住民一人当たり</a:t>
          </a:r>
          <a:r>
            <a:rPr kumimoji="1" lang="en-US" altLang="ja-JP" sz="1300">
              <a:latin typeface="ＭＳ Ｐゴシック"/>
            </a:rPr>
            <a:t>84,204</a:t>
          </a:r>
          <a:r>
            <a:rPr kumimoji="1" lang="ja-JP" altLang="en-US" sz="1300">
              <a:latin typeface="ＭＳ Ｐゴシック"/>
            </a:rPr>
            <a:t>円と類似団体平均値を</a:t>
          </a:r>
          <a:r>
            <a:rPr kumimoji="1" lang="en-US" altLang="ja-JP" sz="1300">
              <a:latin typeface="ＭＳ Ｐゴシック"/>
            </a:rPr>
            <a:t>3,443</a:t>
          </a:r>
          <a:r>
            <a:rPr kumimoji="1" lang="ja-JP" altLang="en-US" sz="1300">
              <a:latin typeface="ＭＳ Ｐゴシック"/>
            </a:rPr>
            <a:t>円上回っている。商工費決算額の内、中小企業振興資金預託金、及び世界遺産である高野山のための観光費が平均より高い水準となる主な要因である。</a:t>
          </a:r>
        </a:p>
        <a:p>
          <a:r>
            <a:rPr kumimoji="1" lang="ja-JP" altLang="en-US" sz="1300">
              <a:latin typeface="ＭＳ Ｐゴシック"/>
            </a:rPr>
            <a:t>土木費は住民一人当たり</a:t>
          </a:r>
          <a:r>
            <a:rPr kumimoji="1" lang="en-US" altLang="ja-JP" sz="1300">
              <a:latin typeface="ＭＳ Ｐゴシック"/>
            </a:rPr>
            <a:t>126,483</a:t>
          </a:r>
          <a:r>
            <a:rPr kumimoji="1" lang="ja-JP" altLang="en-US" sz="1300">
              <a:latin typeface="ＭＳ Ｐゴシック"/>
            </a:rPr>
            <a:t>円と類似団体平均値を</a:t>
          </a:r>
          <a:r>
            <a:rPr kumimoji="1" lang="en-US" altLang="ja-JP" sz="1300">
              <a:latin typeface="ＭＳ Ｐゴシック"/>
            </a:rPr>
            <a:t>28,210</a:t>
          </a:r>
          <a:r>
            <a:rPr kumimoji="1" lang="ja-JP" altLang="en-US" sz="1300">
              <a:latin typeface="ＭＳ Ｐゴシック"/>
            </a:rPr>
            <a:t>円下回っている。平成</a:t>
          </a:r>
          <a:r>
            <a:rPr kumimoji="1" lang="en-US" altLang="ja-JP" sz="1300">
              <a:latin typeface="ＭＳ Ｐゴシック"/>
            </a:rPr>
            <a:t>26</a:t>
          </a:r>
          <a:r>
            <a:rPr kumimoji="1" lang="ja-JP" altLang="en-US" sz="1300">
              <a:latin typeface="ＭＳ Ｐゴシック"/>
            </a:rPr>
            <a:t>年度から平成</a:t>
          </a:r>
          <a:r>
            <a:rPr kumimoji="1" lang="en-US" altLang="ja-JP" sz="1300">
              <a:latin typeface="ＭＳ Ｐゴシック"/>
            </a:rPr>
            <a:t>27</a:t>
          </a:r>
          <a:r>
            <a:rPr kumimoji="1" lang="ja-JP" altLang="en-US" sz="1300">
              <a:latin typeface="ＭＳ Ｐゴシック"/>
            </a:rPr>
            <a:t>年度まで行った電線類の地下埋設工事が終了したため、平成</a:t>
          </a:r>
          <a:r>
            <a:rPr kumimoji="1" lang="en-US" altLang="ja-JP" sz="1300">
              <a:latin typeface="ＭＳ Ｐゴシック"/>
            </a:rPr>
            <a:t>28</a:t>
          </a:r>
          <a:r>
            <a:rPr kumimoji="1" lang="ja-JP" altLang="en-US" sz="1300">
              <a:latin typeface="ＭＳ Ｐゴシック"/>
            </a:rPr>
            <a:t>年度は大幅な減額となった。</a:t>
          </a:r>
          <a:endParaRPr kumimoji="1" lang="en-US" altLang="ja-JP" sz="1300">
            <a:latin typeface="ＭＳ Ｐゴシック"/>
          </a:endParaRPr>
        </a:p>
        <a:p>
          <a:r>
            <a:rPr kumimoji="1" lang="ja-JP" altLang="en-US" sz="1300">
              <a:latin typeface="ＭＳ Ｐゴシック"/>
            </a:rPr>
            <a:t>消防費は住民一人当たり</a:t>
          </a:r>
          <a:r>
            <a:rPr kumimoji="1" lang="en-US" altLang="ja-JP" sz="1300">
              <a:latin typeface="ＭＳ Ｐゴシック"/>
            </a:rPr>
            <a:t>82,127</a:t>
          </a:r>
          <a:r>
            <a:rPr kumimoji="1" lang="ja-JP" altLang="en-US" sz="1300">
              <a:latin typeface="ＭＳ Ｐゴシック"/>
            </a:rPr>
            <a:t>円と類似団体平均値を</a:t>
          </a:r>
          <a:r>
            <a:rPr kumimoji="1" lang="en-US" altLang="ja-JP" sz="1300">
              <a:latin typeface="ＭＳ Ｐゴシック"/>
            </a:rPr>
            <a:t>15,877</a:t>
          </a:r>
          <a:r>
            <a:rPr kumimoji="1" lang="ja-JP" altLang="en-US" sz="1300">
              <a:latin typeface="ＭＳ Ｐゴシック"/>
            </a:rPr>
            <a:t>円上回っている。平成</a:t>
          </a:r>
          <a:r>
            <a:rPr kumimoji="1" lang="en-US" altLang="ja-JP" sz="1300">
              <a:latin typeface="ＭＳ Ｐゴシック"/>
            </a:rPr>
            <a:t>28</a:t>
          </a:r>
          <a:r>
            <a:rPr kumimoji="1" lang="ja-JP" altLang="en-US" sz="1300">
              <a:latin typeface="ＭＳ Ｐゴシック"/>
            </a:rPr>
            <a:t>年度は水槽付消防ポンプ自動車の更新を行ったため、大幅な増額となった。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和歌山県高野町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財政調整基金の現在高は１，２４９，９７４千円となっており、前年度末より増額となった。（前年度比＋１７，３３４千円）。前年度からの純繰越金の増により剰余金が発生し、上積みを行ったことが増加の要因である。</a:t>
          </a:r>
        </a:p>
        <a:p>
          <a:r>
            <a:rPr kumimoji="1" lang="ja-JP" altLang="en-US" sz="1100">
              <a:latin typeface="ＭＳ ゴシック" pitchFamily="49" charset="-128"/>
              <a:ea typeface="ＭＳ ゴシック" pitchFamily="49" charset="-128"/>
            </a:rPr>
            <a:t>平成２８年度実質収支は１１３，５１７千円となっており、実質単年度収支は－３３，６７４千円となった。</a:t>
          </a:r>
        </a:p>
        <a:p>
          <a:r>
            <a:rPr kumimoji="1" lang="ja-JP" altLang="en-US" sz="1100">
              <a:latin typeface="ＭＳ ゴシック" pitchFamily="49" charset="-128"/>
              <a:ea typeface="ＭＳ ゴシック" pitchFamily="49" charset="-128"/>
            </a:rPr>
            <a:t>財政調整基金の残高は金額で１，０００，０００千円、標準財政規模比で５０％以上を維持することを目標としており、事業の見直しと経費の削減をさらに進めていくことで健全化を図っていく。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和歌山県高野町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ysClr val="windowText" lastClr="000000"/>
              </a:solidFill>
              <a:latin typeface="ＭＳ ゴシック" pitchFamily="49" charset="-128"/>
              <a:ea typeface="ＭＳ ゴシック" pitchFamily="49" charset="-128"/>
            </a:rPr>
            <a:t>【</a:t>
          </a:r>
          <a:r>
            <a:rPr kumimoji="1" lang="ja-JP" altLang="en-US" sz="800">
              <a:solidFill>
                <a:sysClr val="windowText" lastClr="000000"/>
              </a:solidFill>
              <a:latin typeface="ＭＳ ゴシック" pitchFamily="49" charset="-128"/>
              <a:ea typeface="ＭＳ ゴシック" pitchFamily="49" charset="-128"/>
            </a:rPr>
            <a:t>国民健康保険特別会計</a:t>
          </a:r>
          <a:r>
            <a:rPr kumimoji="1" lang="en-US" altLang="ja-JP" sz="800">
              <a:solidFill>
                <a:sysClr val="windowText" lastClr="000000"/>
              </a:solidFill>
              <a:latin typeface="ＭＳ ゴシック" pitchFamily="49" charset="-128"/>
              <a:ea typeface="ＭＳ ゴシック" pitchFamily="49" charset="-128"/>
            </a:rPr>
            <a:t>】</a:t>
          </a:r>
        </a:p>
        <a:p>
          <a:r>
            <a:rPr kumimoji="1" lang="ja-JP" altLang="en-US" sz="800">
              <a:solidFill>
                <a:sysClr val="windowText" lastClr="000000"/>
              </a:solidFill>
              <a:latin typeface="ＭＳ ゴシック" pitchFamily="49" charset="-128"/>
              <a:ea typeface="ＭＳ ゴシック" pitchFamily="49" charset="-128"/>
            </a:rPr>
            <a:t>　一般会計からの繰入のほか、国民健康保険基金の取崩しによる財政運営をおこなっており、医療費の増減見通しなどにより</a:t>
          </a:r>
          <a:r>
            <a:rPr kumimoji="1" lang="en-US" altLang="ja-JP" sz="800">
              <a:solidFill>
                <a:sysClr val="windowText" lastClr="000000"/>
              </a:solidFill>
              <a:latin typeface="ＭＳ ゴシック" pitchFamily="49" charset="-128"/>
              <a:ea typeface="ＭＳ ゴシック" pitchFamily="49" charset="-128"/>
            </a:rPr>
            <a:t>5</a:t>
          </a:r>
          <a:r>
            <a:rPr kumimoji="1" lang="ja-JP" altLang="en-US" sz="800">
              <a:solidFill>
                <a:sysClr val="windowText" lastClr="000000"/>
              </a:solidFill>
              <a:latin typeface="ＭＳ ゴシック" pitchFamily="49" charset="-128"/>
              <a:ea typeface="ＭＳ ゴシック" pitchFamily="49" charset="-128"/>
            </a:rPr>
            <a:t>～</a:t>
          </a:r>
          <a:r>
            <a:rPr kumimoji="1" lang="en-US" altLang="ja-JP" sz="800">
              <a:solidFill>
                <a:sysClr val="windowText" lastClr="000000"/>
              </a:solidFill>
              <a:latin typeface="ＭＳ ゴシック" pitchFamily="49" charset="-128"/>
              <a:ea typeface="ＭＳ ゴシック" pitchFamily="49" charset="-128"/>
            </a:rPr>
            <a:t>7</a:t>
          </a:r>
          <a:r>
            <a:rPr kumimoji="1" lang="ja-JP" altLang="en-US" sz="800">
              <a:solidFill>
                <a:sysClr val="windowText" lastClr="000000"/>
              </a:solidFill>
              <a:latin typeface="ＭＳ ゴシック" pitchFamily="49" charset="-128"/>
              <a:ea typeface="ＭＳ ゴシック" pitchFamily="49" charset="-128"/>
            </a:rPr>
            <a:t>％で推移している。</a:t>
          </a:r>
        </a:p>
        <a:p>
          <a:r>
            <a:rPr kumimoji="1" lang="en-US" altLang="ja-JP" sz="800">
              <a:solidFill>
                <a:sysClr val="windowText" lastClr="000000"/>
              </a:solidFill>
              <a:latin typeface="ＭＳ ゴシック" pitchFamily="49" charset="-128"/>
              <a:ea typeface="ＭＳ ゴシック" pitchFamily="49" charset="-128"/>
            </a:rPr>
            <a:t>【</a:t>
          </a:r>
          <a:r>
            <a:rPr kumimoji="1" lang="ja-JP" altLang="en-US" sz="800">
              <a:solidFill>
                <a:sysClr val="windowText" lastClr="000000"/>
              </a:solidFill>
              <a:latin typeface="ＭＳ ゴシック" pitchFamily="49" charset="-128"/>
              <a:ea typeface="ＭＳ ゴシック" pitchFamily="49" charset="-128"/>
            </a:rPr>
            <a:t>一般会計</a:t>
          </a:r>
          <a:r>
            <a:rPr kumimoji="1" lang="en-US" altLang="ja-JP" sz="800">
              <a:solidFill>
                <a:sysClr val="windowText" lastClr="000000"/>
              </a:solidFill>
              <a:latin typeface="ＭＳ ゴシック" pitchFamily="49" charset="-128"/>
              <a:ea typeface="ＭＳ ゴシック" pitchFamily="49" charset="-128"/>
            </a:rPr>
            <a:t>】</a:t>
          </a:r>
        </a:p>
        <a:p>
          <a:r>
            <a:rPr kumimoji="1" lang="ja-JP" altLang="en-US" sz="800">
              <a:solidFill>
                <a:sysClr val="windowText" lastClr="000000"/>
              </a:solidFill>
              <a:latin typeface="ＭＳ ゴシック" pitchFamily="49" charset="-128"/>
              <a:ea typeface="ＭＳ ゴシック" pitchFamily="49" charset="-128"/>
            </a:rPr>
            <a:t>　国の経済対策の影響で約</a:t>
          </a:r>
          <a:r>
            <a:rPr kumimoji="1" lang="en-US" altLang="ja-JP" sz="800">
              <a:solidFill>
                <a:sysClr val="windowText" lastClr="000000"/>
              </a:solidFill>
              <a:latin typeface="ＭＳ ゴシック" pitchFamily="49" charset="-128"/>
              <a:ea typeface="ＭＳ ゴシック" pitchFamily="49" charset="-128"/>
            </a:rPr>
            <a:t>10</a:t>
          </a:r>
          <a:r>
            <a:rPr kumimoji="1" lang="ja-JP" altLang="en-US" sz="800">
              <a:solidFill>
                <a:sysClr val="windowText" lastClr="000000"/>
              </a:solidFill>
              <a:latin typeface="ＭＳ ゴシック" pitchFamily="49" charset="-128"/>
              <a:ea typeface="ＭＳ ゴシック" pitchFamily="49" charset="-128"/>
            </a:rPr>
            <a:t>％と比率が高い時期が続いた後、平成２４年度に一時落ち込んだがその後再び増加傾向にあったが、平成２８年度は前年度比</a:t>
          </a:r>
          <a:r>
            <a:rPr kumimoji="1" lang="en-US" altLang="ja-JP" sz="800">
              <a:solidFill>
                <a:sysClr val="windowText" lastClr="000000"/>
              </a:solidFill>
              <a:latin typeface="ＭＳ ゴシック" pitchFamily="49" charset="-128"/>
              <a:ea typeface="ＭＳ ゴシック" pitchFamily="49" charset="-128"/>
            </a:rPr>
            <a:t>2.3</a:t>
          </a:r>
          <a:r>
            <a:rPr kumimoji="1" lang="ja-JP" altLang="en-US" sz="800">
              <a:solidFill>
                <a:sysClr val="windowText" lastClr="000000"/>
              </a:solidFill>
              <a:latin typeface="ＭＳ ゴシック" pitchFamily="49" charset="-128"/>
              <a:ea typeface="ＭＳ ゴシック" pitchFamily="49" charset="-128"/>
            </a:rPr>
            <a:t>％の減少となった。今後は少子高齢化による人口減少や、病院の診療所化に伴い普通交付税の減が見込まれることから、引き続き財政の健全化を図っていく。</a:t>
          </a:r>
        </a:p>
        <a:p>
          <a:r>
            <a:rPr kumimoji="1" lang="en-US" altLang="ja-JP" sz="800">
              <a:latin typeface="ＭＳ ゴシック" pitchFamily="49" charset="-128"/>
              <a:ea typeface="ＭＳ ゴシック" pitchFamily="49" charset="-128"/>
            </a:rPr>
            <a:t>【</a:t>
          </a:r>
          <a:r>
            <a:rPr kumimoji="1" lang="ja-JP" altLang="en-US" sz="800">
              <a:latin typeface="ＭＳ ゴシック" pitchFamily="49" charset="-128"/>
              <a:ea typeface="ＭＳ ゴシック" pitchFamily="49" charset="-128"/>
            </a:rPr>
            <a:t>水道事業会計</a:t>
          </a:r>
          <a:r>
            <a:rPr kumimoji="1" lang="en-US" altLang="ja-JP" sz="800">
              <a:latin typeface="ＭＳ ゴシック" pitchFamily="49" charset="-128"/>
              <a:ea typeface="ＭＳ ゴシック" pitchFamily="49" charset="-128"/>
            </a:rPr>
            <a:t>】</a:t>
          </a:r>
        </a:p>
        <a:p>
          <a:r>
            <a:rPr kumimoji="1" lang="ja-JP" altLang="en-US" sz="800">
              <a:latin typeface="ＭＳ ゴシック" pitchFamily="49" charset="-128"/>
              <a:ea typeface="ＭＳ ゴシック" pitchFamily="49" charset="-128"/>
            </a:rPr>
            <a:t>　平成１７年度に使用料アップをおこなった結果、一旦落ち込んだものの年々微増となっている。</a:t>
          </a:r>
        </a:p>
        <a:p>
          <a:r>
            <a:rPr kumimoji="1" lang="en-US" altLang="ja-JP" sz="800">
              <a:latin typeface="ＭＳ ゴシック" pitchFamily="49" charset="-128"/>
              <a:ea typeface="ＭＳ ゴシック" pitchFamily="49" charset="-128"/>
            </a:rPr>
            <a:t>【</a:t>
          </a:r>
          <a:r>
            <a:rPr kumimoji="1" lang="ja-JP" altLang="en-US" sz="800">
              <a:latin typeface="ＭＳ ゴシック" pitchFamily="49" charset="-128"/>
              <a:ea typeface="ＭＳ ゴシック" pitchFamily="49" charset="-128"/>
            </a:rPr>
            <a:t>介護保険特別会計</a:t>
          </a:r>
          <a:r>
            <a:rPr kumimoji="1" lang="en-US" altLang="ja-JP" sz="800">
              <a:latin typeface="ＭＳ ゴシック" pitchFamily="49" charset="-128"/>
              <a:ea typeface="ＭＳ ゴシック" pitchFamily="49" charset="-128"/>
            </a:rPr>
            <a:t>】</a:t>
          </a:r>
        </a:p>
        <a:p>
          <a:r>
            <a:rPr kumimoji="1" lang="ja-JP" altLang="en-US" sz="800">
              <a:latin typeface="ＭＳ ゴシック" pitchFamily="49" charset="-128"/>
              <a:ea typeface="ＭＳ ゴシック" pitchFamily="49" charset="-128"/>
            </a:rPr>
            <a:t>　一般会計からの繰入のほか介護保険基金繰入金の取崩により財政運営をおこなっており、保険給付費の増減見通しにより</a:t>
          </a:r>
          <a:r>
            <a:rPr kumimoji="1" lang="en-US" altLang="ja-JP" sz="800">
              <a:latin typeface="ＭＳ ゴシック" pitchFamily="49" charset="-128"/>
              <a:ea typeface="ＭＳ ゴシック" pitchFamily="49" charset="-128"/>
            </a:rPr>
            <a:t>1.8</a:t>
          </a:r>
          <a:r>
            <a:rPr kumimoji="1" lang="ja-JP" altLang="en-US" sz="800">
              <a:latin typeface="ＭＳ ゴシック" pitchFamily="49" charset="-128"/>
              <a:ea typeface="ＭＳ ゴシック" pitchFamily="49" charset="-128"/>
            </a:rPr>
            <a:t>％以内の範囲内に留まっている。</a:t>
          </a:r>
        </a:p>
        <a:p>
          <a:r>
            <a:rPr kumimoji="1" lang="en-US" altLang="ja-JP" sz="800">
              <a:latin typeface="ＭＳ ゴシック" pitchFamily="49" charset="-128"/>
              <a:ea typeface="ＭＳ ゴシック" pitchFamily="49" charset="-128"/>
            </a:rPr>
            <a:t>【</a:t>
          </a:r>
          <a:r>
            <a:rPr kumimoji="1" lang="ja-JP" altLang="en-US" sz="800">
              <a:latin typeface="ＭＳ ゴシック" pitchFamily="49" charset="-128"/>
              <a:ea typeface="ＭＳ ゴシック" pitchFamily="49" charset="-128"/>
            </a:rPr>
            <a:t>国民健康保険高野山総合診療所特別会計</a:t>
          </a:r>
          <a:r>
            <a:rPr kumimoji="1" lang="en-US" altLang="ja-JP" sz="800">
              <a:latin typeface="ＭＳ ゴシック" pitchFamily="49" charset="-128"/>
              <a:ea typeface="ＭＳ ゴシック" pitchFamily="49" charset="-128"/>
            </a:rPr>
            <a:t>】</a:t>
          </a:r>
        </a:p>
        <a:p>
          <a:r>
            <a:rPr kumimoji="1" lang="ja-JP" altLang="en-US" sz="800">
              <a:latin typeface="ＭＳ ゴシック" pitchFamily="49" charset="-128"/>
              <a:ea typeface="ＭＳ ゴシック" pitchFamily="49" charset="-128"/>
            </a:rPr>
            <a:t>　平成２４年度に病院から診療所となり赤字補填分を一般会計から繰入をおこなっている。</a:t>
          </a:r>
        </a:p>
        <a:p>
          <a:r>
            <a:rPr kumimoji="1" lang="en-US" altLang="ja-JP" sz="800">
              <a:latin typeface="ＭＳ ゴシック" pitchFamily="49" charset="-128"/>
              <a:ea typeface="ＭＳ ゴシック" pitchFamily="49" charset="-128"/>
            </a:rPr>
            <a:t>【</a:t>
          </a:r>
          <a:r>
            <a:rPr kumimoji="1" lang="ja-JP" altLang="en-US" sz="800">
              <a:latin typeface="ＭＳ ゴシック" pitchFamily="49" charset="-128"/>
              <a:ea typeface="ＭＳ ゴシック" pitchFamily="49" charset="-128"/>
            </a:rPr>
            <a:t>下水道特別会計</a:t>
          </a:r>
          <a:r>
            <a:rPr kumimoji="1" lang="en-US" altLang="ja-JP" sz="800">
              <a:latin typeface="ＭＳ ゴシック" pitchFamily="49" charset="-128"/>
              <a:ea typeface="ＭＳ ゴシック" pitchFamily="49" charset="-128"/>
            </a:rPr>
            <a:t>】</a:t>
          </a:r>
        </a:p>
        <a:p>
          <a:r>
            <a:rPr kumimoji="1" lang="ja-JP" altLang="en-US" sz="800">
              <a:latin typeface="ＭＳ ゴシック" pitchFamily="49" charset="-128"/>
              <a:ea typeface="ＭＳ ゴシック" pitchFamily="49" charset="-128"/>
            </a:rPr>
            <a:t>　一般会計からの繰入で財政運営をおこなっていることから</a:t>
          </a:r>
          <a:r>
            <a:rPr kumimoji="1" lang="en-US" altLang="ja-JP" sz="800">
              <a:latin typeface="ＭＳ ゴシック" pitchFamily="49" charset="-128"/>
              <a:ea typeface="ＭＳ ゴシック" pitchFamily="49" charset="-128"/>
            </a:rPr>
            <a:t>0.4</a:t>
          </a:r>
          <a:r>
            <a:rPr kumimoji="1" lang="ja-JP" altLang="en-US" sz="800">
              <a:latin typeface="ＭＳ ゴシック" pitchFamily="49" charset="-128"/>
              <a:ea typeface="ＭＳ ゴシック" pitchFamily="49" charset="-128"/>
            </a:rPr>
            <a:t>％以内の範囲内に留まっている。</a:t>
          </a:r>
        </a:p>
        <a:p>
          <a:r>
            <a:rPr kumimoji="1" lang="en-US" altLang="ja-JP" sz="800">
              <a:latin typeface="ＭＳ ゴシック" pitchFamily="49" charset="-128"/>
              <a:ea typeface="ＭＳ ゴシック" pitchFamily="49" charset="-128"/>
            </a:rPr>
            <a:t>【</a:t>
          </a:r>
          <a:r>
            <a:rPr kumimoji="1" lang="ja-JP" altLang="en-US" sz="800">
              <a:latin typeface="ＭＳ ゴシック" pitchFamily="49" charset="-128"/>
              <a:ea typeface="ＭＳ ゴシック" pitchFamily="49" charset="-128"/>
            </a:rPr>
            <a:t>国民健康保険富貴診療所特別会計</a:t>
          </a:r>
          <a:r>
            <a:rPr kumimoji="1" lang="en-US" altLang="ja-JP" sz="800">
              <a:latin typeface="ＭＳ ゴシック" pitchFamily="49" charset="-128"/>
              <a:ea typeface="ＭＳ ゴシック" pitchFamily="49" charset="-128"/>
            </a:rPr>
            <a:t>】</a:t>
          </a:r>
        </a:p>
        <a:p>
          <a:r>
            <a:rPr kumimoji="1" lang="ja-JP" altLang="en-US" sz="800">
              <a:latin typeface="ＭＳ ゴシック" pitchFamily="49" charset="-128"/>
              <a:ea typeface="ＭＳ ゴシック" pitchFamily="49" charset="-128"/>
            </a:rPr>
            <a:t>　一般会計からの繰入で財政運営をおこなっていることから</a:t>
          </a:r>
          <a:r>
            <a:rPr kumimoji="1" lang="en-US" altLang="ja-JP" sz="800">
              <a:latin typeface="ＭＳ ゴシック" pitchFamily="49" charset="-128"/>
              <a:ea typeface="ＭＳ ゴシック" pitchFamily="49" charset="-128"/>
            </a:rPr>
            <a:t>0.3</a:t>
          </a:r>
          <a:r>
            <a:rPr kumimoji="1" lang="ja-JP" altLang="en-US" sz="800">
              <a:latin typeface="ＭＳ ゴシック" pitchFamily="49" charset="-128"/>
              <a:ea typeface="ＭＳ ゴシック" pitchFamily="49" charset="-128"/>
            </a:rPr>
            <a:t>％以内の範囲内に留まっている。</a:t>
          </a:r>
        </a:p>
        <a:p>
          <a:r>
            <a:rPr kumimoji="1" lang="en-US" altLang="ja-JP" sz="800">
              <a:latin typeface="ＭＳ ゴシック" pitchFamily="49" charset="-128"/>
              <a:ea typeface="ＭＳ ゴシック" pitchFamily="49" charset="-128"/>
            </a:rPr>
            <a:t>【</a:t>
          </a:r>
          <a:r>
            <a:rPr kumimoji="1" lang="ja-JP" altLang="en-US" sz="800">
              <a:latin typeface="ＭＳ ゴシック" pitchFamily="49" charset="-128"/>
              <a:ea typeface="ＭＳ ゴシック" pitchFamily="49" charset="-128"/>
            </a:rPr>
            <a:t>後期高齢者医療特別会計</a:t>
          </a:r>
          <a:r>
            <a:rPr kumimoji="1" lang="en-US" altLang="ja-JP" sz="800">
              <a:latin typeface="ＭＳ ゴシック" pitchFamily="49" charset="-128"/>
              <a:ea typeface="ＭＳ ゴシック" pitchFamily="49" charset="-128"/>
            </a:rPr>
            <a:t>】</a:t>
          </a:r>
        </a:p>
        <a:p>
          <a:r>
            <a:rPr kumimoji="1" lang="ja-JP" altLang="en-US" sz="800">
              <a:latin typeface="ＭＳ ゴシック" pitchFamily="49" charset="-128"/>
              <a:ea typeface="ＭＳ ゴシック" pitchFamily="49" charset="-128"/>
            </a:rPr>
            <a:t>　一般会計からの繰入で財政運営をおこなっていることから</a:t>
          </a:r>
          <a:r>
            <a:rPr kumimoji="1" lang="en-US" altLang="ja-JP" sz="800">
              <a:latin typeface="ＭＳ ゴシック" pitchFamily="49" charset="-128"/>
              <a:ea typeface="ＭＳ ゴシック" pitchFamily="49" charset="-128"/>
            </a:rPr>
            <a:t>0.3</a:t>
          </a:r>
          <a:r>
            <a:rPr kumimoji="1" lang="ja-JP" altLang="en-US" sz="800">
              <a:latin typeface="ＭＳ ゴシック" pitchFamily="49" charset="-128"/>
              <a:ea typeface="ＭＳ ゴシック" pitchFamily="49" charset="-128"/>
            </a:rPr>
            <a:t>％以内の範囲内に留まっている。</a:t>
          </a:r>
        </a:p>
        <a:p>
          <a:r>
            <a:rPr kumimoji="1" lang="en-US" altLang="ja-JP" sz="800">
              <a:latin typeface="ＭＳ ゴシック" pitchFamily="49" charset="-128"/>
              <a:ea typeface="ＭＳ ゴシック" pitchFamily="49" charset="-128"/>
            </a:rPr>
            <a:t>【</a:t>
          </a:r>
          <a:r>
            <a:rPr kumimoji="1" lang="ja-JP" altLang="en-US" sz="800">
              <a:latin typeface="ＭＳ ゴシック" pitchFamily="49" charset="-128"/>
              <a:ea typeface="ＭＳ ゴシック" pitchFamily="49" charset="-128"/>
            </a:rPr>
            <a:t>その他の会計（黒字）</a:t>
          </a:r>
          <a:r>
            <a:rPr kumimoji="1" lang="en-US" altLang="ja-JP" sz="800">
              <a:latin typeface="ＭＳ ゴシック" pitchFamily="49" charset="-128"/>
              <a:ea typeface="ＭＳ ゴシック" pitchFamily="49" charset="-128"/>
            </a:rPr>
            <a:t>】</a:t>
          </a:r>
        </a:p>
        <a:p>
          <a:r>
            <a:rPr kumimoji="1" lang="ja-JP" altLang="en-US" sz="800">
              <a:latin typeface="ＭＳ ゴシック" pitchFamily="49" charset="-128"/>
              <a:ea typeface="ＭＳ ゴシック" pitchFamily="49" charset="-128"/>
            </a:rPr>
            <a:t>　その他の会計（黒字）には、簡易水道特別会計、生活排水処理事業特別会計、農業集落排水事業特別会計が含まれている。どの会計も一般会計からの繰入で財政運営をおこなっており、</a:t>
          </a:r>
          <a:r>
            <a:rPr kumimoji="1" lang="en-US" altLang="ja-JP" sz="800">
              <a:latin typeface="ＭＳ ゴシック" pitchFamily="49" charset="-128"/>
              <a:ea typeface="ＭＳ ゴシック" pitchFamily="49" charset="-128"/>
            </a:rPr>
            <a:t>0.3</a:t>
          </a:r>
          <a:r>
            <a:rPr kumimoji="1" lang="ja-JP" altLang="en-US" sz="800">
              <a:latin typeface="ＭＳ ゴシック" pitchFamily="49" charset="-128"/>
              <a:ea typeface="ＭＳ ゴシック" pitchFamily="49" charset="-128"/>
            </a:rPr>
            <a:t>％以内の範囲内に留まっている。</a:t>
          </a:r>
        </a:p>
        <a:p>
          <a:endParaRPr kumimoji="1" lang="ja-JP" altLang="en-US" sz="800">
            <a:latin typeface="ＭＳ ゴシック" pitchFamily="49" charset="-128"/>
            <a:ea typeface="ＭＳ ゴシック" pitchFamily="49" charset="-128"/>
          </a:endParaRPr>
        </a:p>
        <a:p>
          <a:r>
            <a:rPr kumimoji="1" lang="ja-JP" altLang="en-US" sz="800">
              <a:latin typeface="ＭＳ ゴシック" pitchFamily="49" charset="-128"/>
              <a:ea typeface="ＭＳ ゴシック" pitchFamily="49" charset="-128"/>
            </a:rPr>
            <a:t>一般会計からの繰入により実質的に赤字を補てんしている会計についてはそれぞれ独立採算を目指した料金の改定や経費の削減等による合理化を進めることで、連結実質黒字額をさらに増加させる。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和歌山県高野町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ゴシック" pitchFamily="49" charset="-128"/>
              <a:ea typeface="ＭＳ ゴシック" pitchFamily="49" charset="-128"/>
            </a:rPr>
            <a:t>【</a:t>
          </a:r>
          <a:r>
            <a:rPr kumimoji="1" lang="ja-JP" altLang="en-US" sz="800">
              <a:latin typeface="ＭＳ ゴシック" pitchFamily="49" charset="-128"/>
              <a:ea typeface="ＭＳ ゴシック" pitchFamily="49" charset="-128"/>
            </a:rPr>
            <a:t>元利償還金</a:t>
          </a:r>
          <a:r>
            <a:rPr kumimoji="1" lang="en-US" altLang="ja-JP" sz="800">
              <a:latin typeface="ＭＳ ゴシック" pitchFamily="49" charset="-128"/>
              <a:ea typeface="ＭＳ ゴシック" pitchFamily="49" charset="-128"/>
            </a:rPr>
            <a:t>】</a:t>
          </a:r>
        </a:p>
        <a:p>
          <a:r>
            <a:rPr kumimoji="1" lang="ja-JP" altLang="en-US" sz="800">
              <a:latin typeface="ＭＳ ゴシック" pitchFamily="49" charset="-128"/>
              <a:ea typeface="ＭＳ ゴシック" pitchFamily="49" charset="-128"/>
            </a:rPr>
            <a:t>　平成２４年度には</a:t>
          </a:r>
          <a:r>
            <a:rPr kumimoji="1" lang="en-US" altLang="ja-JP" sz="800">
              <a:latin typeface="ＭＳ ゴシック" pitchFamily="49" charset="-128"/>
              <a:ea typeface="ＭＳ ゴシック" pitchFamily="49" charset="-128"/>
            </a:rPr>
            <a:t>469</a:t>
          </a:r>
          <a:r>
            <a:rPr kumimoji="1" lang="ja-JP" altLang="en-US" sz="800">
              <a:latin typeface="ＭＳ ゴシック" pitchFamily="49" charset="-128"/>
              <a:ea typeface="ＭＳ ゴシック" pitchFamily="49" charset="-128"/>
            </a:rPr>
            <a:t>百万円の元利償還があったが起債の新規発行を抑制してきたことにより減少傾向である。</a:t>
          </a:r>
          <a:endParaRPr kumimoji="1" lang="en-US" altLang="ja-JP" sz="800">
            <a:latin typeface="ＭＳ ゴシック" pitchFamily="49" charset="-128"/>
            <a:ea typeface="ＭＳ ゴシック" pitchFamily="49" charset="-128"/>
          </a:endParaRPr>
        </a:p>
        <a:p>
          <a:r>
            <a:rPr kumimoji="1" lang="en-US" altLang="ja-JP" sz="800">
              <a:latin typeface="ＭＳ ゴシック" pitchFamily="49" charset="-128"/>
              <a:ea typeface="ＭＳ ゴシック" pitchFamily="49" charset="-128"/>
            </a:rPr>
            <a:t>【</a:t>
          </a:r>
          <a:r>
            <a:rPr kumimoji="1" lang="ja-JP" altLang="en-US" sz="800">
              <a:latin typeface="ＭＳ ゴシック" pitchFamily="49" charset="-128"/>
              <a:ea typeface="ＭＳ ゴシック" pitchFamily="49" charset="-128"/>
            </a:rPr>
            <a:t>減債基金積立不足算定額</a:t>
          </a:r>
          <a:r>
            <a:rPr kumimoji="1" lang="en-US" altLang="ja-JP" sz="800">
              <a:latin typeface="ＭＳ ゴシック" pitchFamily="49" charset="-128"/>
              <a:ea typeface="ＭＳ ゴシック" pitchFamily="49" charset="-128"/>
            </a:rPr>
            <a:t>】</a:t>
          </a:r>
        </a:p>
        <a:p>
          <a:r>
            <a:rPr kumimoji="1" lang="ja-JP" altLang="en-US" sz="800">
              <a:latin typeface="ＭＳ ゴシック" pitchFamily="49" charset="-128"/>
              <a:ea typeface="ＭＳ ゴシック" pitchFamily="49" charset="-128"/>
            </a:rPr>
            <a:t>　平成２８年度は満期一括償還をおこなったため、減債基金積立不足算定額が生じた。</a:t>
          </a:r>
        </a:p>
        <a:p>
          <a:r>
            <a:rPr kumimoji="1" lang="en-US" altLang="ja-JP" sz="800">
              <a:latin typeface="ＭＳ ゴシック" pitchFamily="49" charset="-128"/>
              <a:ea typeface="ＭＳ ゴシック" pitchFamily="49" charset="-128"/>
            </a:rPr>
            <a:t>【</a:t>
          </a:r>
          <a:r>
            <a:rPr kumimoji="1" lang="ja-JP" altLang="en-US" sz="800">
              <a:latin typeface="ＭＳ ゴシック" pitchFamily="49" charset="-128"/>
              <a:ea typeface="ＭＳ ゴシック" pitchFamily="49" charset="-128"/>
            </a:rPr>
            <a:t>満期一括償還地方債に係る年度割相当額</a:t>
          </a:r>
          <a:r>
            <a:rPr kumimoji="1" lang="en-US" altLang="ja-JP" sz="800">
              <a:latin typeface="ＭＳ ゴシック" pitchFamily="49" charset="-128"/>
              <a:ea typeface="ＭＳ ゴシック" pitchFamily="49" charset="-128"/>
            </a:rPr>
            <a:t>】</a:t>
          </a:r>
        </a:p>
        <a:p>
          <a:r>
            <a:rPr kumimoji="1" lang="ja-JP" altLang="en-US" sz="800">
              <a:latin typeface="ＭＳ ゴシック" pitchFamily="49" charset="-128"/>
              <a:ea typeface="ＭＳ ゴシック" pitchFamily="49" charset="-128"/>
            </a:rPr>
            <a:t>　平成２８年度の満期一括償還に係る年度割り相当額である。</a:t>
          </a:r>
        </a:p>
        <a:p>
          <a:r>
            <a:rPr kumimoji="1" lang="en-US" altLang="ja-JP" sz="800">
              <a:latin typeface="ＭＳ ゴシック" pitchFamily="49" charset="-128"/>
              <a:ea typeface="ＭＳ ゴシック" pitchFamily="49" charset="-128"/>
            </a:rPr>
            <a:t>【</a:t>
          </a:r>
          <a:r>
            <a:rPr kumimoji="1" lang="ja-JP" altLang="en-US" sz="800">
              <a:latin typeface="ＭＳ ゴシック" pitchFamily="49" charset="-128"/>
              <a:ea typeface="ＭＳ ゴシック" pitchFamily="49" charset="-128"/>
            </a:rPr>
            <a:t>公営企業債の元利償還金に対する繰入金</a:t>
          </a:r>
          <a:r>
            <a:rPr kumimoji="1" lang="en-US" altLang="ja-JP" sz="800">
              <a:latin typeface="ＭＳ ゴシック" pitchFamily="49" charset="-128"/>
              <a:ea typeface="ＭＳ ゴシック" pitchFamily="49" charset="-128"/>
            </a:rPr>
            <a:t>】</a:t>
          </a:r>
        </a:p>
        <a:p>
          <a:r>
            <a:rPr kumimoji="1" lang="ja-JP" altLang="en-US" sz="800">
              <a:latin typeface="ＭＳ ゴシック" pitchFamily="49" charset="-128"/>
              <a:ea typeface="ＭＳ ゴシック" pitchFamily="49" charset="-128"/>
            </a:rPr>
            <a:t>　平成２１年度までは下水道特別会計において繰上償還に伴う元利償還金に対する繰入があったが平成２２年度以降は減少傾向であった。平成２７年度に増加傾向に転じたのは、下水道会計にて長寿命化事業に伴う新規借入が増加したためである。</a:t>
          </a:r>
        </a:p>
        <a:p>
          <a:r>
            <a:rPr kumimoji="1" lang="en-US" altLang="ja-JP" sz="800">
              <a:latin typeface="ＭＳ ゴシック" pitchFamily="49" charset="-128"/>
              <a:ea typeface="ＭＳ ゴシック" pitchFamily="49" charset="-128"/>
            </a:rPr>
            <a:t>【</a:t>
          </a:r>
          <a:r>
            <a:rPr kumimoji="1" lang="ja-JP" altLang="en-US" sz="800">
              <a:latin typeface="ＭＳ ゴシック" pitchFamily="49" charset="-128"/>
              <a:ea typeface="ＭＳ ゴシック" pitchFamily="49" charset="-128"/>
            </a:rPr>
            <a:t>組合等が起こした地方債の元利償還金に対する負担金等</a:t>
          </a:r>
          <a:r>
            <a:rPr kumimoji="1" lang="en-US" altLang="ja-JP" sz="800">
              <a:latin typeface="ＭＳ ゴシック" pitchFamily="49" charset="-128"/>
              <a:ea typeface="ＭＳ ゴシック" pitchFamily="49" charset="-128"/>
            </a:rPr>
            <a:t>】</a:t>
          </a:r>
        </a:p>
        <a:p>
          <a:r>
            <a:rPr kumimoji="1" lang="ja-JP" altLang="en-US" sz="800">
              <a:latin typeface="ＭＳ ゴシック" pitchFamily="49" charset="-128"/>
              <a:ea typeface="ＭＳ ゴシック" pitchFamily="49" charset="-128"/>
            </a:rPr>
            <a:t>　橋本周辺広域市町村圏組合</a:t>
          </a:r>
          <a:r>
            <a:rPr kumimoji="1" lang="en-US" altLang="ja-JP" sz="800">
              <a:latin typeface="ＭＳ ゴシック" pitchFamily="49" charset="-128"/>
              <a:ea typeface="ＭＳ ゴシック" pitchFamily="49" charset="-128"/>
            </a:rPr>
            <a:t>(</a:t>
          </a:r>
          <a:r>
            <a:rPr kumimoji="1" lang="ja-JP" altLang="en-US" sz="800">
              <a:latin typeface="ＭＳ ゴシック" pitchFamily="49" charset="-128"/>
              <a:ea typeface="ＭＳ ゴシック" pitchFamily="49" charset="-128"/>
            </a:rPr>
            <a:t>ゴミ施設</a:t>
          </a:r>
          <a:r>
            <a:rPr kumimoji="1" lang="en-US" altLang="ja-JP" sz="800">
              <a:latin typeface="ＭＳ ゴシック" pitchFamily="49" charset="-128"/>
              <a:ea typeface="ＭＳ ゴシック" pitchFamily="49" charset="-128"/>
            </a:rPr>
            <a:t>)</a:t>
          </a:r>
          <a:r>
            <a:rPr kumimoji="1" lang="ja-JP" altLang="en-US" sz="800">
              <a:latin typeface="ＭＳ ゴシック" pitchFamily="49" charset="-128"/>
              <a:ea typeface="ＭＳ ゴシック" pitchFamily="49" charset="-128"/>
            </a:rPr>
            <a:t>の負担金であり、平成２５年度から始まったピークが平成３２年度まで続きその後減少する見通しである。</a:t>
          </a:r>
        </a:p>
        <a:p>
          <a:r>
            <a:rPr kumimoji="1" lang="en-US" altLang="ja-JP" sz="800">
              <a:solidFill>
                <a:sysClr val="windowText" lastClr="000000"/>
              </a:solidFill>
              <a:latin typeface="ＭＳ ゴシック" pitchFamily="49" charset="-128"/>
              <a:ea typeface="ＭＳ ゴシック" pitchFamily="49" charset="-128"/>
            </a:rPr>
            <a:t>【</a:t>
          </a:r>
          <a:r>
            <a:rPr kumimoji="1" lang="ja-JP" altLang="en-US" sz="800">
              <a:solidFill>
                <a:sysClr val="windowText" lastClr="000000"/>
              </a:solidFill>
              <a:latin typeface="ＭＳ ゴシック" pitchFamily="49" charset="-128"/>
              <a:ea typeface="ＭＳ ゴシック" pitchFamily="49" charset="-128"/>
            </a:rPr>
            <a:t>算入公債費等</a:t>
          </a:r>
          <a:r>
            <a:rPr kumimoji="1" lang="en-US" altLang="ja-JP" sz="800">
              <a:solidFill>
                <a:sysClr val="windowText" lastClr="000000"/>
              </a:solidFill>
              <a:latin typeface="ＭＳ ゴシック" pitchFamily="49" charset="-128"/>
              <a:ea typeface="ＭＳ ゴシック" pitchFamily="49" charset="-128"/>
            </a:rPr>
            <a:t>】</a:t>
          </a:r>
        </a:p>
        <a:p>
          <a:r>
            <a:rPr kumimoji="1" lang="ja-JP" altLang="en-US" sz="800">
              <a:solidFill>
                <a:sysClr val="windowText" lastClr="000000"/>
              </a:solidFill>
              <a:latin typeface="ＭＳ ゴシック" pitchFamily="49" charset="-128"/>
              <a:ea typeface="ＭＳ ゴシック" pitchFamily="49" charset="-128"/>
            </a:rPr>
            <a:t>　過去からの起債に対する基準財政需要額であり継続して減少傾向であったが、平成２８年度は都市計画税充当可能額の増により増額となった。</a:t>
          </a:r>
        </a:p>
        <a:p>
          <a:r>
            <a:rPr kumimoji="1" lang="en-US" altLang="ja-JP" sz="800">
              <a:latin typeface="ＭＳ ゴシック" pitchFamily="49" charset="-128"/>
              <a:ea typeface="ＭＳ ゴシック" pitchFamily="49" charset="-128"/>
            </a:rPr>
            <a:t>【</a:t>
          </a:r>
          <a:r>
            <a:rPr kumimoji="1" lang="ja-JP" altLang="en-US" sz="800">
              <a:latin typeface="ＭＳ ゴシック" pitchFamily="49" charset="-128"/>
              <a:ea typeface="ＭＳ ゴシック" pitchFamily="49" charset="-128"/>
            </a:rPr>
            <a:t>実質公債費比率の分子</a:t>
          </a:r>
          <a:r>
            <a:rPr kumimoji="1" lang="en-US" altLang="ja-JP" sz="800">
              <a:latin typeface="ＭＳ ゴシック" pitchFamily="49" charset="-128"/>
              <a:ea typeface="ＭＳ ゴシック" pitchFamily="49" charset="-128"/>
            </a:rPr>
            <a:t>】</a:t>
          </a:r>
        </a:p>
        <a:p>
          <a:r>
            <a:rPr kumimoji="1" lang="ja-JP" altLang="en-US" sz="800">
              <a:latin typeface="ＭＳ ゴシック" pitchFamily="49" charset="-128"/>
              <a:ea typeface="ＭＳ ゴシック" pitchFamily="49" charset="-128"/>
            </a:rPr>
            <a:t>　元利償還金等（</a:t>
          </a:r>
          <a:r>
            <a:rPr kumimoji="1" lang="en-US" altLang="ja-JP" sz="800">
              <a:latin typeface="ＭＳ ゴシック" pitchFamily="49" charset="-128"/>
              <a:ea typeface="ＭＳ ゴシック" pitchFamily="49" charset="-128"/>
            </a:rPr>
            <a:t>A</a:t>
          </a:r>
          <a:r>
            <a:rPr kumimoji="1" lang="ja-JP" altLang="en-US" sz="800">
              <a:latin typeface="ＭＳ ゴシック" pitchFamily="49" charset="-128"/>
              <a:ea typeface="ＭＳ ゴシック" pitchFamily="49" charset="-128"/>
            </a:rPr>
            <a:t>）の合計額と算入公債費等がともに増加したが、実質公債費比率の分子は前年度に比べ増加した。</a:t>
          </a:r>
        </a:p>
        <a:p>
          <a:endParaRPr kumimoji="1" lang="ja-JP" altLang="en-US" sz="800">
            <a:latin typeface="ＭＳ ゴシック" pitchFamily="49" charset="-128"/>
            <a:ea typeface="ＭＳ ゴシック" pitchFamily="49" charset="-128"/>
          </a:endParaRPr>
        </a:p>
        <a:p>
          <a:r>
            <a:rPr kumimoji="1" lang="ja-JP" altLang="en-US" sz="800">
              <a:latin typeface="ＭＳ ゴシック" pitchFamily="49" charset="-128"/>
              <a:ea typeface="ＭＳ ゴシック" pitchFamily="49" charset="-128"/>
            </a:rPr>
            <a:t>今後は起債の年間発行額を償還額以内に抑えていくことに加えて、交付税算入率の高い起債を有効活用することで数値のさらなる改善を目指す。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和歌山県高野町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solidFill>
                <a:sysClr val="windowText" lastClr="000000"/>
              </a:solidFill>
              <a:latin typeface="ＭＳ ゴシック" pitchFamily="49" charset="-128"/>
              <a:ea typeface="ＭＳ ゴシック" pitchFamily="49" charset="-128"/>
            </a:rPr>
            <a:t>【</a:t>
          </a:r>
          <a:r>
            <a:rPr kumimoji="1" lang="ja-JP" altLang="en-US" sz="700">
              <a:solidFill>
                <a:sysClr val="windowText" lastClr="000000"/>
              </a:solidFill>
              <a:latin typeface="ＭＳ ゴシック" pitchFamily="49" charset="-128"/>
              <a:ea typeface="ＭＳ ゴシック" pitchFamily="49" charset="-128"/>
            </a:rPr>
            <a:t>一般会計等に係る地方債の現在高</a:t>
          </a:r>
          <a:r>
            <a:rPr kumimoji="1" lang="en-US" altLang="ja-JP" sz="700">
              <a:solidFill>
                <a:sysClr val="windowText" lastClr="000000"/>
              </a:solidFill>
              <a:latin typeface="ＭＳ ゴシック" pitchFamily="49" charset="-128"/>
              <a:ea typeface="ＭＳ ゴシック" pitchFamily="49" charset="-128"/>
            </a:rPr>
            <a:t>】</a:t>
          </a:r>
        </a:p>
        <a:p>
          <a:r>
            <a:rPr kumimoji="1" lang="ja-JP" altLang="en-US" sz="700">
              <a:solidFill>
                <a:sysClr val="windowText" lastClr="000000"/>
              </a:solidFill>
              <a:latin typeface="ＭＳ ゴシック" pitchFamily="49" charset="-128"/>
              <a:ea typeface="ＭＳ ゴシック" pitchFamily="49" charset="-128"/>
            </a:rPr>
            <a:t>　満期一括償還を行ったため、前年度比</a:t>
          </a:r>
          <a:r>
            <a:rPr kumimoji="1" lang="en-US" altLang="ja-JP" sz="700">
              <a:solidFill>
                <a:sysClr val="windowText" lastClr="000000"/>
              </a:solidFill>
              <a:latin typeface="ＭＳ ゴシック" pitchFamily="49" charset="-128"/>
              <a:ea typeface="ＭＳ ゴシック" pitchFamily="49" charset="-128"/>
            </a:rPr>
            <a:t>164</a:t>
          </a:r>
          <a:r>
            <a:rPr kumimoji="1" lang="ja-JP" altLang="en-US" sz="700">
              <a:solidFill>
                <a:sysClr val="windowText" lastClr="000000"/>
              </a:solidFill>
              <a:latin typeface="ＭＳ ゴシック" pitchFamily="49" charset="-128"/>
              <a:ea typeface="ＭＳ ゴシック" pitchFamily="49" charset="-128"/>
            </a:rPr>
            <a:t>百万円減額となった。</a:t>
          </a:r>
        </a:p>
        <a:p>
          <a:r>
            <a:rPr kumimoji="1" lang="en-US" altLang="ja-JP" sz="700">
              <a:latin typeface="ＭＳ ゴシック" pitchFamily="49" charset="-128"/>
              <a:ea typeface="ＭＳ ゴシック" pitchFamily="49" charset="-128"/>
            </a:rPr>
            <a:t>【</a:t>
          </a:r>
          <a:r>
            <a:rPr kumimoji="1" lang="ja-JP" altLang="en-US" sz="700">
              <a:latin typeface="ＭＳ ゴシック" pitchFamily="49" charset="-128"/>
              <a:ea typeface="ＭＳ ゴシック" pitchFamily="49" charset="-128"/>
            </a:rPr>
            <a:t>債務負担行為に基づく支出予定額</a:t>
          </a:r>
          <a:r>
            <a:rPr kumimoji="1" lang="en-US" altLang="ja-JP" sz="700">
              <a:latin typeface="ＭＳ ゴシック" pitchFamily="49" charset="-128"/>
              <a:ea typeface="ＭＳ ゴシック" pitchFamily="49" charset="-128"/>
            </a:rPr>
            <a:t>】</a:t>
          </a:r>
        </a:p>
        <a:p>
          <a:r>
            <a:rPr kumimoji="1" lang="ja-JP" altLang="en-US" sz="700">
              <a:latin typeface="ＭＳ ゴシック" pitchFamily="49" charset="-128"/>
              <a:ea typeface="ＭＳ ゴシック" pitchFamily="49" charset="-128"/>
            </a:rPr>
            <a:t>　平成２５年～２７年度に実施した消防救急無線デジタル化整備及び高機能消防指令センター共同整備に係るもの。</a:t>
          </a:r>
        </a:p>
        <a:p>
          <a:r>
            <a:rPr kumimoji="1" lang="en-US" altLang="ja-JP" sz="700">
              <a:latin typeface="ＭＳ ゴシック" pitchFamily="49" charset="-128"/>
              <a:ea typeface="ＭＳ ゴシック" pitchFamily="49" charset="-128"/>
            </a:rPr>
            <a:t>【</a:t>
          </a:r>
          <a:r>
            <a:rPr kumimoji="1" lang="ja-JP" altLang="en-US" sz="700">
              <a:latin typeface="ＭＳ ゴシック" pitchFamily="49" charset="-128"/>
              <a:ea typeface="ＭＳ ゴシック" pitchFamily="49" charset="-128"/>
            </a:rPr>
            <a:t>公営企業債等繰入見込額</a:t>
          </a:r>
          <a:r>
            <a:rPr kumimoji="1" lang="en-US" altLang="ja-JP" sz="700">
              <a:latin typeface="ＭＳ ゴシック" pitchFamily="49" charset="-128"/>
              <a:ea typeface="ＭＳ ゴシック" pitchFamily="49" charset="-128"/>
            </a:rPr>
            <a:t>】</a:t>
          </a:r>
        </a:p>
        <a:p>
          <a:r>
            <a:rPr kumimoji="1" lang="ja-JP" altLang="en-US" sz="700">
              <a:latin typeface="ＭＳ ゴシック" pitchFamily="49" charset="-128"/>
              <a:ea typeface="ＭＳ ゴシック" pitchFamily="49" charset="-128"/>
            </a:rPr>
            <a:t>　長寿命化事業が続く下水道事業会計における新規借入増のため</a:t>
          </a:r>
          <a:r>
            <a:rPr kumimoji="1" lang="en-US" altLang="ja-JP" sz="700">
              <a:latin typeface="ＭＳ ゴシック" pitchFamily="49" charset="-128"/>
              <a:ea typeface="ＭＳ ゴシック" pitchFamily="49" charset="-128"/>
            </a:rPr>
            <a:t>70</a:t>
          </a:r>
          <a:r>
            <a:rPr kumimoji="1" lang="ja-JP" altLang="en-US" sz="700">
              <a:latin typeface="ＭＳ ゴシック" pitchFamily="49" charset="-128"/>
              <a:ea typeface="ＭＳ ゴシック" pitchFamily="49" charset="-128"/>
            </a:rPr>
            <a:t>百万円増額となった。</a:t>
          </a:r>
        </a:p>
        <a:p>
          <a:r>
            <a:rPr kumimoji="1" lang="en-US" altLang="ja-JP" sz="700">
              <a:latin typeface="ＭＳ ゴシック" pitchFamily="49" charset="-128"/>
              <a:ea typeface="ＭＳ ゴシック" pitchFamily="49" charset="-128"/>
            </a:rPr>
            <a:t>【</a:t>
          </a:r>
          <a:r>
            <a:rPr kumimoji="1" lang="ja-JP" altLang="en-US" sz="700">
              <a:latin typeface="ＭＳ ゴシック" pitchFamily="49" charset="-128"/>
              <a:ea typeface="ＭＳ ゴシック" pitchFamily="49" charset="-128"/>
            </a:rPr>
            <a:t>組合等負担等見込額</a:t>
          </a:r>
          <a:r>
            <a:rPr kumimoji="1" lang="en-US" altLang="ja-JP" sz="700">
              <a:latin typeface="ＭＳ ゴシック" pitchFamily="49" charset="-128"/>
              <a:ea typeface="ＭＳ ゴシック" pitchFamily="49" charset="-128"/>
            </a:rPr>
            <a:t>】</a:t>
          </a:r>
        </a:p>
        <a:p>
          <a:r>
            <a:rPr kumimoji="1" lang="ja-JP" altLang="en-US" sz="700">
              <a:latin typeface="ＭＳ ゴシック" pitchFamily="49" charset="-128"/>
              <a:ea typeface="ＭＳ ゴシック" pitchFamily="49" charset="-128"/>
            </a:rPr>
            <a:t>　橋本周辺市町村圏組合</a:t>
          </a:r>
          <a:r>
            <a:rPr kumimoji="1" lang="en-US" altLang="ja-JP" sz="700">
              <a:latin typeface="ＭＳ ゴシック" pitchFamily="49" charset="-128"/>
              <a:ea typeface="ＭＳ ゴシック" pitchFamily="49" charset="-128"/>
            </a:rPr>
            <a:t>(</a:t>
          </a:r>
          <a:r>
            <a:rPr kumimoji="1" lang="ja-JP" altLang="en-US" sz="700">
              <a:latin typeface="ＭＳ ゴシック" pitchFamily="49" charset="-128"/>
              <a:ea typeface="ＭＳ ゴシック" pitchFamily="49" charset="-128"/>
            </a:rPr>
            <a:t>ゴミ処理施設</a:t>
          </a:r>
          <a:r>
            <a:rPr kumimoji="1" lang="en-US" altLang="ja-JP" sz="700">
              <a:latin typeface="ＭＳ ゴシック" pitchFamily="49" charset="-128"/>
              <a:ea typeface="ＭＳ ゴシック" pitchFamily="49" charset="-128"/>
            </a:rPr>
            <a:t>)</a:t>
          </a:r>
          <a:r>
            <a:rPr kumimoji="1" lang="ja-JP" altLang="en-US" sz="700">
              <a:latin typeface="ＭＳ ゴシック" pitchFamily="49" charset="-128"/>
              <a:ea typeface="ＭＳ ゴシック" pitchFamily="49" charset="-128"/>
            </a:rPr>
            <a:t>に係る負担金。平成</a:t>
          </a:r>
          <a:r>
            <a:rPr kumimoji="1" lang="en-US" altLang="ja-JP" sz="700">
              <a:latin typeface="ＭＳ ゴシック" pitchFamily="49" charset="-128"/>
              <a:ea typeface="ＭＳ ゴシック" pitchFamily="49" charset="-128"/>
            </a:rPr>
            <a:t>21</a:t>
          </a:r>
          <a:r>
            <a:rPr kumimoji="1" lang="ja-JP" altLang="en-US" sz="700">
              <a:latin typeface="ＭＳ ゴシック" pitchFamily="49" charset="-128"/>
              <a:ea typeface="ＭＳ ゴシック" pitchFamily="49" charset="-128"/>
            </a:rPr>
            <a:t>年度に建設事業は終了し、今後は微減傾向となる。</a:t>
          </a:r>
          <a:endParaRPr kumimoji="1" lang="ja-JP" altLang="en-US" sz="700">
            <a:solidFill>
              <a:sysClr val="windowText" lastClr="000000"/>
            </a:solidFill>
            <a:latin typeface="ＭＳ ゴシック" pitchFamily="49" charset="-128"/>
            <a:ea typeface="ＭＳ ゴシック" pitchFamily="49" charset="-128"/>
          </a:endParaRPr>
        </a:p>
        <a:p>
          <a:r>
            <a:rPr kumimoji="1" lang="en-US" altLang="ja-JP" sz="700">
              <a:solidFill>
                <a:sysClr val="windowText" lastClr="000000"/>
              </a:solidFill>
              <a:latin typeface="ＭＳ ゴシック" pitchFamily="49" charset="-128"/>
              <a:ea typeface="ＭＳ ゴシック" pitchFamily="49" charset="-128"/>
            </a:rPr>
            <a:t>【</a:t>
          </a:r>
          <a:r>
            <a:rPr kumimoji="1" lang="ja-JP" altLang="en-US" sz="700">
              <a:solidFill>
                <a:sysClr val="windowText" lastClr="000000"/>
              </a:solidFill>
              <a:latin typeface="ＭＳ ゴシック" pitchFamily="49" charset="-128"/>
              <a:ea typeface="ＭＳ ゴシック" pitchFamily="49" charset="-128"/>
            </a:rPr>
            <a:t>退職手当負担見込額</a:t>
          </a:r>
          <a:r>
            <a:rPr kumimoji="1" lang="en-US" altLang="ja-JP" sz="700">
              <a:solidFill>
                <a:sysClr val="windowText" lastClr="000000"/>
              </a:solidFill>
              <a:latin typeface="ＭＳ ゴシック" pitchFamily="49" charset="-128"/>
              <a:ea typeface="ＭＳ ゴシック" pitchFamily="49" charset="-128"/>
            </a:rPr>
            <a:t>】</a:t>
          </a:r>
        </a:p>
        <a:p>
          <a:r>
            <a:rPr kumimoji="1" lang="ja-JP" altLang="en-US" sz="700">
              <a:solidFill>
                <a:sysClr val="windowText" lastClr="000000"/>
              </a:solidFill>
              <a:latin typeface="ＭＳ ゴシック" pitchFamily="49" charset="-128"/>
              <a:ea typeface="ＭＳ ゴシック" pitchFamily="49" charset="-128"/>
            </a:rPr>
            <a:t>　一般職・一般会計等対象職員は</a:t>
          </a:r>
          <a:r>
            <a:rPr kumimoji="1" lang="en-US" altLang="ja-JP" sz="700">
              <a:solidFill>
                <a:sysClr val="windowText" lastClr="000000"/>
              </a:solidFill>
              <a:latin typeface="ＭＳ ゴシック" pitchFamily="49" charset="-128"/>
              <a:ea typeface="ＭＳ ゴシック" pitchFamily="49" charset="-128"/>
            </a:rPr>
            <a:t>2</a:t>
          </a:r>
          <a:r>
            <a:rPr kumimoji="1" lang="ja-JP" altLang="en-US" sz="700">
              <a:solidFill>
                <a:sysClr val="windowText" lastClr="000000"/>
              </a:solidFill>
              <a:latin typeface="ＭＳ ゴシック" pitchFamily="49" charset="-128"/>
              <a:ea typeface="ＭＳ ゴシック" pitchFamily="49" charset="-128"/>
            </a:rPr>
            <a:t>名減となり、総合事務組合の段階的な自己都合退職支給率の低下（平成２７年度が最終）により基本額が減額となったが、特別職退職手当支給予定額の増、組合積立額の減により、退職手当負担見込み額は</a:t>
          </a:r>
          <a:r>
            <a:rPr kumimoji="1" lang="en-US" altLang="ja-JP" sz="700">
              <a:solidFill>
                <a:sysClr val="windowText" lastClr="000000"/>
              </a:solidFill>
              <a:latin typeface="ＭＳ ゴシック" pitchFamily="49" charset="-128"/>
              <a:ea typeface="ＭＳ ゴシック" pitchFamily="49" charset="-128"/>
            </a:rPr>
            <a:t>9</a:t>
          </a:r>
          <a:r>
            <a:rPr kumimoji="1" lang="ja-JP" altLang="en-US" sz="700">
              <a:solidFill>
                <a:sysClr val="windowText" lastClr="000000"/>
              </a:solidFill>
              <a:latin typeface="ＭＳ ゴシック" pitchFamily="49" charset="-128"/>
              <a:ea typeface="ＭＳ ゴシック" pitchFamily="49" charset="-128"/>
            </a:rPr>
            <a:t>百万円増額となった。</a:t>
          </a:r>
          <a:endParaRPr kumimoji="1" lang="ja-JP" altLang="en-US" sz="700">
            <a:solidFill>
              <a:srgbClr val="FF0000"/>
            </a:solidFill>
            <a:latin typeface="ＭＳ ゴシック" pitchFamily="49" charset="-128"/>
            <a:ea typeface="ＭＳ ゴシック" pitchFamily="49" charset="-128"/>
          </a:endParaRPr>
        </a:p>
        <a:p>
          <a:r>
            <a:rPr kumimoji="1" lang="en-US" altLang="ja-JP" sz="700">
              <a:solidFill>
                <a:sysClr val="windowText" lastClr="000000"/>
              </a:solidFill>
              <a:latin typeface="ＭＳ ゴシック" pitchFamily="49" charset="-128"/>
              <a:ea typeface="ＭＳ ゴシック" pitchFamily="49" charset="-128"/>
            </a:rPr>
            <a:t>【</a:t>
          </a:r>
          <a:r>
            <a:rPr kumimoji="1" lang="ja-JP" altLang="en-US" sz="700">
              <a:solidFill>
                <a:sysClr val="windowText" lastClr="000000"/>
              </a:solidFill>
              <a:latin typeface="ＭＳ ゴシック" pitchFamily="49" charset="-128"/>
              <a:ea typeface="ＭＳ ゴシック" pitchFamily="49" charset="-128"/>
            </a:rPr>
            <a:t>充当可能基金</a:t>
          </a:r>
          <a:r>
            <a:rPr kumimoji="1" lang="en-US" altLang="ja-JP" sz="700">
              <a:solidFill>
                <a:sysClr val="windowText" lastClr="000000"/>
              </a:solidFill>
              <a:latin typeface="ＭＳ ゴシック" pitchFamily="49" charset="-128"/>
              <a:ea typeface="ＭＳ ゴシック" pitchFamily="49" charset="-128"/>
            </a:rPr>
            <a:t>】</a:t>
          </a:r>
        </a:p>
        <a:p>
          <a:r>
            <a:rPr kumimoji="1" lang="ja-JP" altLang="en-US" sz="700">
              <a:solidFill>
                <a:sysClr val="windowText" lastClr="000000"/>
              </a:solidFill>
              <a:latin typeface="ＭＳ ゴシック" pitchFamily="49" charset="-128"/>
              <a:ea typeface="ＭＳ ゴシック" pitchFamily="49" charset="-128"/>
            </a:rPr>
            <a:t>　財政調整基金にて財源不足に伴う取り崩しをせずに剰余金を積立て、ふるさと寄附金積立が前年度比</a:t>
          </a:r>
          <a:r>
            <a:rPr kumimoji="1" lang="en-US" altLang="ja-JP" sz="700">
              <a:solidFill>
                <a:sysClr val="windowText" lastClr="000000"/>
              </a:solidFill>
              <a:latin typeface="ＭＳ ゴシック" pitchFamily="49" charset="-128"/>
              <a:ea typeface="ＭＳ ゴシック" pitchFamily="49" charset="-128"/>
            </a:rPr>
            <a:t>119</a:t>
          </a:r>
          <a:r>
            <a:rPr kumimoji="1" lang="ja-JP" altLang="en-US" sz="700">
              <a:solidFill>
                <a:sysClr val="windowText" lastClr="000000"/>
              </a:solidFill>
              <a:latin typeface="ＭＳ ゴシック" pitchFamily="49" charset="-128"/>
              <a:ea typeface="ＭＳ ゴシック" pitchFamily="49" charset="-128"/>
            </a:rPr>
            <a:t>百万円の増となったが、満期一括償還に伴う減債基金の取り崩しにより、充当可能基金残高は</a:t>
          </a:r>
          <a:r>
            <a:rPr kumimoji="1" lang="en-US" altLang="ja-JP" sz="700">
              <a:solidFill>
                <a:sysClr val="windowText" lastClr="000000"/>
              </a:solidFill>
              <a:latin typeface="ＭＳ ゴシック" pitchFamily="49" charset="-128"/>
              <a:ea typeface="ＭＳ ゴシック" pitchFamily="49" charset="-128"/>
            </a:rPr>
            <a:t>37</a:t>
          </a:r>
          <a:r>
            <a:rPr kumimoji="1" lang="ja-JP" altLang="en-US" sz="700">
              <a:solidFill>
                <a:sysClr val="windowText" lastClr="000000"/>
              </a:solidFill>
              <a:latin typeface="ＭＳ ゴシック" pitchFamily="49" charset="-128"/>
              <a:ea typeface="ＭＳ ゴシック" pitchFamily="49" charset="-128"/>
            </a:rPr>
            <a:t>百万円減額となった。</a:t>
          </a:r>
        </a:p>
        <a:p>
          <a:r>
            <a:rPr kumimoji="1" lang="en-US" altLang="ja-JP" sz="700">
              <a:solidFill>
                <a:sysClr val="windowText" lastClr="000000"/>
              </a:solidFill>
              <a:latin typeface="ＭＳ ゴシック" pitchFamily="49" charset="-128"/>
              <a:ea typeface="ＭＳ ゴシック" pitchFamily="49" charset="-128"/>
            </a:rPr>
            <a:t>【</a:t>
          </a:r>
          <a:r>
            <a:rPr kumimoji="1" lang="ja-JP" altLang="en-US" sz="700">
              <a:solidFill>
                <a:sysClr val="windowText" lastClr="000000"/>
              </a:solidFill>
              <a:latin typeface="ＭＳ ゴシック" pitchFamily="49" charset="-128"/>
              <a:ea typeface="ＭＳ ゴシック" pitchFamily="49" charset="-128"/>
            </a:rPr>
            <a:t>充当可能特定歳入</a:t>
          </a:r>
          <a:r>
            <a:rPr kumimoji="1" lang="en-US" altLang="ja-JP" sz="700">
              <a:solidFill>
                <a:sysClr val="windowText" lastClr="000000"/>
              </a:solidFill>
              <a:latin typeface="ＭＳ ゴシック" pitchFamily="49" charset="-128"/>
              <a:ea typeface="ＭＳ ゴシック" pitchFamily="49" charset="-128"/>
            </a:rPr>
            <a:t>】</a:t>
          </a:r>
        </a:p>
        <a:p>
          <a:r>
            <a:rPr kumimoji="1" lang="ja-JP" altLang="en-US" sz="700">
              <a:solidFill>
                <a:sysClr val="windowText" lastClr="000000"/>
              </a:solidFill>
              <a:latin typeface="ＭＳ ゴシック" pitchFamily="49" charset="-128"/>
              <a:ea typeface="ＭＳ ゴシック" pitchFamily="49" charset="-128"/>
            </a:rPr>
            <a:t>　住宅使用料の充当先である元金償還金について償還が進み元金償還金が増加し、そのため充当率が</a:t>
          </a:r>
          <a:r>
            <a:rPr kumimoji="1" lang="en-US" altLang="ja-JP" sz="700">
              <a:solidFill>
                <a:sysClr val="windowText" lastClr="000000"/>
              </a:solidFill>
              <a:latin typeface="ＭＳ ゴシック" pitchFamily="49" charset="-128"/>
              <a:ea typeface="ＭＳ ゴシック" pitchFamily="49" charset="-128"/>
            </a:rPr>
            <a:t>90.8%</a:t>
          </a:r>
          <a:r>
            <a:rPr kumimoji="1" lang="ja-JP" altLang="en-US" sz="700">
              <a:solidFill>
                <a:sysClr val="windowText" lastClr="000000"/>
              </a:solidFill>
              <a:latin typeface="ＭＳ ゴシック" pitchFamily="49" charset="-128"/>
              <a:ea typeface="ＭＳ ゴシック" pitchFamily="49" charset="-128"/>
            </a:rPr>
            <a:t>から</a:t>
          </a:r>
          <a:r>
            <a:rPr kumimoji="1" lang="en-US" altLang="ja-JP" sz="700">
              <a:solidFill>
                <a:sysClr val="windowText" lastClr="000000"/>
              </a:solidFill>
              <a:latin typeface="ＭＳ ゴシック" pitchFamily="49" charset="-128"/>
              <a:ea typeface="ＭＳ ゴシック" pitchFamily="49" charset="-128"/>
            </a:rPr>
            <a:t>87.4%</a:t>
          </a:r>
          <a:r>
            <a:rPr kumimoji="1" lang="ja-JP" altLang="en-US" sz="700">
              <a:solidFill>
                <a:sysClr val="windowText" lastClr="000000"/>
              </a:solidFill>
              <a:latin typeface="ＭＳ ゴシック" pitchFamily="49" charset="-128"/>
              <a:ea typeface="ＭＳ ゴシック" pitchFamily="49" charset="-128"/>
            </a:rPr>
            <a:t>に減少し、充当可能特定歳入は減少した。充当先の元金償還金は平成</a:t>
          </a:r>
          <a:r>
            <a:rPr kumimoji="1" lang="en-US" altLang="ja-JP" sz="700">
              <a:solidFill>
                <a:sysClr val="windowText" lastClr="000000"/>
              </a:solidFill>
              <a:latin typeface="ＭＳ ゴシック" pitchFamily="49" charset="-128"/>
              <a:ea typeface="ＭＳ ゴシック" pitchFamily="49" charset="-128"/>
            </a:rPr>
            <a:t>29</a:t>
          </a:r>
          <a:r>
            <a:rPr kumimoji="1" lang="ja-JP" altLang="en-US" sz="700">
              <a:solidFill>
                <a:sysClr val="windowText" lastClr="000000"/>
              </a:solidFill>
              <a:latin typeface="ＭＳ ゴシック" pitchFamily="49" charset="-128"/>
              <a:ea typeface="ＭＳ ゴシック" pitchFamily="49" charset="-128"/>
            </a:rPr>
            <a:t>年度に償還を終えるものがあり、平成</a:t>
          </a:r>
          <a:r>
            <a:rPr kumimoji="1" lang="en-US" altLang="ja-JP" sz="700">
              <a:solidFill>
                <a:sysClr val="windowText" lastClr="000000"/>
              </a:solidFill>
              <a:latin typeface="ＭＳ ゴシック" pitchFamily="49" charset="-128"/>
              <a:ea typeface="ＭＳ ゴシック" pitchFamily="49" charset="-128"/>
            </a:rPr>
            <a:t>30</a:t>
          </a:r>
          <a:r>
            <a:rPr kumimoji="1" lang="ja-JP" altLang="en-US" sz="700">
              <a:solidFill>
                <a:sysClr val="windowText" lastClr="000000"/>
              </a:solidFill>
              <a:latin typeface="ＭＳ ゴシック" pitchFamily="49" charset="-128"/>
              <a:ea typeface="ＭＳ ゴシック" pitchFamily="49" charset="-128"/>
            </a:rPr>
            <a:t>年度以降減少する見込みである。</a:t>
          </a:r>
          <a:endParaRPr kumimoji="1" lang="en-US" altLang="ja-JP" sz="700">
            <a:solidFill>
              <a:sysClr val="windowText" lastClr="000000"/>
            </a:solidFill>
            <a:latin typeface="ＭＳ ゴシック" pitchFamily="49" charset="-128"/>
            <a:ea typeface="ＭＳ ゴシック" pitchFamily="49" charset="-128"/>
          </a:endParaRPr>
        </a:p>
        <a:p>
          <a:r>
            <a:rPr kumimoji="1" lang="en-US" altLang="ja-JP" sz="700">
              <a:solidFill>
                <a:sysClr val="windowText" lastClr="000000"/>
              </a:solidFill>
              <a:latin typeface="ＭＳ ゴシック" pitchFamily="49" charset="-128"/>
              <a:ea typeface="ＭＳ ゴシック" pitchFamily="49" charset="-128"/>
            </a:rPr>
            <a:t>【</a:t>
          </a:r>
          <a:r>
            <a:rPr kumimoji="1" lang="ja-JP" altLang="en-US" sz="700">
              <a:solidFill>
                <a:sysClr val="windowText" lastClr="000000"/>
              </a:solidFill>
              <a:latin typeface="ＭＳ ゴシック" pitchFamily="49" charset="-128"/>
              <a:ea typeface="ＭＳ ゴシック" pitchFamily="49" charset="-128"/>
            </a:rPr>
            <a:t>基準財政需要額算入見込額</a:t>
          </a:r>
          <a:r>
            <a:rPr kumimoji="1" lang="en-US" altLang="ja-JP" sz="700">
              <a:solidFill>
                <a:sysClr val="windowText" lastClr="000000"/>
              </a:solidFill>
              <a:latin typeface="ＭＳ ゴシック" pitchFamily="49" charset="-128"/>
              <a:ea typeface="ＭＳ ゴシック" pitchFamily="49" charset="-128"/>
            </a:rPr>
            <a:t>】</a:t>
          </a:r>
        </a:p>
        <a:p>
          <a:r>
            <a:rPr kumimoji="1" lang="ja-JP" altLang="en-US" sz="700">
              <a:solidFill>
                <a:sysClr val="windowText" lastClr="000000"/>
              </a:solidFill>
              <a:latin typeface="ＭＳ ゴシック" pitchFamily="49" charset="-128"/>
              <a:ea typeface="ＭＳ ゴシック" pitchFamily="49" charset="-128"/>
            </a:rPr>
            <a:t>　公債費のうち過疎債と臨時財政対策債の比率が高くなってきており、増加傾向となっていたが、平成</a:t>
          </a:r>
          <a:r>
            <a:rPr kumimoji="1" lang="en-US" altLang="ja-JP" sz="700">
              <a:solidFill>
                <a:sysClr val="windowText" lastClr="000000"/>
              </a:solidFill>
              <a:latin typeface="ＭＳ ゴシック" pitchFamily="49" charset="-128"/>
              <a:ea typeface="ＭＳ ゴシック" pitchFamily="49" charset="-128"/>
            </a:rPr>
            <a:t>28</a:t>
          </a:r>
          <a:r>
            <a:rPr kumimoji="1" lang="ja-JP" altLang="en-US" sz="700">
              <a:solidFill>
                <a:sysClr val="windowText" lastClr="000000"/>
              </a:solidFill>
              <a:latin typeface="ＭＳ ゴシック" pitchFamily="49" charset="-128"/>
              <a:ea typeface="ＭＳ ゴシック" pitchFamily="49" charset="-128"/>
            </a:rPr>
            <a:t>年度は算入割合の減少のため減額となった。</a:t>
          </a:r>
        </a:p>
        <a:p>
          <a:r>
            <a:rPr kumimoji="1" lang="en-US" altLang="ja-JP" sz="700">
              <a:solidFill>
                <a:sysClr val="windowText" lastClr="000000"/>
              </a:solidFill>
              <a:latin typeface="ＭＳ ゴシック" pitchFamily="49" charset="-128"/>
              <a:ea typeface="ＭＳ ゴシック" pitchFamily="49" charset="-128"/>
            </a:rPr>
            <a:t>【</a:t>
          </a:r>
          <a:r>
            <a:rPr kumimoji="1" lang="ja-JP" altLang="en-US" sz="700">
              <a:solidFill>
                <a:sysClr val="windowText" lastClr="000000"/>
              </a:solidFill>
              <a:latin typeface="ＭＳ ゴシック" pitchFamily="49" charset="-128"/>
              <a:ea typeface="ＭＳ ゴシック" pitchFamily="49" charset="-128"/>
            </a:rPr>
            <a:t>将来負担比率の分子</a:t>
          </a:r>
          <a:r>
            <a:rPr kumimoji="1" lang="en-US" altLang="ja-JP" sz="700">
              <a:solidFill>
                <a:sysClr val="windowText" lastClr="000000"/>
              </a:solidFill>
              <a:latin typeface="ＭＳ ゴシック" pitchFamily="49" charset="-128"/>
              <a:ea typeface="ＭＳ ゴシック" pitchFamily="49" charset="-128"/>
            </a:rPr>
            <a:t>】</a:t>
          </a:r>
        </a:p>
        <a:p>
          <a:r>
            <a:rPr kumimoji="1" lang="ja-JP" altLang="en-US" sz="700">
              <a:solidFill>
                <a:sysClr val="windowText" lastClr="000000"/>
              </a:solidFill>
              <a:latin typeface="ＭＳ ゴシック" pitchFamily="49" charset="-128"/>
              <a:ea typeface="ＭＳ ゴシック" pitchFamily="49" charset="-128"/>
            </a:rPr>
            <a:t>　平成</a:t>
          </a:r>
          <a:r>
            <a:rPr kumimoji="1" lang="en-US" altLang="ja-JP" sz="700">
              <a:solidFill>
                <a:sysClr val="windowText" lastClr="000000"/>
              </a:solidFill>
              <a:latin typeface="ＭＳ ゴシック" pitchFamily="49" charset="-128"/>
              <a:ea typeface="ＭＳ ゴシック" pitchFamily="49" charset="-128"/>
            </a:rPr>
            <a:t>28</a:t>
          </a:r>
          <a:r>
            <a:rPr kumimoji="1" lang="ja-JP" altLang="en-US" sz="700">
              <a:solidFill>
                <a:sysClr val="windowText" lastClr="000000"/>
              </a:solidFill>
              <a:latin typeface="ＭＳ ゴシック" pitchFamily="49" charset="-128"/>
              <a:ea typeface="ＭＳ ゴシック" pitchFamily="49" charset="-128"/>
            </a:rPr>
            <a:t>年度は地方債の現在高が減額となったが、一方で満期一括償還に伴う減債基金の減により充当可能基金が減少し、また交付税措置がある起債の償還が進んだことで基準財政需要額算入見込額（公債費）の減などもあり、比率は前年度よりも</a:t>
          </a:r>
          <a:r>
            <a:rPr kumimoji="1" lang="en-US" altLang="ja-JP" sz="700">
              <a:solidFill>
                <a:sysClr val="windowText" lastClr="000000"/>
              </a:solidFill>
              <a:latin typeface="ＭＳ ゴシック" pitchFamily="49" charset="-128"/>
              <a:ea typeface="ＭＳ ゴシック" pitchFamily="49" charset="-128"/>
            </a:rPr>
            <a:t>3.0</a:t>
          </a:r>
          <a:r>
            <a:rPr kumimoji="1" lang="ja-JP" altLang="en-US" sz="700">
              <a:solidFill>
                <a:sysClr val="windowText" lastClr="000000"/>
              </a:solidFill>
              <a:latin typeface="ＭＳ ゴシック" pitchFamily="49" charset="-128"/>
              <a:ea typeface="ＭＳ ゴシック" pitchFamily="49" charset="-128"/>
            </a:rPr>
            <a:t>ポイント増加した。</a:t>
          </a:r>
        </a:p>
        <a:p>
          <a:endParaRPr kumimoji="1" lang="ja-JP" altLang="en-US" sz="700">
            <a:latin typeface="ＭＳ ゴシック" pitchFamily="49" charset="-128"/>
            <a:ea typeface="ＭＳ ゴシック" pitchFamily="49" charset="-128"/>
          </a:endParaRPr>
        </a:p>
        <a:p>
          <a:r>
            <a:rPr kumimoji="1" lang="ja-JP" altLang="en-US" sz="700">
              <a:latin typeface="ＭＳ ゴシック" pitchFamily="49" charset="-128"/>
              <a:ea typeface="ＭＳ ゴシック" pitchFamily="49" charset="-128"/>
            </a:rPr>
            <a:t>今後は起債の年間発行額を償還額以内に抑えていくことに加えて、交付税算入率の高い起債を有効活用するほか、ふるさと寄附金をさらに充実させ、充当可能基金への積立額を増加させることで数値のさらなる改善を目指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和歌山県高野町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3,243
3,215
137.03
4,173,353
4,038,202
113,517
2,095,571
3,318,294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町の有形固定資産減価償却率は県平均を</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％下回ってはいるものの、全国平均及び類似団体平均と比較すると高い水準となっている。</a:t>
          </a:r>
          <a:endParaRPr lang="ja-JP" altLang="ja-JP">
            <a:effectLst/>
          </a:endParaRPr>
        </a:p>
        <a:p>
          <a:r>
            <a:rPr kumimoji="1" lang="ja-JP" altLang="ja-JP" sz="1100">
              <a:solidFill>
                <a:schemeClr val="dk1"/>
              </a:solidFill>
              <a:effectLst/>
              <a:latin typeface="+mn-lt"/>
              <a:ea typeface="+mn-ea"/>
              <a:cs typeface="+mn-cs"/>
            </a:rPr>
            <a:t>今後は公共施設個別計画のもと、老朽化の進むものから財政上可能な範囲で順次更新を行っていき、有形固定資産減価償却率の減少に努める。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7" name="直線コネクタ 56"/>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8" name="テキスト ボックス 57"/>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9" name="直線コネクタ 58"/>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60" name="テキスト ボックス 59"/>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61" name="直線コネクタ 60"/>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62" name="テキスト ボックス 61"/>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63" name="直線コネクタ 62"/>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64" name="テキスト ボックス 63"/>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5" name="直線コネクタ 64"/>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6" name="テキスト ボックス 65"/>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8" name="テキスト ボックス 67"/>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111337</xdr:rowOff>
    </xdr:from>
    <xdr:to>
      <xdr:col>3</xdr:col>
      <xdr:colOff>1170940</xdr:colOff>
      <xdr:row>34</xdr:row>
      <xdr:rowOff>26670</xdr:rowOff>
    </xdr:to>
    <xdr:cxnSp macro="">
      <xdr:nvCxnSpPr>
        <xdr:cNvPr id="70" name="直線コネクタ 69"/>
        <xdr:cNvCxnSpPr/>
      </xdr:nvCxnSpPr>
      <xdr:spPr>
        <a:xfrm flipV="1">
          <a:off x="4760595" y="5521537"/>
          <a:ext cx="1270" cy="1115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30497</xdr:rowOff>
    </xdr:from>
    <xdr:ext cx="405111" cy="259045"/>
    <xdr:sp macro="" textlink="">
      <xdr:nvSpPr>
        <xdr:cNvPr id="71" name="有形固定資産減価償却率最小値テキスト"/>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a:t>
          </a:r>
          <a:endParaRPr kumimoji="1" lang="ja-JP" altLang="en-US" sz="1000" b="1">
            <a:latin typeface="ＭＳ Ｐゴシック"/>
          </a:endParaRPr>
        </a:p>
      </xdr:txBody>
    </xdr:sp>
    <xdr:clientData/>
  </xdr:oneCellAnchor>
  <xdr:twoCellAnchor>
    <xdr:from>
      <xdr:col>3</xdr:col>
      <xdr:colOff>1082675</xdr:colOff>
      <xdr:row>34</xdr:row>
      <xdr:rowOff>26670</xdr:rowOff>
    </xdr:from>
    <xdr:to>
      <xdr:col>3</xdr:col>
      <xdr:colOff>1260475</xdr:colOff>
      <xdr:row>34</xdr:row>
      <xdr:rowOff>26670</xdr:rowOff>
    </xdr:to>
    <xdr:cxnSp macro="">
      <xdr:nvCxnSpPr>
        <xdr:cNvPr id="72" name="直線コネクタ 71"/>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58014</xdr:rowOff>
    </xdr:from>
    <xdr:ext cx="405111" cy="259045"/>
    <xdr:sp macro="" textlink="">
      <xdr:nvSpPr>
        <xdr:cNvPr id="73" name="有形固定資産減価償却率最大値テキスト"/>
        <xdr:cNvSpPr txBox="1"/>
      </xdr:nvSpPr>
      <xdr:spPr>
        <a:xfrm>
          <a:off x="4813300" y="5296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a:t>
          </a:r>
          <a:endParaRPr kumimoji="1" lang="ja-JP" altLang="en-US" sz="1000" b="1">
            <a:latin typeface="ＭＳ Ｐゴシック"/>
          </a:endParaRPr>
        </a:p>
      </xdr:txBody>
    </xdr:sp>
    <xdr:clientData/>
  </xdr:oneCellAnchor>
  <xdr:twoCellAnchor>
    <xdr:from>
      <xdr:col>3</xdr:col>
      <xdr:colOff>1082675</xdr:colOff>
      <xdr:row>27</xdr:row>
      <xdr:rowOff>111337</xdr:rowOff>
    </xdr:from>
    <xdr:to>
      <xdr:col>3</xdr:col>
      <xdr:colOff>1260475</xdr:colOff>
      <xdr:row>27</xdr:row>
      <xdr:rowOff>111337</xdr:rowOff>
    </xdr:to>
    <xdr:cxnSp macro="">
      <xdr:nvCxnSpPr>
        <xdr:cNvPr id="74" name="直線コネクタ 73"/>
        <xdr:cNvCxnSpPr/>
      </xdr:nvCxnSpPr>
      <xdr:spPr>
        <a:xfrm>
          <a:off x="4673600" y="5521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165117</xdr:rowOff>
    </xdr:from>
    <xdr:ext cx="405111" cy="259045"/>
    <xdr:sp macro="" textlink="">
      <xdr:nvSpPr>
        <xdr:cNvPr id="75" name="有形固定資産減価償却率平均値テキスト"/>
        <xdr:cNvSpPr txBox="1"/>
      </xdr:nvSpPr>
      <xdr:spPr>
        <a:xfrm>
          <a:off x="4813300" y="6089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twoCellAnchor>
    <xdr:from>
      <xdr:col>3</xdr:col>
      <xdr:colOff>1120775</xdr:colOff>
      <xdr:row>31</xdr:row>
      <xdr:rowOff>15240</xdr:rowOff>
    </xdr:from>
    <xdr:to>
      <xdr:col>3</xdr:col>
      <xdr:colOff>1222375</xdr:colOff>
      <xdr:row>31</xdr:row>
      <xdr:rowOff>116840</xdr:rowOff>
    </xdr:to>
    <xdr:sp macro="" textlink="">
      <xdr:nvSpPr>
        <xdr:cNvPr id="76" name="フローチャート : 判断 75"/>
        <xdr:cNvSpPr/>
      </xdr:nvSpPr>
      <xdr:spPr>
        <a:xfrm>
          <a:off x="47117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77470</xdr:rowOff>
    </xdr:from>
    <xdr:to>
      <xdr:col>3</xdr:col>
      <xdr:colOff>511175</xdr:colOff>
      <xdr:row>30</xdr:row>
      <xdr:rowOff>7620</xdr:rowOff>
    </xdr:to>
    <xdr:sp macro="" textlink="">
      <xdr:nvSpPr>
        <xdr:cNvPr id="77" name="フローチャート : 判断 76"/>
        <xdr:cNvSpPr/>
      </xdr:nvSpPr>
      <xdr:spPr>
        <a:xfrm>
          <a:off x="4000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26</xdr:row>
      <xdr:rowOff>138430</xdr:rowOff>
    </xdr:from>
    <xdr:to>
      <xdr:col>3</xdr:col>
      <xdr:colOff>511175</xdr:colOff>
      <xdr:row>27</xdr:row>
      <xdr:rowOff>68580</xdr:rowOff>
    </xdr:to>
    <xdr:sp macro="" textlink="">
      <xdr:nvSpPr>
        <xdr:cNvPr id="83" name="円/楕円 82"/>
        <xdr:cNvSpPr/>
      </xdr:nvSpPr>
      <xdr:spPr>
        <a:xfrm>
          <a:off x="4000500" y="53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29</xdr:row>
      <xdr:rowOff>170197</xdr:rowOff>
    </xdr:from>
    <xdr:ext cx="405111" cy="259045"/>
    <xdr:sp macro="" textlink="">
      <xdr:nvSpPr>
        <xdr:cNvPr id="84" name="n_1aveValue有形固定資産減価償却率"/>
        <xdr:cNvSpPr txBox="1"/>
      </xdr:nvSpPr>
      <xdr:spPr>
        <a:xfrm>
          <a:off x="3836043"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oneCellAnchor>
    <xdr:from>
      <xdr:col>3</xdr:col>
      <xdr:colOff>245118</xdr:colOff>
      <xdr:row>25</xdr:row>
      <xdr:rowOff>85107</xdr:rowOff>
    </xdr:from>
    <xdr:ext cx="405111" cy="259045"/>
    <xdr:sp macro="" textlink="">
      <xdr:nvSpPr>
        <xdr:cNvPr id="85" name="n_1mainValue有形固定資産減価償却率"/>
        <xdr:cNvSpPr txBox="1"/>
      </xdr:nvSpPr>
      <xdr:spPr>
        <a:xfrm>
          <a:off x="3836043" y="515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7" name="正方形/長方形 8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8" name="正方形/長方形 8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9" name="正方形/長方形 8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0" name="正方形/長方形 8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1" name="正方形/長方形 9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2" name="テキスト ボックス 9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3" name="正方形/長方形 9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4" name="正方形/長方形 9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5" name="正方形/長方形 9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6" name="テキスト ボックス 9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7" name="テキスト ボックス 9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8" name="テキスト ボックス 9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9" name="テキスト ボックス 9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和歌山県高野町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3,243
3,215
137.03
4,173,353
4,038,202
113,517
2,095,571
3,318,294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4" name="直線コネクタ 43"/>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5" name="テキスト ボックス 44"/>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48" name="直線コネクタ 47"/>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49" name="テキスト ボックス 48"/>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0" name="直線コネクタ 49"/>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1" name="テキスト ボックス 50"/>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2"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121920</xdr:rowOff>
    </xdr:from>
    <xdr:to>
      <xdr:col>6</xdr:col>
      <xdr:colOff>510540</xdr:colOff>
      <xdr:row>41</xdr:row>
      <xdr:rowOff>116205</xdr:rowOff>
    </xdr:to>
    <xdr:cxnSp macro="">
      <xdr:nvCxnSpPr>
        <xdr:cNvPr id="53" name="直線コネクタ 52"/>
        <xdr:cNvCxnSpPr/>
      </xdr:nvCxnSpPr>
      <xdr:spPr>
        <a:xfrm flipV="1">
          <a:off x="4634865" y="595122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120032</xdr:rowOff>
    </xdr:from>
    <xdr:ext cx="405111" cy="259045"/>
    <xdr:sp macro="" textlink="">
      <xdr:nvSpPr>
        <xdr:cNvPr id="54" name="【道路】&#10;有形固定資産減価償却率最小値テキスト"/>
        <xdr:cNvSpPr txBox="1"/>
      </xdr:nvSpPr>
      <xdr:spPr>
        <a:xfrm>
          <a:off x="4724400" y="714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48.3</a:t>
          </a:r>
          <a:endParaRPr kumimoji="1" lang="ja-JP" altLang="en-US" sz="1000" b="1">
            <a:latin typeface="ＭＳ Ｐゴシック"/>
          </a:endParaRPr>
        </a:p>
      </xdr:txBody>
    </xdr:sp>
    <xdr:clientData/>
  </xdr:oneCellAnchor>
  <xdr:twoCellAnchor>
    <xdr:from>
      <xdr:col>6</xdr:col>
      <xdr:colOff>422275</xdr:colOff>
      <xdr:row>41</xdr:row>
      <xdr:rowOff>116205</xdr:rowOff>
    </xdr:from>
    <xdr:to>
      <xdr:col>6</xdr:col>
      <xdr:colOff>600075</xdr:colOff>
      <xdr:row>41</xdr:row>
      <xdr:rowOff>116205</xdr:rowOff>
    </xdr:to>
    <xdr:cxnSp macro="">
      <xdr:nvCxnSpPr>
        <xdr:cNvPr id="55" name="直線コネクタ 54"/>
        <xdr:cNvCxnSpPr/>
      </xdr:nvCxnSpPr>
      <xdr:spPr>
        <a:xfrm>
          <a:off x="4546600" y="714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68597</xdr:rowOff>
    </xdr:from>
    <xdr:ext cx="405111" cy="259045"/>
    <xdr:sp macro="" textlink="">
      <xdr:nvSpPr>
        <xdr:cNvPr id="56" name="【道路】&#10;有形固定資産減価償却率最大値テキスト"/>
        <xdr:cNvSpPr txBox="1"/>
      </xdr:nvSpPr>
      <xdr:spPr>
        <a:xfrm>
          <a:off x="4724400" y="572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422275</xdr:colOff>
      <xdr:row>34</xdr:row>
      <xdr:rowOff>121920</xdr:rowOff>
    </xdr:from>
    <xdr:to>
      <xdr:col>6</xdr:col>
      <xdr:colOff>600075</xdr:colOff>
      <xdr:row>34</xdr:row>
      <xdr:rowOff>121920</xdr:rowOff>
    </xdr:to>
    <xdr:cxnSp macro="">
      <xdr:nvCxnSpPr>
        <xdr:cNvPr id="57" name="直線コネクタ 56"/>
        <xdr:cNvCxnSpPr/>
      </xdr:nvCxnSpPr>
      <xdr:spPr>
        <a:xfrm>
          <a:off x="4546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83837</xdr:rowOff>
    </xdr:from>
    <xdr:ext cx="405111" cy="259045"/>
    <xdr:sp macro="" textlink="">
      <xdr:nvSpPr>
        <xdr:cNvPr id="58" name="【道路】&#10;有形固定資産減価償却率平均値テキスト"/>
        <xdr:cNvSpPr txBox="1"/>
      </xdr:nvSpPr>
      <xdr:spPr>
        <a:xfrm>
          <a:off x="4724400" y="6598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105410</xdr:rowOff>
    </xdr:from>
    <xdr:to>
      <xdr:col>6</xdr:col>
      <xdr:colOff>561975</xdr:colOff>
      <xdr:row>39</xdr:row>
      <xdr:rowOff>35560</xdr:rowOff>
    </xdr:to>
    <xdr:sp macro="" textlink="">
      <xdr:nvSpPr>
        <xdr:cNvPr id="59" name="フローチャート : 判断 58"/>
        <xdr:cNvSpPr/>
      </xdr:nvSpPr>
      <xdr:spPr>
        <a:xfrm>
          <a:off x="45847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76835</xdr:rowOff>
    </xdr:from>
    <xdr:to>
      <xdr:col>5</xdr:col>
      <xdr:colOff>409575</xdr:colOff>
      <xdr:row>39</xdr:row>
      <xdr:rowOff>6985</xdr:rowOff>
    </xdr:to>
    <xdr:sp macro="" textlink="">
      <xdr:nvSpPr>
        <xdr:cNvPr id="60" name="フローチャート : 判断 59"/>
        <xdr:cNvSpPr/>
      </xdr:nvSpPr>
      <xdr:spPr>
        <a:xfrm>
          <a:off x="3746500" y="659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1" name="テキスト ボックス 60"/>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2" name="テキスト ボックス 61"/>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3" name="テキスト ボックス 62"/>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4" name="テキスト ボックス 63"/>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5" name="テキスト ボックス 64"/>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93980</xdr:rowOff>
    </xdr:from>
    <xdr:to>
      <xdr:col>5</xdr:col>
      <xdr:colOff>409575</xdr:colOff>
      <xdr:row>40</xdr:row>
      <xdr:rowOff>24130</xdr:rowOff>
    </xdr:to>
    <xdr:sp macro="" textlink="">
      <xdr:nvSpPr>
        <xdr:cNvPr id="66" name="円/楕円 65"/>
        <xdr:cNvSpPr/>
      </xdr:nvSpPr>
      <xdr:spPr>
        <a:xfrm>
          <a:off x="3746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23512</xdr:rowOff>
    </xdr:from>
    <xdr:ext cx="405111" cy="259045"/>
    <xdr:sp macro="" textlink="">
      <xdr:nvSpPr>
        <xdr:cNvPr id="67" name="n_1aveValue【道路】&#10;有形固定資産減価償却率"/>
        <xdr:cNvSpPr txBox="1"/>
      </xdr:nvSpPr>
      <xdr:spPr>
        <a:xfrm>
          <a:off x="3582043" y="6367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oneCellAnchor>
    <xdr:from>
      <xdr:col>5</xdr:col>
      <xdr:colOff>143518</xdr:colOff>
      <xdr:row>40</xdr:row>
      <xdr:rowOff>15257</xdr:rowOff>
    </xdr:from>
    <xdr:ext cx="405111" cy="259045"/>
    <xdr:sp macro="" textlink="">
      <xdr:nvSpPr>
        <xdr:cNvPr id="68" name="n_1mainValue【道路】&#10;有形固定資産減価償却率"/>
        <xdr:cNvSpPr txBox="1"/>
      </xdr:nvSpPr>
      <xdr:spPr>
        <a:xfrm>
          <a:off x="3582043" y="687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69" name="正方形/長方形 6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0" name="正方形/長方形 6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1" name="正方形/長方形 7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2" name="正方形/長方形 7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3" name="正方形/長方形 7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4" name="正方形/長方形 7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5" name="正方形/長方形 7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12.532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6" name="正方形/長方形 7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7" name="テキスト ボックス 7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8" name="直線コネクタ 7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79" name="直線コネクタ 7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0" name="テキスト ボックス 7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1" name="直線コネクタ 8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2" name="テキスト ボックス 81"/>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3" name="直線コネクタ 8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4" name="テキスト ボックス 83"/>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5" name="直線コネクタ 8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86" name="テキスト ボックス 85"/>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7" name="直線コネクタ 8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15620</xdr:rowOff>
    </xdr:from>
    <xdr:ext cx="531299" cy="259045"/>
    <xdr:sp macro="" textlink="">
      <xdr:nvSpPr>
        <xdr:cNvPr id="88" name="テキスト ボックス 87"/>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89" name="直線コネクタ 8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31949</xdr:rowOff>
    </xdr:from>
    <xdr:ext cx="595419" cy="259045"/>
    <xdr:sp macro="" textlink="">
      <xdr:nvSpPr>
        <xdr:cNvPr id="90" name="テキスト ボックス 89"/>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2" name="テキスト ボックス 9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136306</xdr:rowOff>
    </xdr:from>
    <xdr:to>
      <xdr:col>15</xdr:col>
      <xdr:colOff>180340</xdr:colOff>
      <xdr:row>41</xdr:row>
      <xdr:rowOff>95452</xdr:rowOff>
    </xdr:to>
    <xdr:cxnSp macro="">
      <xdr:nvCxnSpPr>
        <xdr:cNvPr id="94" name="直線コネクタ 93"/>
        <xdr:cNvCxnSpPr/>
      </xdr:nvCxnSpPr>
      <xdr:spPr>
        <a:xfrm flipV="1">
          <a:off x="10476865" y="5794156"/>
          <a:ext cx="0" cy="1330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99279</xdr:rowOff>
    </xdr:from>
    <xdr:ext cx="534377" cy="259045"/>
    <xdr:sp macro="" textlink="">
      <xdr:nvSpPr>
        <xdr:cNvPr id="95" name="【道路】&#10;一人当たり延長最小値テキスト"/>
        <xdr:cNvSpPr txBox="1"/>
      </xdr:nvSpPr>
      <xdr:spPr>
        <a:xfrm>
          <a:off x="10566400" y="712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10.321</a:t>
          </a:r>
          <a:endParaRPr kumimoji="1" lang="ja-JP" altLang="en-US" sz="1000" b="1">
            <a:latin typeface="ＭＳ Ｐゴシック"/>
          </a:endParaRPr>
        </a:p>
      </xdr:txBody>
    </xdr:sp>
    <xdr:clientData/>
  </xdr:oneCellAnchor>
  <xdr:twoCellAnchor>
    <xdr:from>
      <xdr:col>15</xdr:col>
      <xdr:colOff>92075</xdr:colOff>
      <xdr:row>41</xdr:row>
      <xdr:rowOff>95452</xdr:rowOff>
    </xdr:from>
    <xdr:to>
      <xdr:col>15</xdr:col>
      <xdr:colOff>269875</xdr:colOff>
      <xdr:row>41</xdr:row>
      <xdr:rowOff>95452</xdr:rowOff>
    </xdr:to>
    <xdr:cxnSp macro="">
      <xdr:nvCxnSpPr>
        <xdr:cNvPr id="96" name="直線コネクタ 95"/>
        <xdr:cNvCxnSpPr/>
      </xdr:nvCxnSpPr>
      <xdr:spPr>
        <a:xfrm>
          <a:off x="10388600" y="7124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82983</xdr:rowOff>
    </xdr:from>
    <xdr:ext cx="534377" cy="259045"/>
    <xdr:sp macro="" textlink="">
      <xdr:nvSpPr>
        <xdr:cNvPr id="97" name="【道路】&#10;一人当たり延長最大値テキスト"/>
        <xdr:cNvSpPr txBox="1"/>
      </xdr:nvSpPr>
      <xdr:spPr>
        <a:xfrm>
          <a:off x="10566400" y="556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91.819</a:t>
          </a:r>
          <a:endParaRPr kumimoji="1" lang="ja-JP" altLang="en-US" sz="1000" b="1">
            <a:latin typeface="ＭＳ Ｐゴシック"/>
          </a:endParaRPr>
        </a:p>
      </xdr:txBody>
    </xdr:sp>
    <xdr:clientData/>
  </xdr:oneCellAnchor>
  <xdr:twoCellAnchor>
    <xdr:from>
      <xdr:col>15</xdr:col>
      <xdr:colOff>92075</xdr:colOff>
      <xdr:row>33</xdr:row>
      <xdr:rowOff>136306</xdr:rowOff>
    </xdr:from>
    <xdr:to>
      <xdr:col>15</xdr:col>
      <xdr:colOff>269875</xdr:colOff>
      <xdr:row>33</xdr:row>
      <xdr:rowOff>136306</xdr:rowOff>
    </xdr:to>
    <xdr:cxnSp macro="">
      <xdr:nvCxnSpPr>
        <xdr:cNvPr id="98" name="直線コネクタ 97"/>
        <xdr:cNvCxnSpPr/>
      </xdr:nvCxnSpPr>
      <xdr:spPr>
        <a:xfrm>
          <a:off x="10388600" y="5794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118372</xdr:rowOff>
    </xdr:from>
    <xdr:ext cx="534377" cy="259045"/>
    <xdr:sp macro="" textlink="">
      <xdr:nvSpPr>
        <xdr:cNvPr id="99" name="【道路】&#10;一人当たり延長平均値テキスト"/>
        <xdr:cNvSpPr txBox="1"/>
      </xdr:nvSpPr>
      <xdr:spPr>
        <a:xfrm>
          <a:off x="10566400" y="6633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35.985</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139945</xdr:rowOff>
    </xdr:from>
    <xdr:to>
      <xdr:col>15</xdr:col>
      <xdr:colOff>231775</xdr:colOff>
      <xdr:row>39</xdr:row>
      <xdr:rowOff>70095</xdr:rowOff>
    </xdr:to>
    <xdr:sp macro="" textlink="">
      <xdr:nvSpPr>
        <xdr:cNvPr id="100" name="フローチャート : 判断 99"/>
        <xdr:cNvSpPr/>
      </xdr:nvSpPr>
      <xdr:spPr>
        <a:xfrm>
          <a:off x="10426700" y="665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83824</xdr:rowOff>
    </xdr:from>
    <xdr:to>
      <xdr:col>14</xdr:col>
      <xdr:colOff>79375</xdr:colOff>
      <xdr:row>38</xdr:row>
      <xdr:rowOff>13974</xdr:rowOff>
    </xdr:to>
    <xdr:sp macro="" textlink="">
      <xdr:nvSpPr>
        <xdr:cNvPr id="101" name="フローチャート : 判断 100"/>
        <xdr:cNvSpPr/>
      </xdr:nvSpPr>
      <xdr:spPr>
        <a:xfrm>
          <a:off x="9588500" y="642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37</xdr:row>
      <xdr:rowOff>26690</xdr:rowOff>
    </xdr:from>
    <xdr:to>
      <xdr:col>14</xdr:col>
      <xdr:colOff>79375</xdr:colOff>
      <xdr:row>37</xdr:row>
      <xdr:rowOff>128290</xdr:rowOff>
    </xdr:to>
    <xdr:sp macro="" textlink="">
      <xdr:nvSpPr>
        <xdr:cNvPr id="107" name="円/楕円 106"/>
        <xdr:cNvSpPr/>
      </xdr:nvSpPr>
      <xdr:spPr>
        <a:xfrm>
          <a:off x="9588500" y="637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38</xdr:row>
      <xdr:rowOff>5101</xdr:rowOff>
    </xdr:from>
    <xdr:ext cx="534377" cy="259045"/>
    <xdr:sp macro="" textlink="">
      <xdr:nvSpPr>
        <xdr:cNvPr id="108" name="n_1aveValue【道路】&#10;一人当たり延長"/>
        <xdr:cNvSpPr txBox="1"/>
      </xdr:nvSpPr>
      <xdr:spPr>
        <a:xfrm>
          <a:off x="9359410" y="652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49.922</a:t>
          </a:r>
          <a:endParaRPr kumimoji="1" lang="ja-JP" altLang="en-US" sz="1000" b="1">
            <a:solidFill>
              <a:srgbClr val="000080"/>
            </a:solidFill>
            <a:latin typeface="ＭＳ Ｐゴシック"/>
          </a:endParaRPr>
        </a:p>
      </xdr:txBody>
    </xdr:sp>
    <xdr:clientData/>
  </xdr:oneCellAnchor>
  <xdr:oneCellAnchor>
    <xdr:from>
      <xdr:col>13</xdr:col>
      <xdr:colOff>434485</xdr:colOff>
      <xdr:row>35</xdr:row>
      <xdr:rowOff>144817</xdr:rowOff>
    </xdr:from>
    <xdr:ext cx="534377" cy="259045"/>
    <xdr:sp macro="" textlink="">
      <xdr:nvSpPr>
        <xdr:cNvPr id="109" name="n_1mainValue【道路】&#10;一人当たり延長"/>
        <xdr:cNvSpPr txBox="1"/>
      </xdr:nvSpPr>
      <xdr:spPr>
        <a:xfrm>
          <a:off x="9359410" y="6145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53.421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0" name="テキスト ボックス 11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1" name="直線コネクタ 12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2" name="テキスト ボックス 12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3" name="直線コネクタ 12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4" name="テキスト ボックス 12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5" name="直線コネクタ 12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6" name="テキスト ボックス 12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7" name="直線コネクタ 12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8" name="テキスト ボックス 12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0" name="テキスト ボックス 12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0</xdr:rowOff>
    </xdr:from>
    <xdr:to>
      <xdr:col>6</xdr:col>
      <xdr:colOff>510540</xdr:colOff>
      <xdr:row>64</xdr:row>
      <xdr:rowOff>6858</xdr:rowOff>
    </xdr:to>
    <xdr:cxnSp macro="">
      <xdr:nvCxnSpPr>
        <xdr:cNvPr id="132" name="直線コネクタ 131"/>
        <xdr:cNvCxnSpPr/>
      </xdr:nvCxnSpPr>
      <xdr:spPr>
        <a:xfrm flipV="1">
          <a:off x="4634865" y="9601200"/>
          <a:ext cx="0" cy="137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10685</xdr:rowOff>
    </xdr:from>
    <xdr:ext cx="405111" cy="259045"/>
    <xdr:sp macro="" textlink="">
      <xdr:nvSpPr>
        <xdr:cNvPr id="133" name="【橋りょう・トンネル】&#10;有形固定資産減価償却率最小値テキスト"/>
        <xdr:cNvSpPr txBox="1"/>
      </xdr:nvSpPr>
      <xdr:spPr>
        <a:xfrm>
          <a:off x="4724400" y="1098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6</xdr:col>
      <xdr:colOff>422275</xdr:colOff>
      <xdr:row>64</xdr:row>
      <xdr:rowOff>6858</xdr:rowOff>
    </xdr:from>
    <xdr:to>
      <xdr:col>6</xdr:col>
      <xdr:colOff>600075</xdr:colOff>
      <xdr:row>64</xdr:row>
      <xdr:rowOff>6858</xdr:rowOff>
    </xdr:to>
    <xdr:cxnSp macro="">
      <xdr:nvCxnSpPr>
        <xdr:cNvPr id="134" name="直線コネクタ 133"/>
        <xdr:cNvCxnSpPr/>
      </xdr:nvCxnSpPr>
      <xdr:spPr>
        <a:xfrm>
          <a:off x="4546600" y="1097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118127</xdr:rowOff>
    </xdr:from>
    <xdr:ext cx="405111" cy="259045"/>
    <xdr:sp macro="" textlink="">
      <xdr:nvSpPr>
        <xdr:cNvPr id="135" name="【橋りょう・トンネル】&#10;有形固定資産減価償却率最大値テキスト"/>
        <xdr:cNvSpPr txBox="1"/>
      </xdr:nvSpPr>
      <xdr:spPr>
        <a:xfrm>
          <a:off x="47244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6</xdr:col>
      <xdr:colOff>422275</xdr:colOff>
      <xdr:row>56</xdr:row>
      <xdr:rowOff>0</xdr:rowOff>
    </xdr:from>
    <xdr:to>
      <xdr:col>6</xdr:col>
      <xdr:colOff>600075</xdr:colOff>
      <xdr:row>56</xdr:row>
      <xdr:rowOff>0</xdr:rowOff>
    </xdr:to>
    <xdr:cxnSp macro="">
      <xdr:nvCxnSpPr>
        <xdr:cNvPr id="136" name="直線コネクタ 135"/>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87647</xdr:rowOff>
    </xdr:from>
    <xdr:ext cx="405111" cy="259045"/>
    <xdr:sp macro="" textlink="">
      <xdr:nvSpPr>
        <xdr:cNvPr id="137" name="【橋りょう・トンネル】&#10;有形固定資産減価償却率平均値テキスト"/>
        <xdr:cNvSpPr txBox="1"/>
      </xdr:nvSpPr>
      <xdr:spPr>
        <a:xfrm>
          <a:off x="4724400" y="1037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109220</xdr:rowOff>
    </xdr:from>
    <xdr:to>
      <xdr:col>6</xdr:col>
      <xdr:colOff>561975</xdr:colOff>
      <xdr:row>61</xdr:row>
      <xdr:rowOff>39370</xdr:rowOff>
    </xdr:to>
    <xdr:sp macro="" textlink="">
      <xdr:nvSpPr>
        <xdr:cNvPr id="138" name="フローチャート : 判断 137"/>
        <xdr:cNvSpPr/>
      </xdr:nvSpPr>
      <xdr:spPr>
        <a:xfrm>
          <a:off x="4584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58928</xdr:rowOff>
    </xdr:from>
    <xdr:to>
      <xdr:col>5</xdr:col>
      <xdr:colOff>409575</xdr:colOff>
      <xdr:row>59</xdr:row>
      <xdr:rowOff>160528</xdr:rowOff>
    </xdr:to>
    <xdr:sp macro="" textlink="">
      <xdr:nvSpPr>
        <xdr:cNvPr id="139" name="フローチャート : 判断 138"/>
        <xdr:cNvSpPr/>
      </xdr:nvSpPr>
      <xdr:spPr>
        <a:xfrm>
          <a:off x="3746500" y="1017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0" name="テキスト ボックス 13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1" name="テキスト ボックス 14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2" name="テキスト ボックス 14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3" name="テキスト ボックス 14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4" name="テキスト ボックス 14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152654</xdr:rowOff>
    </xdr:from>
    <xdr:to>
      <xdr:col>5</xdr:col>
      <xdr:colOff>409575</xdr:colOff>
      <xdr:row>60</xdr:row>
      <xdr:rowOff>82804</xdr:rowOff>
    </xdr:to>
    <xdr:sp macro="" textlink="">
      <xdr:nvSpPr>
        <xdr:cNvPr id="145" name="円/楕円 144"/>
        <xdr:cNvSpPr/>
      </xdr:nvSpPr>
      <xdr:spPr>
        <a:xfrm>
          <a:off x="3746500" y="1026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5605</xdr:rowOff>
    </xdr:from>
    <xdr:ext cx="405111" cy="259045"/>
    <xdr:sp macro="" textlink="">
      <xdr:nvSpPr>
        <xdr:cNvPr id="146" name="n_1aveValue【橋りょう・トンネル】&#10;有形固定資産減価償却率"/>
        <xdr:cNvSpPr txBox="1"/>
      </xdr:nvSpPr>
      <xdr:spPr>
        <a:xfrm>
          <a:off x="3582043" y="994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143518</xdr:colOff>
      <xdr:row>60</xdr:row>
      <xdr:rowOff>73931</xdr:rowOff>
    </xdr:from>
    <xdr:ext cx="405111" cy="259045"/>
    <xdr:sp macro="" textlink="">
      <xdr:nvSpPr>
        <xdr:cNvPr id="147" name="n_1mainValue【橋りょう・トンネル】&#10;有形固定資産減価償却率"/>
        <xdr:cNvSpPr txBox="1"/>
      </xdr:nvSpPr>
      <xdr:spPr>
        <a:xfrm>
          <a:off x="3582043" y="1036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224,890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8" name="直線コネクタ 15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59" name="テキスト ボックス 15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0" name="直線コネクタ 15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60</xdr:row>
      <xdr:rowOff>86377</xdr:rowOff>
    </xdr:from>
    <xdr:ext cx="685572" cy="259045"/>
    <xdr:sp macro="" textlink="">
      <xdr:nvSpPr>
        <xdr:cNvPr id="161" name="テキスト ボックス 16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2" name="直線コネクタ 16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57</xdr:row>
      <xdr:rowOff>143527</xdr:rowOff>
    </xdr:from>
    <xdr:ext cx="685572" cy="259045"/>
    <xdr:sp macro="" textlink="">
      <xdr:nvSpPr>
        <xdr:cNvPr id="163" name="テキスト ボックス 16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4" name="直線コネクタ 16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29227</xdr:rowOff>
    </xdr:from>
    <xdr:ext cx="685572" cy="259045"/>
    <xdr:sp macro="" textlink="">
      <xdr:nvSpPr>
        <xdr:cNvPr id="165" name="テキスト ボックス 16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6" name="直線コネクタ 16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7" name="テキスト ボックス 16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61191</xdr:rowOff>
    </xdr:from>
    <xdr:to>
      <xdr:col>15</xdr:col>
      <xdr:colOff>180340</xdr:colOff>
      <xdr:row>63</xdr:row>
      <xdr:rowOff>165490</xdr:rowOff>
    </xdr:to>
    <xdr:cxnSp macro="">
      <xdr:nvCxnSpPr>
        <xdr:cNvPr id="169" name="直線コネクタ 168"/>
        <xdr:cNvCxnSpPr/>
      </xdr:nvCxnSpPr>
      <xdr:spPr>
        <a:xfrm flipV="1">
          <a:off x="10476865" y="9490941"/>
          <a:ext cx="0" cy="1475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169317</xdr:rowOff>
    </xdr:from>
    <xdr:ext cx="534377" cy="259045"/>
    <xdr:sp macro="" textlink="">
      <xdr:nvSpPr>
        <xdr:cNvPr id="170" name="【橋りょう・トンネル】&#10;一人当たり有形固定資産（償却資産）額最小値テキスト"/>
        <xdr:cNvSpPr txBox="1"/>
      </xdr:nvSpPr>
      <xdr:spPr>
        <a:xfrm>
          <a:off x="10566400" y="1097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26,073</a:t>
          </a:r>
          <a:endParaRPr kumimoji="1" lang="ja-JP" altLang="en-US" sz="1000" b="1">
            <a:latin typeface="ＭＳ Ｐゴシック"/>
          </a:endParaRPr>
        </a:p>
      </xdr:txBody>
    </xdr:sp>
    <xdr:clientData/>
  </xdr:oneCellAnchor>
  <xdr:twoCellAnchor>
    <xdr:from>
      <xdr:col>15</xdr:col>
      <xdr:colOff>92075</xdr:colOff>
      <xdr:row>63</xdr:row>
      <xdr:rowOff>165490</xdr:rowOff>
    </xdr:from>
    <xdr:to>
      <xdr:col>15</xdr:col>
      <xdr:colOff>269875</xdr:colOff>
      <xdr:row>63</xdr:row>
      <xdr:rowOff>165490</xdr:rowOff>
    </xdr:to>
    <xdr:cxnSp macro="">
      <xdr:nvCxnSpPr>
        <xdr:cNvPr id="171" name="直線コネクタ 170"/>
        <xdr:cNvCxnSpPr/>
      </xdr:nvCxnSpPr>
      <xdr:spPr>
        <a:xfrm>
          <a:off x="10388600" y="1096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7868</xdr:rowOff>
    </xdr:from>
    <xdr:ext cx="690189" cy="259045"/>
    <xdr:sp macro="" textlink="">
      <xdr:nvSpPr>
        <xdr:cNvPr id="172" name="【橋りょう・トンネル】&#10;一人当たり有形固定資産（償却資産）額最大値テキスト"/>
        <xdr:cNvSpPr txBox="1"/>
      </xdr:nvSpPr>
      <xdr:spPr>
        <a:xfrm>
          <a:off x="10566400" y="9266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6,482,322</a:t>
          </a:r>
          <a:endParaRPr kumimoji="1" lang="ja-JP" altLang="en-US" sz="1000" b="1">
            <a:latin typeface="ＭＳ Ｐゴシック"/>
          </a:endParaRPr>
        </a:p>
      </xdr:txBody>
    </xdr:sp>
    <xdr:clientData/>
  </xdr:oneCellAnchor>
  <xdr:twoCellAnchor>
    <xdr:from>
      <xdr:col>15</xdr:col>
      <xdr:colOff>92075</xdr:colOff>
      <xdr:row>55</xdr:row>
      <xdr:rowOff>61191</xdr:rowOff>
    </xdr:from>
    <xdr:to>
      <xdr:col>15</xdr:col>
      <xdr:colOff>269875</xdr:colOff>
      <xdr:row>55</xdr:row>
      <xdr:rowOff>61191</xdr:rowOff>
    </xdr:to>
    <xdr:cxnSp macro="">
      <xdr:nvCxnSpPr>
        <xdr:cNvPr id="173" name="直線コネクタ 172"/>
        <xdr:cNvCxnSpPr/>
      </xdr:nvCxnSpPr>
      <xdr:spPr>
        <a:xfrm>
          <a:off x="10388600" y="949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153223</xdr:rowOff>
    </xdr:from>
    <xdr:ext cx="690189" cy="259045"/>
    <xdr:sp macro="" textlink="">
      <xdr:nvSpPr>
        <xdr:cNvPr id="174" name="【橋りょう・トンネル】&#10;一人当たり有形固定資産（償却資産）額平均値テキスト"/>
        <xdr:cNvSpPr txBox="1"/>
      </xdr:nvSpPr>
      <xdr:spPr>
        <a:xfrm>
          <a:off x="10566400" y="1061167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1,263,142</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3346</xdr:rowOff>
    </xdr:from>
    <xdr:to>
      <xdr:col>15</xdr:col>
      <xdr:colOff>231775</xdr:colOff>
      <xdr:row>62</xdr:row>
      <xdr:rowOff>104946</xdr:rowOff>
    </xdr:to>
    <xdr:sp macro="" textlink="">
      <xdr:nvSpPr>
        <xdr:cNvPr id="175" name="フローチャート : 判断 174"/>
        <xdr:cNvSpPr/>
      </xdr:nvSpPr>
      <xdr:spPr>
        <a:xfrm>
          <a:off x="10426700" y="10633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98434</xdr:rowOff>
    </xdr:from>
    <xdr:to>
      <xdr:col>14</xdr:col>
      <xdr:colOff>79375</xdr:colOff>
      <xdr:row>63</xdr:row>
      <xdr:rowOff>28584</xdr:rowOff>
    </xdr:to>
    <xdr:sp macro="" textlink="">
      <xdr:nvSpPr>
        <xdr:cNvPr id="176" name="フローチャート : 判断 175"/>
        <xdr:cNvSpPr/>
      </xdr:nvSpPr>
      <xdr:spPr>
        <a:xfrm>
          <a:off x="9588500" y="10728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7" name="テキスト ボックス 17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8" name="テキスト ボックス 17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9" name="テキスト ボックス 17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0" name="テキスト ボックス 17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1" name="テキスト ボックス 18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95365</xdr:rowOff>
    </xdr:from>
    <xdr:to>
      <xdr:col>14</xdr:col>
      <xdr:colOff>79375</xdr:colOff>
      <xdr:row>64</xdr:row>
      <xdr:rowOff>25515</xdr:rowOff>
    </xdr:to>
    <xdr:sp macro="" textlink="">
      <xdr:nvSpPr>
        <xdr:cNvPr id="182" name="円/楕円 181"/>
        <xdr:cNvSpPr/>
      </xdr:nvSpPr>
      <xdr:spPr>
        <a:xfrm>
          <a:off x="9588500" y="1089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61</xdr:row>
      <xdr:rowOff>45111</xdr:rowOff>
    </xdr:from>
    <xdr:ext cx="599010" cy="259045"/>
    <xdr:sp macro="" textlink="">
      <xdr:nvSpPr>
        <xdr:cNvPr id="183" name="n_1aveValue【橋りょう・トンネル】&#10;一人当たり有形固定資産（償却資産）額"/>
        <xdr:cNvSpPr txBox="1"/>
      </xdr:nvSpPr>
      <xdr:spPr>
        <a:xfrm>
          <a:off x="9327094" y="10503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847,183</a:t>
          </a:r>
          <a:endParaRPr kumimoji="1" lang="ja-JP" altLang="en-US" sz="1000" b="1">
            <a:solidFill>
              <a:srgbClr val="000080"/>
            </a:solidFill>
            <a:latin typeface="ＭＳ Ｐゴシック"/>
          </a:endParaRPr>
        </a:p>
      </xdr:txBody>
    </xdr:sp>
    <xdr:clientData/>
  </xdr:oneCellAnchor>
  <xdr:oneCellAnchor>
    <xdr:from>
      <xdr:col>13</xdr:col>
      <xdr:colOff>402169</xdr:colOff>
      <xdr:row>64</xdr:row>
      <xdr:rowOff>16642</xdr:rowOff>
    </xdr:from>
    <xdr:ext cx="599010" cy="259045"/>
    <xdr:sp macro="" textlink="">
      <xdr:nvSpPr>
        <xdr:cNvPr id="184" name="n_1mainValue【橋りょう・トンネル】&#10;一人当たり有形固定資産（償却資産）額"/>
        <xdr:cNvSpPr txBox="1"/>
      </xdr:nvSpPr>
      <xdr:spPr>
        <a:xfrm>
          <a:off x="9327094" y="10989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110,607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5" name="正方形/長方形 18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2" name="正方形/長方形 19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3" name="テキスト ボックス 19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4" name="直線コネクタ 19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5" name="テキスト ボックス 19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196" name="直線コネクタ 19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197" name="テキスト ボックス 196"/>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198" name="直線コネクタ 19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199" name="テキスト ボックス 19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0" name="直線コネクタ 19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1" name="テキスト ボックス 20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2" name="直線コネクタ 20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3" name="テキスト ボックス 20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04" name="直線コネクタ 20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05" name="テキスト ボックス 20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06" name="直線コネクタ 20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07" name="テキスト ボックス 206"/>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8" name="直線コネクタ 20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9" name="テキスト ボックス 20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60961</xdr:rowOff>
    </xdr:from>
    <xdr:to>
      <xdr:col>6</xdr:col>
      <xdr:colOff>510540</xdr:colOff>
      <xdr:row>86</xdr:row>
      <xdr:rowOff>149134</xdr:rowOff>
    </xdr:to>
    <xdr:cxnSp macro="">
      <xdr:nvCxnSpPr>
        <xdr:cNvPr id="211" name="直線コネクタ 210"/>
        <xdr:cNvCxnSpPr/>
      </xdr:nvCxnSpPr>
      <xdr:spPr>
        <a:xfrm flipV="1">
          <a:off x="4634865" y="13434061"/>
          <a:ext cx="0" cy="145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152961</xdr:rowOff>
    </xdr:from>
    <xdr:ext cx="405111" cy="259045"/>
    <xdr:sp macro="" textlink="">
      <xdr:nvSpPr>
        <xdr:cNvPr id="212" name="【公営住宅】&#10;有形固定資産減価償却率最小値テキスト"/>
        <xdr:cNvSpPr txBox="1"/>
      </xdr:nvSpPr>
      <xdr:spPr>
        <a:xfrm>
          <a:off x="4724400" y="1489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6</xdr:col>
      <xdr:colOff>422275</xdr:colOff>
      <xdr:row>86</xdr:row>
      <xdr:rowOff>149134</xdr:rowOff>
    </xdr:from>
    <xdr:to>
      <xdr:col>6</xdr:col>
      <xdr:colOff>600075</xdr:colOff>
      <xdr:row>86</xdr:row>
      <xdr:rowOff>149134</xdr:rowOff>
    </xdr:to>
    <xdr:cxnSp macro="">
      <xdr:nvCxnSpPr>
        <xdr:cNvPr id="213" name="直線コネクタ 212"/>
        <xdr:cNvCxnSpPr/>
      </xdr:nvCxnSpPr>
      <xdr:spPr>
        <a:xfrm>
          <a:off x="4546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7638</xdr:rowOff>
    </xdr:from>
    <xdr:ext cx="405111" cy="259045"/>
    <xdr:sp macro="" textlink="">
      <xdr:nvSpPr>
        <xdr:cNvPr id="214" name="【公営住宅】&#10;有形固定資産減価償却率最大値テキスト"/>
        <xdr:cNvSpPr txBox="1"/>
      </xdr:nvSpPr>
      <xdr:spPr>
        <a:xfrm>
          <a:off x="47244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6</xdr:col>
      <xdr:colOff>422275</xdr:colOff>
      <xdr:row>78</xdr:row>
      <xdr:rowOff>60961</xdr:rowOff>
    </xdr:from>
    <xdr:to>
      <xdr:col>6</xdr:col>
      <xdr:colOff>600075</xdr:colOff>
      <xdr:row>78</xdr:row>
      <xdr:rowOff>60961</xdr:rowOff>
    </xdr:to>
    <xdr:cxnSp macro="">
      <xdr:nvCxnSpPr>
        <xdr:cNvPr id="215" name="直線コネクタ 214"/>
        <xdr:cNvCxnSpPr/>
      </xdr:nvCxnSpPr>
      <xdr:spPr>
        <a:xfrm>
          <a:off x="4546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62065</xdr:rowOff>
    </xdr:from>
    <xdr:ext cx="405111" cy="259045"/>
    <xdr:sp macro="" textlink="">
      <xdr:nvSpPr>
        <xdr:cNvPr id="216" name="【公営住宅】&#10;有形固定資産減価償却率平均値テキスト"/>
        <xdr:cNvSpPr txBox="1"/>
      </xdr:nvSpPr>
      <xdr:spPr>
        <a:xfrm>
          <a:off x="4724400" y="14292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83638</xdr:rowOff>
    </xdr:from>
    <xdr:to>
      <xdr:col>6</xdr:col>
      <xdr:colOff>561975</xdr:colOff>
      <xdr:row>84</xdr:row>
      <xdr:rowOff>13788</xdr:rowOff>
    </xdr:to>
    <xdr:sp macro="" textlink="">
      <xdr:nvSpPr>
        <xdr:cNvPr id="217" name="フローチャート : 判断 216"/>
        <xdr:cNvSpPr/>
      </xdr:nvSpPr>
      <xdr:spPr>
        <a:xfrm>
          <a:off x="45847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114663</xdr:rowOff>
    </xdr:from>
    <xdr:to>
      <xdr:col>5</xdr:col>
      <xdr:colOff>409575</xdr:colOff>
      <xdr:row>83</xdr:row>
      <xdr:rowOff>44813</xdr:rowOff>
    </xdr:to>
    <xdr:sp macro="" textlink="">
      <xdr:nvSpPr>
        <xdr:cNvPr id="218" name="フローチャート : 判断 217"/>
        <xdr:cNvSpPr/>
      </xdr:nvSpPr>
      <xdr:spPr>
        <a:xfrm>
          <a:off x="3746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9" name="テキスト ボックス 21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0" name="テキスト ボックス 21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1" name="テキスト ボックス 22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2" name="テキスト ボックス 22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3" name="テキスト ボックス 22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130992</xdr:rowOff>
    </xdr:from>
    <xdr:to>
      <xdr:col>5</xdr:col>
      <xdr:colOff>409575</xdr:colOff>
      <xdr:row>83</xdr:row>
      <xdr:rowOff>61142</xdr:rowOff>
    </xdr:to>
    <xdr:sp macro="" textlink="">
      <xdr:nvSpPr>
        <xdr:cNvPr id="224" name="円/楕円 223"/>
        <xdr:cNvSpPr/>
      </xdr:nvSpPr>
      <xdr:spPr>
        <a:xfrm>
          <a:off x="3746500" y="1418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61340</xdr:rowOff>
    </xdr:from>
    <xdr:ext cx="405111" cy="259045"/>
    <xdr:sp macro="" textlink="">
      <xdr:nvSpPr>
        <xdr:cNvPr id="225" name="n_1aveValue【公営住宅】&#10;有形固定資産減価償却率"/>
        <xdr:cNvSpPr txBox="1"/>
      </xdr:nvSpPr>
      <xdr:spPr>
        <a:xfrm>
          <a:off x="3582043"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oneCellAnchor>
    <xdr:from>
      <xdr:col>5</xdr:col>
      <xdr:colOff>143518</xdr:colOff>
      <xdr:row>83</xdr:row>
      <xdr:rowOff>52269</xdr:rowOff>
    </xdr:from>
    <xdr:ext cx="405111" cy="259045"/>
    <xdr:sp macro="" textlink="">
      <xdr:nvSpPr>
        <xdr:cNvPr id="226" name="n_1mainValue【公営住宅】&#10;有形固定資産減価償却率"/>
        <xdr:cNvSpPr txBox="1"/>
      </xdr:nvSpPr>
      <xdr:spPr>
        <a:xfrm>
          <a:off x="3582043" y="1428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7" name="正方形/長方形 22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8" name="正方形/長方形 22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9" name="正方形/長方形 22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0" name="正方形/長方形 22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1" name="正方形/長方形 23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2" name="正方形/長方形 23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3" name="正方形/長方形 23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4" name="正方形/長方形 23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5" name="テキスト ボックス 23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6" name="直線コネクタ 23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7" name="直線コネクタ 23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8" name="テキスト ボックス 23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9" name="直線コネクタ 23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0" name="テキスト ボックス 23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1" name="直線コネクタ 24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2" name="テキスト ボックス 24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3" name="直線コネクタ 24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4" name="テキスト ボックス 24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5" name="直線コネクタ 24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6" name="テキスト ボックス 24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7" name="直線コネクタ 2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248" name="テキスト ボックス 24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43435</xdr:rowOff>
    </xdr:from>
    <xdr:to>
      <xdr:col>15</xdr:col>
      <xdr:colOff>180340</xdr:colOff>
      <xdr:row>86</xdr:row>
      <xdr:rowOff>20383</xdr:rowOff>
    </xdr:to>
    <xdr:cxnSp macro="">
      <xdr:nvCxnSpPr>
        <xdr:cNvPr id="250" name="直線コネクタ 249"/>
        <xdr:cNvCxnSpPr/>
      </xdr:nvCxnSpPr>
      <xdr:spPr>
        <a:xfrm flipV="1">
          <a:off x="10476865" y="13416535"/>
          <a:ext cx="0" cy="134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24210</xdr:rowOff>
    </xdr:from>
    <xdr:ext cx="469744" cy="259045"/>
    <xdr:sp macro="" textlink="">
      <xdr:nvSpPr>
        <xdr:cNvPr id="251" name="【公営住宅】&#10;一人当たり面積最小値テキスト"/>
        <xdr:cNvSpPr txBox="1"/>
      </xdr:nvSpPr>
      <xdr:spPr>
        <a:xfrm>
          <a:off x="10566400" y="1476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0.493</a:t>
          </a:r>
          <a:endParaRPr kumimoji="1" lang="ja-JP" altLang="en-US" sz="1000" b="1">
            <a:latin typeface="ＭＳ Ｐゴシック"/>
          </a:endParaRPr>
        </a:p>
      </xdr:txBody>
    </xdr:sp>
    <xdr:clientData/>
  </xdr:oneCellAnchor>
  <xdr:twoCellAnchor>
    <xdr:from>
      <xdr:col>15</xdr:col>
      <xdr:colOff>92075</xdr:colOff>
      <xdr:row>86</xdr:row>
      <xdr:rowOff>20383</xdr:rowOff>
    </xdr:from>
    <xdr:to>
      <xdr:col>15</xdr:col>
      <xdr:colOff>269875</xdr:colOff>
      <xdr:row>86</xdr:row>
      <xdr:rowOff>20383</xdr:rowOff>
    </xdr:to>
    <xdr:cxnSp macro="">
      <xdr:nvCxnSpPr>
        <xdr:cNvPr id="252" name="直線コネクタ 251"/>
        <xdr:cNvCxnSpPr/>
      </xdr:nvCxnSpPr>
      <xdr:spPr>
        <a:xfrm>
          <a:off x="10388600" y="14765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161562</xdr:rowOff>
    </xdr:from>
    <xdr:ext cx="469744" cy="259045"/>
    <xdr:sp macro="" textlink="">
      <xdr:nvSpPr>
        <xdr:cNvPr id="253" name="【公営住宅】&#10;一人当たり面積最大値テキスト"/>
        <xdr:cNvSpPr txBox="1"/>
      </xdr:nvSpPr>
      <xdr:spPr>
        <a:xfrm>
          <a:off x="10566400" y="13191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7.572</a:t>
          </a:r>
          <a:endParaRPr kumimoji="1" lang="ja-JP" altLang="en-US" sz="1000" b="1">
            <a:latin typeface="ＭＳ Ｐゴシック"/>
          </a:endParaRPr>
        </a:p>
      </xdr:txBody>
    </xdr:sp>
    <xdr:clientData/>
  </xdr:oneCellAnchor>
  <xdr:twoCellAnchor>
    <xdr:from>
      <xdr:col>15</xdr:col>
      <xdr:colOff>92075</xdr:colOff>
      <xdr:row>78</xdr:row>
      <xdr:rowOff>43435</xdr:rowOff>
    </xdr:from>
    <xdr:to>
      <xdr:col>15</xdr:col>
      <xdr:colOff>269875</xdr:colOff>
      <xdr:row>78</xdr:row>
      <xdr:rowOff>43435</xdr:rowOff>
    </xdr:to>
    <xdr:cxnSp macro="">
      <xdr:nvCxnSpPr>
        <xdr:cNvPr id="254" name="直線コネクタ 253"/>
        <xdr:cNvCxnSpPr/>
      </xdr:nvCxnSpPr>
      <xdr:spPr>
        <a:xfrm>
          <a:off x="10388600" y="1341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85171</xdr:rowOff>
    </xdr:from>
    <xdr:ext cx="469744" cy="259045"/>
    <xdr:sp macro="" textlink="">
      <xdr:nvSpPr>
        <xdr:cNvPr id="255" name="【公営住宅】&#10;一人当たり面積平均値テキスト"/>
        <xdr:cNvSpPr txBox="1"/>
      </xdr:nvSpPr>
      <xdr:spPr>
        <a:xfrm>
          <a:off x="10566400" y="14315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2.473</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106744</xdr:rowOff>
    </xdr:from>
    <xdr:to>
      <xdr:col>15</xdr:col>
      <xdr:colOff>231775</xdr:colOff>
      <xdr:row>84</xdr:row>
      <xdr:rowOff>36894</xdr:rowOff>
    </xdr:to>
    <xdr:sp macro="" textlink="">
      <xdr:nvSpPr>
        <xdr:cNvPr id="256" name="フローチャート : 判断 255"/>
        <xdr:cNvSpPr/>
      </xdr:nvSpPr>
      <xdr:spPr>
        <a:xfrm>
          <a:off x="104267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37592</xdr:rowOff>
    </xdr:from>
    <xdr:to>
      <xdr:col>14</xdr:col>
      <xdr:colOff>79375</xdr:colOff>
      <xdr:row>82</xdr:row>
      <xdr:rowOff>139192</xdr:rowOff>
    </xdr:to>
    <xdr:sp macro="" textlink="">
      <xdr:nvSpPr>
        <xdr:cNvPr id="257" name="フローチャート : 判断 256"/>
        <xdr:cNvSpPr/>
      </xdr:nvSpPr>
      <xdr:spPr>
        <a:xfrm>
          <a:off x="95885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8" name="テキスト ボックス 2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9" name="テキスト ボックス 2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0" name="テキスト ボックス 2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1" name="テキスト ボックス 2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2" name="テキスト ボックス 2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81</xdr:row>
      <xdr:rowOff>50546</xdr:rowOff>
    </xdr:from>
    <xdr:to>
      <xdr:col>14</xdr:col>
      <xdr:colOff>79375</xdr:colOff>
      <xdr:row>81</xdr:row>
      <xdr:rowOff>152146</xdr:rowOff>
    </xdr:to>
    <xdr:sp macro="" textlink="">
      <xdr:nvSpPr>
        <xdr:cNvPr id="263" name="円/楕円 262"/>
        <xdr:cNvSpPr/>
      </xdr:nvSpPr>
      <xdr:spPr>
        <a:xfrm>
          <a:off x="9588500" y="1393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130319</xdr:rowOff>
    </xdr:from>
    <xdr:ext cx="469744" cy="259045"/>
    <xdr:sp macro="" textlink="">
      <xdr:nvSpPr>
        <xdr:cNvPr id="264" name="n_1aveValue【公営住宅】&#10;一人当たり面積"/>
        <xdr:cNvSpPr txBox="1"/>
      </xdr:nvSpPr>
      <xdr:spPr>
        <a:xfrm>
          <a:off x="9391727" y="1418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3.736</a:t>
          </a:r>
          <a:endParaRPr kumimoji="1" lang="ja-JP" altLang="en-US" sz="1000" b="1">
            <a:solidFill>
              <a:srgbClr val="000080"/>
            </a:solidFill>
            <a:latin typeface="ＭＳ Ｐゴシック"/>
          </a:endParaRPr>
        </a:p>
      </xdr:txBody>
    </xdr:sp>
    <xdr:clientData/>
  </xdr:oneCellAnchor>
  <xdr:oneCellAnchor>
    <xdr:from>
      <xdr:col>13</xdr:col>
      <xdr:colOff>466802</xdr:colOff>
      <xdr:row>79</xdr:row>
      <xdr:rowOff>168673</xdr:rowOff>
    </xdr:from>
    <xdr:ext cx="469744" cy="259045"/>
    <xdr:sp macro="" textlink="">
      <xdr:nvSpPr>
        <xdr:cNvPr id="265" name="n_1mainValue【公営住宅】&#10;一人当たり面積"/>
        <xdr:cNvSpPr txBox="1"/>
      </xdr:nvSpPr>
      <xdr:spPr>
        <a:xfrm>
          <a:off x="9391727" y="13713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6" name="正方形/長方形 26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7" name="正方形/長方形 26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8" name="正方形/長方形 26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9" name="正方形/長方形 26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0" name="正方形/長方形 26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1" name="正方形/長方形 27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2" name="正方形/長方形 27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3" name="正方形/長方形 27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4" name="正方形/長方形 27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5" name="正方形/長方形 27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6" name="正方形/長方形 27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7" name="正方形/長方形 27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8" name="正方形/長方形 27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9" name="正方形/長方形 27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0" name="正方形/長方形 27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89,913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1" name="正方形/長方形 28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2" name="正方形/長方形 28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3" name="正方形/長方形 28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4" name="正方形/長方形 28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5" name="正方形/長方形 28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6" name="正方形/長方形 28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7" name="正方形/長方形 28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8" name="正方形/長方形 28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9" name="正方形/長方形 28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0" name="テキスト ボックス 28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1" name="直線コネクタ 29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2" name="テキスト ボックス 29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3" name="直線コネクタ 29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4" name="テキスト ボックス 29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5" name="直線コネクタ 29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6" name="テキスト ボックス 29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7" name="直線コネクタ 29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8" name="テキスト ボックス 29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9" name="直線コネクタ 29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0" name="テキスト ボックス 29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1" name="直線コネクタ 30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02" name="テキスト ボックス 30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3" name="直線コネクタ 30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4" name="テキスト ボックス 30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64770</xdr:rowOff>
    </xdr:from>
    <xdr:to>
      <xdr:col>23</xdr:col>
      <xdr:colOff>516889</xdr:colOff>
      <xdr:row>42</xdr:row>
      <xdr:rowOff>57150</xdr:rowOff>
    </xdr:to>
    <xdr:cxnSp macro="">
      <xdr:nvCxnSpPr>
        <xdr:cNvPr id="306" name="直線コネクタ 305"/>
        <xdr:cNvCxnSpPr/>
      </xdr:nvCxnSpPr>
      <xdr:spPr>
        <a:xfrm flipV="1">
          <a:off x="16318864" y="572262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60977</xdr:rowOff>
    </xdr:from>
    <xdr:ext cx="405111" cy="259045"/>
    <xdr:sp macro="" textlink="">
      <xdr:nvSpPr>
        <xdr:cNvPr id="307" name="【認定こども園・幼稚園・保育所】&#10;有形固定資産減価償却率最小値テキスト"/>
        <xdr:cNvSpPr txBox="1"/>
      </xdr:nvSpPr>
      <xdr:spPr>
        <a:xfrm>
          <a:off x="16408400" y="726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23</xdr:col>
      <xdr:colOff>428625</xdr:colOff>
      <xdr:row>42</xdr:row>
      <xdr:rowOff>57150</xdr:rowOff>
    </xdr:from>
    <xdr:to>
      <xdr:col>23</xdr:col>
      <xdr:colOff>606425</xdr:colOff>
      <xdr:row>42</xdr:row>
      <xdr:rowOff>57150</xdr:rowOff>
    </xdr:to>
    <xdr:cxnSp macro="">
      <xdr:nvCxnSpPr>
        <xdr:cNvPr id="308" name="直線コネクタ 307"/>
        <xdr:cNvCxnSpPr/>
      </xdr:nvCxnSpPr>
      <xdr:spPr>
        <a:xfrm>
          <a:off x="16230600" y="725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11447</xdr:rowOff>
    </xdr:from>
    <xdr:ext cx="405111" cy="259045"/>
    <xdr:sp macro="" textlink="">
      <xdr:nvSpPr>
        <xdr:cNvPr id="309" name="【認定こども園・幼稚園・保育所】&#10;有形固定資産減価償却率最大値テキスト"/>
        <xdr:cNvSpPr txBox="1"/>
      </xdr:nvSpPr>
      <xdr:spPr>
        <a:xfrm>
          <a:off x="164084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a:t>
          </a:r>
          <a:endParaRPr kumimoji="1" lang="ja-JP" altLang="en-US" sz="1000" b="1">
            <a:latin typeface="ＭＳ Ｐゴシック"/>
          </a:endParaRPr>
        </a:p>
      </xdr:txBody>
    </xdr:sp>
    <xdr:clientData/>
  </xdr:oneCellAnchor>
  <xdr:twoCellAnchor>
    <xdr:from>
      <xdr:col>23</xdr:col>
      <xdr:colOff>428625</xdr:colOff>
      <xdr:row>33</xdr:row>
      <xdr:rowOff>64770</xdr:rowOff>
    </xdr:from>
    <xdr:to>
      <xdr:col>23</xdr:col>
      <xdr:colOff>606425</xdr:colOff>
      <xdr:row>33</xdr:row>
      <xdr:rowOff>64770</xdr:rowOff>
    </xdr:to>
    <xdr:cxnSp macro="">
      <xdr:nvCxnSpPr>
        <xdr:cNvPr id="310" name="直線コネクタ 309"/>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17</xdr:rowOff>
    </xdr:from>
    <xdr:ext cx="405111" cy="259045"/>
    <xdr:sp macro="" textlink="">
      <xdr:nvSpPr>
        <xdr:cNvPr id="311" name="【認定こども園・幼稚園・保育所】&#10;有形固定資産減価償却率平均値テキスト"/>
        <xdr:cNvSpPr txBox="1"/>
      </xdr:nvSpPr>
      <xdr:spPr>
        <a:xfrm>
          <a:off x="16408400" y="66865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21590</xdr:rowOff>
    </xdr:from>
    <xdr:to>
      <xdr:col>23</xdr:col>
      <xdr:colOff>568325</xdr:colOff>
      <xdr:row>39</xdr:row>
      <xdr:rowOff>123190</xdr:rowOff>
    </xdr:to>
    <xdr:sp macro="" textlink="">
      <xdr:nvSpPr>
        <xdr:cNvPr id="312" name="フローチャート : 判断 311"/>
        <xdr:cNvSpPr/>
      </xdr:nvSpPr>
      <xdr:spPr>
        <a:xfrm>
          <a:off x="16268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145415</xdr:rowOff>
    </xdr:from>
    <xdr:to>
      <xdr:col>22</xdr:col>
      <xdr:colOff>415925</xdr:colOff>
      <xdr:row>38</xdr:row>
      <xdr:rowOff>75565</xdr:rowOff>
    </xdr:to>
    <xdr:sp macro="" textlink="">
      <xdr:nvSpPr>
        <xdr:cNvPr id="313" name="フローチャート : 判断 312"/>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4" name="テキスト ボックス 3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5" name="テキスト ボックス 3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6" name="テキスト ボックス 3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7" name="テキスト ボックス 3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8" name="テキスト ボックス 3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34</xdr:row>
      <xdr:rowOff>130175</xdr:rowOff>
    </xdr:from>
    <xdr:to>
      <xdr:col>22</xdr:col>
      <xdr:colOff>415925</xdr:colOff>
      <xdr:row>35</xdr:row>
      <xdr:rowOff>60325</xdr:rowOff>
    </xdr:to>
    <xdr:sp macro="" textlink="">
      <xdr:nvSpPr>
        <xdr:cNvPr id="319" name="円/楕円 318"/>
        <xdr:cNvSpPr/>
      </xdr:nvSpPr>
      <xdr:spPr>
        <a:xfrm>
          <a:off x="15430500" y="595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66692</xdr:rowOff>
    </xdr:from>
    <xdr:ext cx="405111" cy="259045"/>
    <xdr:sp macro="" textlink="">
      <xdr:nvSpPr>
        <xdr:cNvPr id="320" name="n_1aveValue【認定こども園・幼稚園・保育所】&#10;有形固定資産減価償却率"/>
        <xdr:cNvSpPr txBox="1"/>
      </xdr:nvSpPr>
      <xdr:spPr>
        <a:xfrm>
          <a:off x="15266043"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22</xdr:col>
      <xdr:colOff>149868</xdr:colOff>
      <xdr:row>33</xdr:row>
      <xdr:rowOff>76852</xdr:rowOff>
    </xdr:from>
    <xdr:ext cx="405111" cy="259045"/>
    <xdr:sp macro="" textlink="">
      <xdr:nvSpPr>
        <xdr:cNvPr id="321" name="n_1mainValue【認定こども園・幼稚園・保育所】&#10;有形固定資産減価償却率"/>
        <xdr:cNvSpPr txBox="1"/>
      </xdr:nvSpPr>
      <xdr:spPr>
        <a:xfrm>
          <a:off x="15266043" y="57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2" name="正方形/長方形 32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3" name="正方形/長方形 32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4" name="正方形/長方形 32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5" name="正方形/長方形 32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6" name="正方形/長方形 32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7" name="正方形/長方形 32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8" name="正方形/長方形 32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9" name="正方形/長方形 32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0" name="テキスト ボックス 32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1" name="直線コネクタ 33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32" name="テキスト ボックス 331"/>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41</xdr:row>
      <xdr:rowOff>133350</xdr:rowOff>
    </xdr:from>
    <xdr:to>
      <xdr:col>33</xdr:col>
      <xdr:colOff>314325</xdr:colOff>
      <xdr:row>41</xdr:row>
      <xdr:rowOff>133350</xdr:rowOff>
    </xdr:to>
    <xdr:cxnSp macro="">
      <xdr:nvCxnSpPr>
        <xdr:cNvPr id="333" name="直線コネクタ 33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34" name="テキスト ボックス 33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5" name="直線コネクタ 33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36" name="テキスト ボックス 33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7" name="直線コネクタ 33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38" name="テキスト ボックス 33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39" name="直線コネクタ 33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40" name="テキスト ボックス 33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1" name="直線コネクタ 3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2" name="テキスト ボックス 34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101346</xdr:rowOff>
    </xdr:from>
    <xdr:to>
      <xdr:col>32</xdr:col>
      <xdr:colOff>186689</xdr:colOff>
      <xdr:row>40</xdr:row>
      <xdr:rowOff>3048</xdr:rowOff>
    </xdr:to>
    <xdr:cxnSp macro="">
      <xdr:nvCxnSpPr>
        <xdr:cNvPr id="344" name="直線コネクタ 343"/>
        <xdr:cNvCxnSpPr/>
      </xdr:nvCxnSpPr>
      <xdr:spPr>
        <a:xfrm flipV="1">
          <a:off x="22160864" y="575919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6875</xdr:rowOff>
    </xdr:from>
    <xdr:ext cx="469744" cy="259045"/>
    <xdr:sp macro="" textlink="">
      <xdr:nvSpPr>
        <xdr:cNvPr id="345" name="【認定こども園・幼稚園・保育所】&#10;一人当たり面積最小値テキスト"/>
        <xdr:cNvSpPr txBox="1"/>
      </xdr:nvSpPr>
      <xdr:spPr>
        <a:xfrm>
          <a:off x="22250400" y="6864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0.266</a:t>
          </a:r>
          <a:endParaRPr kumimoji="1" lang="ja-JP" altLang="en-US" sz="1000" b="1">
            <a:latin typeface="ＭＳ Ｐゴシック"/>
          </a:endParaRPr>
        </a:p>
      </xdr:txBody>
    </xdr:sp>
    <xdr:clientData/>
  </xdr:oneCellAnchor>
  <xdr:twoCellAnchor>
    <xdr:from>
      <xdr:col>32</xdr:col>
      <xdr:colOff>98425</xdr:colOff>
      <xdr:row>40</xdr:row>
      <xdr:rowOff>3048</xdr:rowOff>
    </xdr:from>
    <xdr:to>
      <xdr:col>32</xdr:col>
      <xdr:colOff>276225</xdr:colOff>
      <xdr:row>40</xdr:row>
      <xdr:rowOff>3048</xdr:rowOff>
    </xdr:to>
    <xdr:cxnSp macro="">
      <xdr:nvCxnSpPr>
        <xdr:cNvPr id="346" name="直線コネクタ 345"/>
        <xdr:cNvCxnSpPr/>
      </xdr:nvCxnSpPr>
      <xdr:spPr>
        <a:xfrm>
          <a:off x="22072600" y="686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48023</xdr:rowOff>
    </xdr:from>
    <xdr:ext cx="469744" cy="259045"/>
    <xdr:sp macro="" textlink="">
      <xdr:nvSpPr>
        <xdr:cNvPr id="347" name="【認定こども園・幼稚園・保育所】&#10;一人当たり面積最大値テキスト"/>
        <xdr:cNvSpPr txBox="1"/>
      </xdr:nvSpPr>
      <xdr:spPr>
        <a:xfrm>
          <a:off x="22250400" y="553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0.507</a:t>
          </a:r>
          <a:endParaRPr kumimoji="1" lang="ja-JP" altLang="en-US" sz="1000" b="1">
            <a:latin typeface="ＭＳ Ｐゴシック"/>
          </a:endParaRPr>
        </a:p>
      </xdr:txBody>
    </xdr:sp>
    <xdr:clientData/>
  </xdr:oneCellAnchor>
  <xdr:twoCellAnchor>
    <xdr:from>
      <xdr:col>32</xdr:col>
      <xdr:colOff>98425</xdr:colOff>
      <xdr:row>33</xdr:row>
      <xdr:rowOff>101346</xdr:rowOff>
    </xdr:from>
    <xdr:to>
      <xdr:col>32</xdr:col>
      <xdr:colOff>276225</xdr:colOff>
      <xdr:row>33</xdr:row>
      <xdr:rowOff>101346</xdr:rowOff>
    </xdr:to>
    <xdr:cxnSp macro="">
      <xdr:nvCxnSpPr>
        <xdr:cNvPr id="348" name="直線コネクタ 347"/>
        <xdr:cNvCxnSpPr/>
      </xdr:nvCxnSpPr>
      <xdr:spPr>
        <a:xfrm>
          <a:off x="22072600" y="575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156989</xdr:rowOff>
    </xdr:from>
    <xdr:ext cx="469744" cy="259045"/>
    <xdr:sp macro="" textlink="">
      <xdr:nvSpPr>
        <xdr:cNvPr id="349" name="【認定こども園・幼稚園・保育所】&#10;一人当たり面積平均値テキスト"/>
        <xdr:cNvSpPr txBox="1"/>
      </xdr:nvSpPr>
      <xdr:spPr>
        <a:xfrm>
          <a:off x="22250400" y="6500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7112</xdr:rowOff>
    </xdr:from>
    <xdr:to>
      <xdr:col>32</xdr:col>
      <xdr:colOff>238125</xdr:colOff>
      <xdr:row>38</xdr:row>
      <xdr:rowOff>108712</xdr:rowOff>
    </xdr:to>
    <xdr:sp macro="" textlink="">
      <xdr:nvSpPr>
        <xdr:cNvPr id="350" name="フローチャート : 判断 349"/>
        <xdr:cNvSpPr/>
      </xdr:nvSpPr>
      <xdr:spPr>
        <a:xfrm>
          <a:off x="221107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33</xdr:row>
      <xdr:rowOff>82550</xdr:rowOff>
    </xdr:from>
    <xdr:to>
      <xdr:col>31</xdr:col>
      <xdr:colOff>85725</xdr:colOff>
      <xdr:row>34</xdr:row>
      <xdr:rowOff>12700</xdr:rowOff>
    </xdr:to>
    <xdr:sp macro="" textlink="">
      <xdr:nvSpPr>
        <xdr:cNvPr id="351" name="フローチャート : 判断 350"/>
        <xdr:cNvSpPr/>
      </xdr:nvSpPr>
      <xdr:spPr>
        <a:xfrm>
          <a:off x="21272500" y="574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2" name="テキスト ボックス 35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3" name="テキスト ボックス 35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4" name="テキスト ボックス 35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5" name="テキスト ボックス 35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6" name="テキスト ボックス 35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45974</xdr:rowOff>
    </xdr:from>
    <xdr:to>
      <xdr:col>31</xdr:col>
      <xdr:colOff>85725</xdr:colOff>
      <xdr:row>39</xdr:row>
      <xdr:rowOff>147574</xdr:rowOff>
    </xdr:to>
    <xdr:sp macro="" textlink="">
      <xdr:nvSpPr>
        <xdr:cNvPr id="357" name="円/楕円 356"/>
        <xdr:cNvSpPr/>
      </xdr:nvSpPr>
      <xdr:spPr>
        <a:xfrm>
          <a:off x="21272500" y="673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32</xdr:row>
      <xdr:rowOff>29227</xdr:rowOff>
    </xdr:from>
    <xdr:ext cx="469744" cy="259045"/>
    <xdr:sp macro="" textlink="">
      <xdr:nvSpPr>
        <xdr:cNvPr id="358" name="n_1aveValue【認定こども園・幼稚園・保育所】&#10;一人当たり面積"/>
        <xdr:cNvSpPr txBox="1"/>
      </xdr:nvSpPr>
      <xdr:spPr>
        <a:xfrm>
          <a:off x="21075727" y="55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0.500</a:t>
          </a:r>
          <a:endParaRPr kumimoji="1" lang="ja-JP" altLang="en-US" sz="1000" b="1">
            <a:solidFill>
              <a:srgbClr val="000080"/>
            </a:solidFill>
            <a:latin typeface="ＭＳ Ｐゴシック"/>
          </a:endParaRPr>
        </a:p>
      </xdr:txBody>
    </xdr:sp>
    <xdr:clientData/>
  </xdr:oneCellAnchor>
  <xdr:oneCellAnchor>
    <xdr:from>
      <xdr:col>30</xdr:col>
      <xdr:colOff>473152</xdr:colOff>
      <xdr:row>39</xdr:row>
      <xdr:rowOff>138701</xdr:rowOff>
    </xdr:from>
    <xdr:ext cx="469744" cy="259045"/>
    <xdr:sp macro="" textlink="">
      <xdr:nvSpPr>
        <xdr:cNvPr id="359" name="n_1mainValue【認定こども園・幼稚園・保育所】&#10;一人当たり面積"/>
        <xdr:cNvSpPr txBox="1"/>
      </xdr:nvSpPr>
      <xdr:spPr>
        <a:xfrm>
          <a:off x="21075727" y="68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0.283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0" name="正方形/長方形 35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1" name="正方形/長方形 36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2" name="正方形/長方形 36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3" name="正方形/長方形 36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4" name="正方形/長方形 36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5" name="正方形/長方形 36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6" name="正方形/長方形 36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7" name="正方形/長方形 36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8" name="テキスト ボックス 36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9" name="直線コネクタ 36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0" name="テキスト ボックス 36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71" name="直線コネクタ 37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72" name="テキスト ボックス 371"/>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73" name="直線コネクタ 37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74" name="テキスト ボックス 37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75" name="直線コネクタ 37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76" name="テキスト ボックス 37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77" name="直線コネクタ 37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78" name="テキスト ボックス 37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79" name="直線コネクタ 37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80" name="テキスト ボックス 37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81" name="直線コネクタ 38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82" name="テキスト ボックス 381"/>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3" name="直線コネクタ 38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4" name="テキスト ボックス 38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54</xdr:row>
      <xdr:rowOff>169817</xdr:rowOff>
    </xdr:from>
    <xdr:to>
      <xdr:col>23</xdr:col>
      <xdr:colOff>516889</xdr:colOff>
      <xdr:row>63</xdr:row>
      <xdr:rowOff>132262</xdr:rowOff>
    </xdr:to>
    <xdr:cxnSp macro="">
      <xdr:nvCxnSpPr>
        <xdr:cNvPr id="386" name="直線コネクタ 385"/>
        <xdr:cNvCxnSpPr/>
      </xdr:nvCxnSpPr>
      <xdr:spPr>
        <a:xfrm flipV="1">
          <a:off x="16318864" y="9428117"/>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136089</xdr:rowOff>
    </xdr:from>
    <xdr:ext cx="405111" cy="259045"/>
    <xdr:sp macro="" textlink="">
      <xdr:nvSpPr>
        <xdr:cNvPr id="387" name="【学校施設】&#10;有形固定資産減価償却率最小値テキスト"/>
        <xdr:cNvSpPr txBox="1"/>
      </xdr:nvSpPr>
      <xdr:spPr>
        <a:xfrm>
          <a:off x="16408400" y="1093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35.2</a:t>
          </a:r>
          <a:endParaRPr kumimoji="1" lang="ja-JP" altLang="en-US" sz="1000" b="1">
            <a:latin typeface="ＭＳ Ｐゴシック"/>
          </a:endParaRPr>
        </a:p>
      </xdr:txBody>
    </xdr:sp>
    <xdr:clientData/>
  </xdr:oneCellAnchor>
  <xdr:twoCellAnchor>
    <xdr:from>
      <xdr:col>23</xdr:col>
      <xdr:colOff>428625</xdr:colOff>
      <xdr:row>63</xdr:row>
      <xdr:rowOff>132262</xdr:rowOff>
    </xdr:from>
    <xdr:to>
      <xdr:col>23</xdr:col>
      <xdr:colOff>606425</xdr:colOff>
      <xdr:row>63</xdr:row>
      <xdr:rowOff>132262</xdr:rowOff>
    </xdr:to>
    <xdr:cxnSp macro="">
      <xdr:nvCxnSpPr>
        <xdr:cNvPr id="388" name="直線コネクタ 387"/>
        <xdr:cNvCxnSpPr/>
      </xdr:nvCxnSpPr>
      <xdr:spPr>
        <a:xfrm>
          <a:off x="16230600" y="10933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116494</xdr:rowOff>
    </xdr:from>
    <xdr:ext cx="405111" cy="259045"/>
    <xdr:sp macro="" textlink="">
      <xdr:nvSpPr>
        <xdr:cNvPr id="389" name="【学校施設】&#10;有形固定資産減価償却率最大値テキスト"/>
        <xdr:cNvSpPr txBox="1"/>
      </xdr:nvSpPr>
      <xdr:spPr>
        <a:xfrm>
          <a:off x="16408400" y="9203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23</xdr:col>
      <xdr:colOff>428625</xdr:colOff>
      <xdr:row>54</xdr:row>
      <xdr:rowOff>169817</xdr:rowOff>
    </xdr:from>
    <xdr:to>
      <xdr:col>23</xdr:col>
      <xdr:colOff>606425</xdr:colOff>
      <xdr:row>54</xdr:row>
      <xdr:rowOff>169817</xdr:rowOff>
    </xdr:to>
    <xdr:cxnSp macro="">
      <xdr:nvCxnSpPr>
        <xdr:cNvPr id="390" name="直線コネクタ 389"/>
        <xdr:cNvCxnSpPr/>
      </xdr:nvCxnSpPr>
      <xdr:spPr>
        <a:xfrm>
          <a:off x="16230600" y="9428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45193</xdr:rowOff>
    </xdr:from>
    <xdr:ext cx="405111" cy="259045"/>
    <xdr:sp macro="" textlink="">
      <xdr:nvSpPr>
        <xdr:cNvPr id="391" name="【学校施設】&#10;有形固定資産減価償却率平均値テキスト"/>
        <xdr:cNvSpPr txBox="1"/>
      </xdr:nvSpPr>
      <xdr:spPr>
        <a:xfrm>
          <a:off x="16408400" y="10332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66766</xdr:rowOff>
    </xdr:from>
    <xdr:to>
      <xdr:col>23</xdr:col>
      <xdr:colOff>568325</xdr:colOff>
      <xdr:row>60</xdr:row>
      <xdr:rowOff>168366</xdr:rowOff>
    </xdr:to>
    <xdr:sp macro="" textlink="">
      <xdr:nvSpPr>
        <xdr:cNvPr id="392" name="フローチャート : 判断 391"/>
        <xdr:cNvSpPr/>
      </xdr:nvSpPr>
      <xdr:spPr>
        <a:xfrm>
          <a:off x="162687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119017</xdr:rowOff>
    </xdr:from>
    <xdr:to>
      <xdr:col>22</xdr:col>
      <xdr:colOff>415925</xdr:colOff>
      <xdr:row>59</xdr:row>
      <xdr:rowOff>49167</xdr:rowOff>
    </xdr:to>
    <xdr:sp macro="" textlink="">
      <xdr:nvSpPr>
        <xdr:cNvPr id="393" name="フローチャート : 判断 392"/>
        <xdr:cNvSpPr/>
      </xdr:nvSpPr>
      <xdr:spPr>
        <a:xfrm>
          <a:off x="15430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4" name="テキスト ボックス 39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5" name="テキスト ボックス 39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6" name="テキスト ボックス 39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7" name="テキスト ボックス 39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8" name="テキスト ボックス 39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55</xdr:row>
      <xdr:rowOff>136978</xdr:rowOff>
    </xdr:from>
    <xdr:to>
      <xdr:col>22</xdr:col>
      <xdr:colOff>415925</xdr:colOff>
      <xdr:row>56</xdr:row>
      <xdr:rowOff>67128</xdr:rowOff>
    </xdr:to>
    <xdr:sp macro="" textlink="">
      <xdr:nvSpPr>
        <xdr:cNvPr id="399" name="円/楕円 398"/>
        <xdr:cNvSpPr/>
      </xdr:nvSpPr>
      <xdr:spPr>
        <a:xfrm>
          <a:off x="15430500" y="956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40294</xdr:rowOff>
    </xdr:from>
    <xdr:ext cx="405111" cy="259045"/>
    <xdr:sp macro="" textlink="">
      <xdr:nvSpPr>
        <xdr:cNvPr id="400" name="n_1aveValue【学校施設】&#10;有形固定資産減価償却率"/>
        <xdr:cNvSpPr txBox="1"/>
      </xdr:nvSpPr>
      <xdr:spPr>
        <a:xfrm>
          <a:off x="15266043" y="10155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oneCellAnchor>
    <xdr:from>
      <xdr:col>22</xdr:col>
      <xdr:colOff>149868</xdr:colOff>
      <xdr:row>54</xdr:row>
      <xdr:rowOff>83655</xdr:rowOff>
    </xdr:from>
    <xdr:ext cx="405111" cy="259045"/>
    <xdr:sp macro="" textlink="">
      <xdr:nvSpPr>
        <xdr:cNvPr id="401" name="n_1mainValue【学校施設】&#10;有形固定資産減価償却率"/>
        <xdr:cNvSpPr txBox="1"/>
      </xdr:nvSpPr>
      <xdr:spPr>
        <a:xfrm>
          <a:off x="15266043" y="9341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2" name="正方形/長方形 40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3" name="正方形/長方形 40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4" name="正方形/長方形 40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5" name="正方形/長方形 40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6" name="正方形/長方形 40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7" name="正方形/長方形 40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8" name="正方形/長方形 40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9" name="正方形/長方形 40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0" name="テキスト ボックス 40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1" name="直線コネクタ 41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2" name="テキスト ボックス 41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13" name="直線コネクタ 41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14" name="テキスト ボックス 41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15" name="直線コネクタ 41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16" name="テキスト ボックス 41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17" name="直線コネクタ 41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18" name="テキスト ボックス 41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19" name="直線コネクタ 41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20" name="テキスト ボックス 41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1" name="直線コネクタ 42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22" name="テキスト ボックス 42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64008</xdr:rowOff>
    </xdr:from>
    <xdr:to>
      <xdr:col>32</xdr:col>
      <xdr:colOff>186689</xdr:colOff>
      <xdr:row>64</xdr:row>
      <xdr:rowOff>103098</xdr:rowOff>
    </xdr:to>
    <xdr:cxnSp macro="">
      <xdr:nvCxnSpPr>
        <xdr:cNvPr id="424" name="直線コネクタ 423"/>
        <xdr:cNvCxnSpPr/>
      </xdr:nvCxnSpPr>
      <xdr:spPr>
        <a:xfrm flipV="1">
          <a:off x="22160864" y="9665208"/>
          <a:ext cx="0" cy="1410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106925</xdr:rowOff>
    </xdr:from>
    <xdr:ext cx="469744" cy="259045"/>
    <xdr:sp macro="" textlink="">
      <xdr:nvSpPr>
        <xdr:cNvPr id="425" name="【学校施設】&#10;一人当たり面積最小値テキスト"/>
        <xdr:cNvSpPr txBox="1"/>
      </xdr:nvSpPr>
      <xdr:spPr>
        <a:xfrm>
          <a:off x="22250400" y="1107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1.549</a:t>
          </a:r>
          <a:endParaRPr kumimoji="1" lang="ja-JP" altLang="en-US" sz="1000" b="1">
            <a:latin typeface="ＭＳ Ｐゴシック"/>
          </a:endParaRPr>
        </a:p>
      </xdr:txBody>
    </xdr:sp>
    <xdr:clientData/>
  </xdr:oneCellAnchor>
  <xdr:twoCellAnchor>
    <xdr:from>
      <xdr:col>32</xdr:col>
      <xdr:colOff>98425</xdr:colOff>
      <xdr:row>64</xdr:row>
      <xdr:rowOff>103098</xdr:rowOff>
    </xdr:from>
    <xdr:to>
      <xdr:col>32</xdr:col>
      <xdr:colOff>276225</xdr:colOff>
      <xdr:row>64</xdr:row>
      <xdr:rowOff>103098</xdr:rowOff>
    </xdr:to>
    <xdr:cxnSp macro="">
      <xdr:nvCxnSpPr>
        <xdr:cNvPr id="426" name="直線コネクタ 425"/>
        <xdr:cNvCxnSpPr/>
      </xdr:nvCxnSpPr>
      <xdr:spPr>
        <a:xfrm>
          <a:off x="22072600" y="11075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10685</xdr:rowOff>
    </xdr:from>
    <xdr:ext cx="469744" cy="259045"/>
    <xdr:sp macro="" textlink="">
      <xdr:nvSpPr>
        <xdr:cNvPr id="427" name="【学校施設】&#10;一人当たり面積最大値テキスト"/>
        <xdr:cNvSpPr txBox="1"/>
      </xdr:nvSpPr>
      <xdr:spPr>
        <a:xfrm>
          <a:off x="22250400" y="944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7.720</a:t>
          </a:r>
          <a:endParaRPr kumimoji="1" lang="ja-JP" altLang="en-US" sz="1000" b="1">
            <a:latin typeface="ＭＳ Ｐゴシック"/>
          </a:endParaRPr>
        </a:p>
      </xdr:txBody>
    </xdr:sp>
    <xdr:clientData/>
  </xdr:oneCellAnchor>
  <xdr:twoCellAnchor>
    <xdr:from>
      <xdr:col>32</xdr:col>
      <xdr:colOff>98425</xdr:colOff>
      <xdr:row>56</xdr:row>
      <xdr:rowOff>64008</xdr:rowOff>
    </xdr:from>
    <xdr:to>
      <xdr:col>32</xdr:col>
      <xdr:colOff>276225</xdr:colOff>
      <xdr:row>56</xdr:row>
      <xdr:rowOff>64008</xdr:rowOff>
    </xdr:to>
    <xdr:cxnSp macro="">
      <xdr:nvCxnSpPr>
        <xdr:cNvPr id="428" name="直線コネクタ 427"/>
        <xdr:cNvCxnSpPr/>
      </xdr:nvCxnSpPr>
      <xdr:spPr>
        <a:xfrm>
          <a:off x="22072600" y="96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15181</xdr:rowOff>
    </xdr:from>
    <xdr:ext cx="469744" cy="259045"/>
    <xdr:sp macro="" textlink="">
      <xdr:nvSpPr>
        <xdr:cNvPr id="429" name="【学校施設】&#10;一人当たり面積平均値テキスト"/>
        <xdr:cNvSpPr txBox="1"/>
      </xdr:nvSpPr>
      <xdr:spPr>
        <a:xfrm>
          <a:off x="22250400" y="10645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3.117</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36754</xdr:rowOff>
    </xdr:from>
    <xdr:to>
      <xdr:col>32</xdr:col>
      <xdr:colOff>238125</xdr:colOff>
      <xdr:row>62</xdr:row>
      <xdr:rowOff>138354</xdr:rowOff>
    </xdr:to>
    <xdr:sp macro="" textlink="">
      <xdr:nvSpPr>
        <xdr:cNvPr id="430" name="フローチャート : 判断 429"/>
        <xdr:cNvSpPr/>
      </xdr:nvSpPr>
      <xdr:spPr>
        <a:xfrm>
          <a:off x="22110700" y="10666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55042</xdr:rowOff>
    </xdr:from>
    <xdr:to>
      <xdr:col>31</xdr:col>
      <xdr:colOff>85725</xdr:colOff>
      <xdr:row>61</xdr:row>
      <xdr:rowOff>156642</xdr:rowOff>
    </xdr:to>
    <xdr:sp macro="" textlink="">
      <xdr:nvSpPr>
        <xdr:cNvPr id="431" name="フローチャート : 判断 430"/>
        <xdr:cNvSpPr/>
      </xdr:nvSpPr>
      <xdr:spPr>
        <a:xfrm>
          <a:off x="21272500" y="1051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2" name="テキスト ボックス 43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3" name="テキスト ボックス 43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4" name="テキスト ボックス 43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5" name="テキスト ボックス 43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6" name="テキスト ボックス 43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59</xdr:row>
      <xdr:rowOff>37440</xdr:rowOff>
    </xdr:from>
    <xdr:to>
      <xdr:col>31</xdr:col>
      <xdr:colOff>85725</xdr:colOff>
      <xdr:row>59</xdr:row>
      <xdr:rowOff>139040</xdr:rowOff>
    </xdr:to>
    <xdr:sp macro="" textlink="">
      <xdr:nvSpPr>
        <xdr:cNvPr id="437" name="円/楕円 436"/>
        <xdr:cNvSpPr/>
      </xdr:nvSpPr>
      <xdr:spPr>
        <a:xfrm>
          <a:off x="21272500" y="1015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147769</xdr:rowOff>
    </xdr:from>
    <xdr:ext cx="469744" cy="259045"/>
    <xdr:sp macro="" textlink="">
      <xdr:nvSpPr>
        <xdr:cNvPr id="438" name="n_1aveValue【学校施設】&#10;一人当たり面積"/>
        <xdr:cNvSpPr txBox="1"/>
      </xdr:nvSpPr>
      <xdr:spPr>
        <a:xfrm>
          <a:off x="21075727" y="10606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3.787</a:t>
          </a:r>
          <a:endParaRPr kumimoji="1" lang="ja-JP" altLang="en-US" sz="1000" b="1">
            <a:solidFill>
              <a:srgbClr val="000080"/>
            </a:solidFill>
            <a:latin typeface="ＭＳ Ｐゴシック"/>
          </a:endParaRPr>
        </a:p>
      </xdr:txBody>
    </xdr:sp>
    <xdr:clientData/>
  </xdr:oneCellAnchor>
  <xdr:oneCellAnchor>
    <xdr:from>
      <xdr:col>30</xdr:col>
      <xdr:colOff>473152</xdr:colOff>
      <xdr:row>57</xdr:row>
      <xdr:rowOff>155567</xdr:rowOff>
    </xdr:from>
    <xdr:ext cx="469744" cy="259045"/>
    <xdr:sp macro="" textlink="">
      <xdr:nvSpPr>
        <xdr:cNvPr id="439" name="n_1mainValue【学校施設】&#10;一人当たり面積"/>
        <xdr:cNvSpPr txBox="1"/>
      </xdr:nvSpPr>
      <xdr:spPr>
        <a:xfrm>
          <a:off x="21075727" y="9928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0" name="正方形/長方形 43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1" name="正方形/長方形 44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2" name="正方形/長方形 44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3" name="正方形/長方形 44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4" name="正方形/長方形 44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5" name="正方形/長方形 44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6" name="正方形/長方形 44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7" name="正方形/長方形 44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8" name="テキスト ボックス 44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9" name="直線コネクタ 44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50" name="テキスト ボックス 449"/>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51" name="直線コネクタ 45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52" name="テキスト ボックス 451"/>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53" name="直線コネクタ 45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54" name="テキスト ボックス 45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55" name="直線コネクタ 45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56" name="テキスト ボックス 45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57" name="直線コネクタ 45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58" name="テキスト ボックス 45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59" name="直線コネクタ 45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60" name="テキスト ボックス 459"/>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1" name="直線コネクタ 46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2" name="テキスト ボックス 46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80</xdr:row>
      <xdr:rowOff>99061</xdr:rowOff>
    </xdr:from>
    <xdr:to>
      <xdr:col>23</xdr:col>
      <xdr:colOff>516889</xdr:colOff>
      <xdr:row>85</xdr:row>
      <xdr:rowOff>133350</xdr:rowOff>
    </xdr:to>
    <xdr:cxnSp macro="">
      <xdr:nvCxnSpPr>
        <xdr:cNvPr id="464" name="直線コネクタ 463"/>
        <xdr:cNvCxnSpPr/>
      </xdr:nvCxnSpPr>
      <xdr:spPr>
        <a:xfrm flipV="1">
          <a:off x="16318864" y="13815061"/>
          <a:ext cx="0" cy="891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137177</xdr:rowOff>
    </xdr:from>
    <xdr:ext cx="405111" cy="259045"/>
    <xdr:sp macro="" textlink="">
      <xdr:nvSpPr>
        <xdr:cNvPr id="465" name="【児童館】&#10;有形固定資産減価償却率最小値テキスト"/>
        <xdr:cNvSpPr txBox="1"/>
      </xdr:nvSpPr>
      <xdr:spPr>
        <a:xfrm>
          <a:off x="16408400"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23</xdr:col>
      <xdr:colOff>428625</xdr:colOff>
      <xdr:row>85</xdr:row>
      <xdr:rowOff>133350</xdr:rowOff>
    </xdr:from>
    <xdr:to>
      <xdr:col>23</xdr:col>
      <xdr:colOff>606425</xdr:colOff>
      <xdr:row>85</xdr:row>
      <xdr:rowOff>133350</xdr:rowOff>
    </xdr:to>
    <xdr:cxnSp macro="">
      <xdr:nvCxnSpPr>
        <xdr:cNvPr id="466" name="直線コネクタ 465"/>
        <xdr:cNvCxnSpPr/>
      </xdr:nvCxnSpPr>
      <xdr:spPr>
        <a:xfrm>
          <a:off x="16230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79</xdr:row>
      <xdr:rowOff>45738</xdr:rowOff>
    </xdr:from>
    <xdr:ext cx="405111" cy="259045"/>
    <xdr:sp macro="" textlink="">
      <xdr:nvSpPr>
        <xdr:cNvPr id="467" name="【児童館】&#10;有形固定資産減価償却率最大値テキスト"/>
        <xdr:cNvSpPr txBox="1"/>
      </xdr:nvSpPr>
      <xdr:spPr>
        <a:xfrm>
          <a:off x="16408400" y="13590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87.4</a:t>
          </a:r>
          <a:endParaRPr kumimoji="1" lang="ja-JP" altLang="en-US" sz="1000" b="1">
            <a:latin typeface="ＭＳ Ｐゴシック"/>
          </a:endParaRPr>
        </a:p>
      </xdr:txBody>
    </xdr:sp>
    <xdr:clientData/>
  </xdr:oneCellAnchor>
  <xdr:twoCellAnchor>
    <xdr:from>
      <xdr:col>23</xdr:col>
      <xdr:colOff>428625</xdr:colOff>
      <xdr:row>80</xdr:row>
      <xdr:rowOff>99061</xdr:rowOff>
    </xdr:from>
    <xdr:to>
      <xdr:col>23</xdr:col>
      <xdr:colOff>606425</xdr:colOff>
      <xdr:row>80</xdr:row>
      <xdr:rowOff>99061</xdr:rowOff>
    </xdr:to>
    <xdr:cxnSp macro="">
      <xdr:nvCxnSpPr>
        <xdr:cNvPr id="468" name="直線コネクタ 467"/>
        <xdr:cNvCxnSpPr/>
      </xdr:nvCxnSpPr>
      <xdr:spPr>
        <a:xfrm>
          <a:off x="16230600" y="138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114316</xdr:rowOff>
    </xdr:from>
    <xdr:ext cx="405111" cy="259045"/>
    <xdr:sp macro="" textlink="">
      <xdr:nvSpPr>
        <xdr:cNvPr id="469" name="【児童館】&#10;有形固定資産減価償却率平均値テキスト"/>
        <xdr:cNvSpPr txBox="1"/>
      </xdr:nvSpPr>
      <xdr:spPr>
        <a:xfrm>
          <a:off x="16408400" y="14344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71.6</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135889</xdr:rowOff>
    </xdr:from>
    <xdr:to>
      <xdr:col>23</xdr:col>
      <xdr:colOff>568325</xdr:colOff>
      <xdr:row>84</xdr:row>
      <xdr:rowOff>66039</xdr:rowOff>
    </xdr:to>
    <xdr:sp macro="" textlink="">
      <xdr:nvSpPr>
        <xdr:cNvPr id="470" name="フローチャート : 判断 469"/>
        <xdr:cNvSpPr/>
      </xdr:nvSpPr>
      <xdr:spPr>
        <a:xfrm>
          <a:off x="16268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78</xdr:row>
      <xdr:rowOff>59689</xdr:rowOff>
    </xdr:from>
    <xdr:to>
      <xdr:col>22</xdr:col>
      <xdr:colOff>415925</xdr:colOff>
      <xdr:row>78</xdr:row>
      <xdr:rowOff>161289</xdr:rowOff>
    </xdr:to>
    <xdr:sp macro="" textlink="">
      <xdr:nvSpPr>
        <xdr:cNvPr id="471" name="フローチャート : 判断 470"/>
        <xdr:cNvSpPr/>
      </xdr:nvSpPr>
      <xdr:spPr>
        <a:xfrm>
          <a:off x="15430500" y="1343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72" name="テキスト ボックス 47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3" name="テキスト ボックス 47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4" name="テキスト ボックス 47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5" name="テキスト ボックス 47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6" name="テキスト ボックス 47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77</xdr:row>
      <xdr:rowOff>82550</xdr:rowOff>
    </xdr:from>
    <xdr:to>
      <xdr:col>22</xdr:col>
      <xdr:colOff>415925</xdr:colOff>
      <xdr:row>78</xdr:row>
      <xdr:rowOff>12700</xdr:rowOff>
    </xdr:to>
    <xdr:sp macro="" textlink="">
      <xdr:nvSpPr>
        <xdr:cNvPr id="477" name="円/楕円 476"/>
        <xdr:cNvSpPr/>
      </xdr:nvSpPr>
      <xdr:spPr>
        <a:xfrm>
          <a:off x="15430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78</xdr:row>
      <xdr:rowOff>152416</xdr:rowOff>
    </xdr:from>
    <xdr:ext cx="405111" cy="259045"/>
    <xdr:sp macro="" textlink="">
      <xdr:nvSpPr>
        <xdr:cNvPr id="478" name="n_1aveValue【児童館】&#10;有形固定資産減価償却率"/>
        <xdr:cNvSpPr txBox="1"/>
      </xdr:nvSpPr>
      <xdr:spPr>
        <a:xfrm>
          <a:off x="15266043" y="13525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oneCellAnchor>
    <xdr:from>
      <xdr:col>22</xdr:col>
      <xdr:colOff>117552</xdr:colOff>
      <xdr:row>76</xdr:row>
      <xdr:rowOff>29227</xdr:rowOff>
    </xdr:from>
    <xdr:ext cx="469744" cy="259045"/>
    <xdr:sp macro="" textlink="">
      <xdr:nvSpPr>
        <xdr:cNvPr id="479" name="n_1mainValue【児童館】&#10;有形固定資産減価償却率"/>
        <xdr:cNvSpPr txBox="1"/>
      </xdr:nvSpPr>
      <xdr:spPr>
        <a:xfrm>
          <a:off x="15233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0" name="正方形/長方形 4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1" name="正方形/長方形 4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2" name="正方形/長方形 4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3" name="正方形/長方形 4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4" name="正方形/長方形 4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5" name="正方形/長方形 4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6" name="正方形/長方形 4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7" name="正方形/長方形 4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8" name="テキスト ボックス 4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9" name="直線コネクタ 4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90" name="テキスト ボックス 489"/>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86</xdr:row>
      <xdr:rowOff>38100</xdr:rowOff>
    </xdr:from>
    <xdr:to>
      <xdr:col>33</xdr:col>
      <xdr:colOff>314325</xdr:colOff>
      <xdr:row>86</xdr:row>
      <xdr:rowOff>38100</xdr:rowOff>
    </xdr:to>
    <xdr:cxnSp macro="">
      <xdr:nvCxnSpPr>
        <xdr:cNvPr id="491" name="直線コネクタ 49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92" name="テキスト ボックス 49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93" name="直線コネクタ 49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94" name="テキスト ボックス 49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95" name="直線コネクタ 49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96" name="テキスト ボックス 49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97" name="直線コネクタ 49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98" name="テキスト ボックス 49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9" name="直線コネクタ 4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0" name="テキスト ボックス 4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26670</xdr:rowOff>
    </xdr:from>
    <xdr:to>
      <xdr:col>32</xdr:col>
      <xdr:colOff>186689</xdr:colOff>
      <xdr:row>84</xdr:row>
      <xdr:rowOff>38100</xdr:rowOff>
    </xdr:to>
    <xdr:cxnSp macro="">
      <xdr:nvCxnSpPr>
        <xdr:cNvPr id="502" name="直線コネクタ 501"/>
        <xdr:cNvCxnSpPr/>
      </xdr:nvCxnSpPr>
      <xdr:spPr>
        <a:xfrm flipV="1">
          <a:off x="22160864" y="13571220"/>
          <a:ext cx="0" cy="868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84</xdr:row>
      <xdr:rowOff>41927</xdr:rowOff>
    </xdr:from>
    <xdr:ext cx="469744" cy="259045"/>
    <xdr:sp macro="" textlink="">
      <xdr:nvSpPr>
        <xdr:cNvPr id="503" name="【児童館】&#10;一人当たり面積最小値テキスト"/>
        <xdr:cNvSpPr txBox="1"/>
      </xdr:nvSpPr>
      <xdr:spPr>
        <a:xfrm>
          <a:off x="22250400"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0.075</a:t>
          </a:r>
          <a:endParaRPr kumimoji="1" lang="ja-JP" altLang="en-US" sz="1000" b="1">
            <a:latin typeface="ＭＳ Ｐゴシック"/>
          </a:endParaRPr>
        </a:p>
      </xdr:txBody>
    </xdr:sp>
    <xdr:clientData/>
  </xdr:oneCellAnchor>
  <xdr:twoCellAnchor>
    <xdr:from>
      <xdr:col>32</xdr:col>
      <xdr:colOff>98425</xdr:colOff>
      <xdr:row>84</xdr:row>
      <xdr:rowOff>38100</xdr:rowOff>
    </xdr:from>
    <xdr:to>
      <xdr:col>32</xdr:col>
      <xdr:colOff>276225</xdr:colOff>
      <xdr:row>84</xdr:row>
      <xdr:rowOff>38100</xdr:rowOff>
    </xdr:to>
    <xdr:cxnSp macro="">
      <xdr:nvCxnSpPr>
        <xdr:cNvPr id="504" name="直線コネクタ 503"/>
        <xdr:cNvCxnSpPr/>
      </xdr:nvCxnSpPr>
      <xdr:spPr>
        <a:xfrm>
          <a:off x="22072600" y="1443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144797</xdr:rowOff>
    </xdr:from>
    <xdr:ext cx="469744" cy="259045"/>
    <xdr:sp macro="" textlink="">
      <xdr:nvSpPr>
        <xdr:cNvPr id="505" name="【児童館】&#10;一人当たり面積最大値テキスト"/>
        <xdr:cNvSpPr txBox="1"/>
      </xdr:nvSpPr>
      <xdr:spPr>
        <a:xfrm>
          <a:off x="222504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32</xdr:col>
      <xdr:colOff>98425</xdr:colOff>
      <xdr:row>79</xdr:row>
      <xdr:rowOff>26670</xdr:rowOff>
    </xdr:from>
    <xdr:to>
      <xdr:col>32</xdr:col>
      <xdr:colOff>276225</xdr:colOff>
      <xdr:row>79</xdr:row>
      <xdr:rowOff>26670</xdr:rowOff>
    </xdr:to>
    <xdr:cxnSp macro="">
      <xdr:nvCxnSpPr>
        <xdr:cNvPr id="506" name="直線コネクタ 505"/>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22877</xdr:rowOff>
    </xdr:from>
    <xdr:ext cx="469744" cy="259045"/>
    <xdr:sp macro="" textlink="">
      <xdr:nvSpPr>
        <xdr:cNvPr id="507" name="【児童館】&#10;一人当たり面積平均値テキスト"/>
        <xdr:cNvSpPr txBox="1"/>
      </xdr:nvSpPr>
      <xdr:spPr>
        <a:xfrm>
          <a:off x="22250400" y="13910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0.095</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44450</xdr:rowOff>
    </xdr:from>
    <xdr:to>
      <xdr:col>32</xdr:col>
      <xdr:colOff>238125</xdr:colOff>
      <xdr:row>81</xdr:row>
      <xdr:rowOff>146050</xdr:rowOff>
    </xdr:to>
    <xdr:sp macro="" textlink="">
      <xdr:nvSpPr>
        <xdr:cNvPr id="508" name="フローチャート : 判断 507"/>
        <xdr:cNvSpPr/>
      </xdr:nvSpPr>
      <xdr:spPr>
        <a:xfrm>
          <a:off x="22110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101600</xdr:rowOff>
    </xdr:from>
    <xdr:to>
      <xdr:col>31</xdr:col>
      <xdr:colOff>85725</xdr:colOff>
      <xdr:row>83</xdr:row>
      <xdr:rowOff>31750</xdr:rowOff>
    </xdr:to>
    <xdr:sp macro="" textlink="">
      <xdr:nvSpPr>
        <xdr:cNvPr id="509" name="フローチャート : 判断 508"/>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10" name="テキスト ボックス 50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1" name="テキスト ボックス 51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2" name="テキスト ボックス 51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3" name="テキスト ボックス 51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4" name="テキスト ボックス 51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85</xdr:row>
      <xdr:rowOff>158750</xdr:rowOff>
    </xdr:from>
    <xdr:to>
      <xdr:col>31</xdr:col>
      <xdr:colOff>85725</xdr:colOff>
      <xdr:row>86</xdr:row>
      <xdr:rowOff>88900</xdr:rowOff>
    </xdr:to>
    <xdr:sp macro="" textlink="">
      <xdr:nvSpPr>
        <xdr:cNvPr id="515" name="円/楕円 514"/>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48277</xdr:rowOff>
    </xdr:from>
    <xdr:ext cx="469744" cy="259045"/>
    <xdr:sp macro="" textlink="">
      <xdr:nvSpPr>
        <xdr:cNvPr id="516" name="n_1aveValue【児童館】&#10;一人当たり面積"/>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0.085</a:t>
          </a:r>
          <a:endParaRPr kumimoji="1" lang="ja-JP" altLang="en-US" sz="1000" b="1">
            <a:solidFill>
              <a:srgbClr val="000080"/>
            </a:solidFill>
            <a:latin typeface="ＭＳ Ｐゴシック"/>
          </a:endParaRPr>
        </a:p>
      </xdr:txBody>
    </xdr:sp>
    <xdr:clientData/>
  </xdr:oneCellAnchor>
  <xdr:oneCellAnchor>
    <xdr:from>
      <xdr:col>30</xdr:col>
      <xdr:colOff>473152</xdr:colOff>
      <xdr:row>86</xdr:row>
      <xdr:rowOff>80027</xdr:rowOff>
    </xdr:from>
    <xdr:ext cx="469744" cy="259045"/>
    <xdr:sp macro="" textlink="">
      <xdr:nvSpPr>
        <xdr:cNvPr id="517" name="n_1mainValue【児童館】&#10;一人当たり面積"/>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0.060</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8" name="正方形/長方形 51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9" name="正方形/長方形 51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0" name="正方形/長方形 51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1" name="正方形/長方形 52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2" name="正方形/長方形 52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3" name="正方形/長方形 52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4" name="正方形/長方形 52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5" name="正方形/長方形 52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6" name="テキスト ボックス 52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7" name="直線コネクタ 52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28" name="直線コネクタ 52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29" name="テキスト ボックス 52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30" name="直線コネクタ 52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31" name="テキスト ボックス 53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32" name="直線コネクタ 53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33" name="テキスト ボックス 53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34" name="直線コネクタ 53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35" name="テキスト ボックス 53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36" name="直線コネクタ 53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37" name="テキスト ボックス 53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38" name="直線コネクタ 53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39" name="テキスト ボックス 53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0" name="直線コネクタ 53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1" name="テキスト ボックス 54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151312</xdr:rowOff>
    </xdr:from>
    <xdr:to>
      <xdr:col>23</xdr:col>
      <xdr:colOff>516889</xdr:colOff>
      <xdr:row>109</xdr:row>
      <xdr:rowOff>35379</xdr:rowOff>
    </xdr:to>
    <xdr:cxnSp macro="">
      <xdr:nvCxnSpPr>
        <xdr:cNvPr id="543" name="直線コネクタ 542"/>
        <xdr:cNvCxnSpPr/>
      </xdr:nvCxnSpPr>
      <xdr:spPr>
        <a:xfrm flipV="1">
          <a:off x="16318864" y="17296312"/>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39206</xdr:rowOff>
    </xdr:from>
    <xdr:ext cx="340478" cy="259045"/>
    <xdr:sp macro="" textlink="">
      <xdr:nvSpPr>
        <xdr:cNvPr id="544" name="【公民館】&#10;有形固定資産減価償却率最小値テキスト"/>
        <xdr:cNvSpPr txBox="1"/>
      </xdr:nvSpPr>
      <xdr:spPr>
        <a:xfrm>
          <a:off x="164084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428625</xdr:colOff>
      <xdr:row>109</xdr:row>
      <xdr:rowOff>35379</xdr:rowOff>
    </xdr:from>
    <xdr:to>
      <xdr:col>23</xdr:col>
      <xdr:colOff>606425</xdr:colOff>
      <xdr:row>109</xdr:row>
      <xdr:rowOff>35379</xdr:rowOff>
    </xdr:to>
    <xdr:cxnSp macro="">
      <xdr:nvCxnSpPr>
        <xdr:cNvPr id="545" name="直線コネクタ 54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97989</xdr:rowOff>
    </xdr:from>
    <xdr:ext cx="405111" cy="259045"/>
    <xdr:sp macro="" textlink="">
      <xdr:nvSpPr>
        <xdr:cNvPr id="546" name="【公民館】&#10;有形固定資産減価償却率最大値テキスト"/>
        <xdr:cNvSpPr txBox="1"/>
      </xdr:nvSpPr>
      <xdr:spPr>
        <a:xfrm>
          <a:off x="16408400" y="1707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87.4</a:t>
          </a:r>
          <a:endParaRPr kumimoji="1" lang="ja-JP" altLang="en-US" sz="1000" b="1">
            <a:latin typeface="ＭＳ Ｐゴシック"/>
          </a:endParaRPr>
        </a:p>
      </xdr:txBody>
    </xdr:sp>
    <xdr:clientData/>
  </xdr:oneCellAnchor>
  <xdr:twoCellAnchor>
    <xdr:from>
      <xdr:col>23</xdr:col>
      <xdr:colOff>428625</xdr:colOff>
      <xdr:row>100</xdr:row>
      <xdr:rowOff>151312</xdr:rowOff>
    </xdr:from>
    <xdr:to>
      <xdr:col>23</xdr:col>
      <xdr:colOff>606425</xdr:colOff>
      <xdr:row>100</xdr:row>
      <xdr:rowOff>151312</xdr:rowOff>
    </xdr:to>
    <xdr:cxnSp macro="">
      <xdr:nvCxnSpPr>
        <xdr:cNvPr id="547" name="直線コネクタ 546"/>
        <xdr:cNvCxnSpPr/>
      </xdr:nvCxnSpPr>
      <xdr:spPr>
        <a:xfrm>
          <a:off x="16230600" y="1729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152416</xdr:rowOff>
    </xdr:from>
    <xdr:ext cx="405111" cy="259045"/>
    <xdr:sp macro="" textlink="">
      <xdr:nvSpPr>
        <xdr:cNvPr id="548" name="【公民館】&#10;有形固定資産減価償却率平均値テキスト"/>
        <xdr:cNvSpPr txBox="1"/>
      </xdr:nvSpPr>
      <xdr:spPr>
        <a:xfrm>
          <a:off x="16408400" y="17983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2539</xdr:rowOff>
    </xdr:from>
    <xdr:to>
      <xdr:col>23</xdr:col>
      <xdr:colOff>568325</xdr:colOff>
      <xdr:row>105</xdr:row>
      <xdr:rowOff>104139</xdr:rowOff>
    </xdr:to>
    <xdr:sp macro="" textlink="">
      <xdr:nvSpPr>
        <xdr:cNvPr id="549" name="フローチャート : 判断 548"/>
        <xdr:cNvSpPr/>
      </xdr:nvSpPr>
      <xdr:spPr>
        <a:xfrm>
          <a:off x="16268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118473</xdr:rowOff>
    </xdr:from>
    <xdr:to>
      <xdr:col>22</xdr:col>
      <xdr:colOff>415925</xdr:colOff>
      <xdr:row>103</xdr:row>
      <xdr:rowOff>48623</xdr:rowOff>
    </xdr:to>
    <xdr:sp macro="" textlink="">
      <xdr:nvSpPr>
        <xdr:cNvPr id="550" name="フローチャート : 判断 549"/>
        <xdr:cNvSpPr/>
      </xdr:nvSpPr>
      <xdr:spPr>
        <a:xfrm>
          <a:off x="15430500" y="1760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51" name="テキスト ボックス 55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2" name="テキスト ボックス 55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3" name="テキスト ボックス 55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4" name="テキスト ボックス 55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5" name="テキスト ボックス 55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58057</xdr:rowOff>
    </xdr:from>
    <xdr:to>
      <xdr:col>22</xdr:col>
      <xdr:colOff>415925</xdr:colOff>
      <xdr:row>100</xdr:row>
      <xdr:rowOff>159657</xdr:rowOff>
    </xdr:to>
    <xdr:sp macro="" textlink="">
      <xdr:nvSpPr>
        <xdr:cNvPr id="556" name="円/楕円 555"/>
        <xdr:cNvSpPr/>
      </xdr:nvSpPr>
      <xdr:spPr>
        <a:xfrm>
          <a:off x="15430500" y="1720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39750</xdr:rowOff>
    </xdr:from>
    <xdr:ext cx="405111" cy="259045"/>
    <xdr:sp macro="" textlink="">
      <xdr:nvSpPr>
        <xdr:cNvPr id="557" name="n_1aveValue【公民館】&#10;有形固定資産減価償却率"/>
        <xdr:cNvSpPr txBox="1"/>
      </xdr:nvSpPr>
      <xdr:spPr>
        <a:xfrm>
          <a:off x="15266043" y="17699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oneCellAnchor>
    <xdr:from>
      <xdr:col>22</xdr:col>
      <xdr:colOff>149868</xdr:colOff>
      <xdr:row>99</xdr:row>
      <xdr:rowOff>4734</xdr:rowOff>
    </xdr:from>
    <xdr:ext cx="405111" cy="259045"/>
    <xdr:sp macro="" textlink="">
      <xdr:nvSpPr>
        <xdr:cNvPr id="558" name="n_1mainValue【公民館】&#10;有形固定資産減価償却率"/>
        <xdr:cNvSpPr txBox="1"/>
      </xdr:nvSpPr>
      <xdr:spPr>
        <a:xfrm>
          <a:off x="15266043" y="1697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9" name="正方形/長方形 55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0" name="正方形/長方形 55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1" name="正方形/長方形 56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2" name="正方形/長方形 56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3" name="正方形/長方形 56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4" name="正方形/長方形 56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5" name="正方形/長方形 56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6" name="正方形/長方形 56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7" name="テキスト ボックス 56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8" name="直線コネクタ 56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69" name="直線コネクタ 56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70" name="テキスト ボックス 56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71" name="直線コネクタ 57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72" name="テキスト ボックス 57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73" name="直線コネクタ 57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74" name="テキスト ボックス 57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75" name="直線コネクタ 57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76" name="テキスト ボックス 57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7" name="直線コネクタ 57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78" name="テキスト ボックス 57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7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305</xdr:rowOff>
    </xdr:from>
    <xdr:to>
      <xdr:col>32</xdr:col>
      <xdr:colOff>186689</xdr:colOff>
      <xdr:row>107</xdr:row>
      <xdr:rowOff>167639</xdr:rowOff>
    </xdr:to>
    <xdr:cxnSp macro="">
      <xdr:nvCxnSpPr>
        <xdr:cNvPr id="580" name="直線コネクタ 579"/>
        <xdr:cNvCxnSpPr/>
      </xdr:nvCxnSpPr>
      <xdr:spPr>
        <a:xfrm flipV="1">
          <a:off x="22160864" y="17145305"/>
          <a:ext cx="0" cy="1367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16</xdr:rowOff>
    </xdr:from>
    <xdr:ext cx="469744" cy="259045"/>
    <xdr:sp macro="" textlink="">
      <xdr:nvSpPr>
        <xdr:cNvPr id="581" name="【公民館】&#10;一人当たり面積最小値テキスト"/>
        <xdr:cNvSpPr txBox="1"/>
      </xdr:nvSpPr>
      <xdr:spPr>
        <a:xfrm>
          <a:off x="222504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0.175</a:t>
          </a:r>
          <a:endParaRPr kumimoji="1" lang="ja-JP" altLang="en-US" sz="1000" b="1">
            <a:latin typeface="ＭＳ Ｐゴシック"/>
          </a:endParaRPr>
        </a:p>
      </xdr:txBody>
    </xdr:sp>
    <xdr:clientData/>
  </xdr:oneCellAnchor>
  <xdr:twoCellAnchor>
    <xdr:from>
      <xdr:col>32</xdr:col>
      <xdr:colOff>98425</xdr:colOff>
      <xdr:row>107</xdr:row>
      <xdr:rowOff>167639</xdr:rowOff>
    </xdr:from>
    <xdr:to>
      <xdr:col>32</xdr:col>
      <xdr:colOff>276225</xdr:colOff>
      <xdr:row>107</xdr:row>
      <xdr:rowOff>167639</xdr:rowOff>
    </xdr:to>
    <xdr:cxnSp macro="">
      <xdr:nvCxnSpPr>
        <xdr:cNvPr id="582" name="直線コネクタ 581"/>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118432</xdr:rowOff>
    </xdr:from>
    <xdr:ext cx="469744" cy="259045"/>
    <xdr:sp macro="" textlink="">
      <xdr:nvSpPr>
        <xdr:cNvPr id="583" name="【公民館】&#10;一人当たり面積最大値テキスト"/>
        <xdr:cNvSpPr txBox="1"/>
      </xdr:nvSpPr>
      <xdr:spPr>
        <a:xfrm>
          <a:off x="22250400" y="1692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3.166</a:t>
          </a:r>
          <a:endParaRPr kumimoji="1" lang="ja-JP" altLang="en-US" sz="1000" b="1">
            <a:latin typeface="ＭＳ Ｐゴシック"/>
          </a:endParaRPr>
        </a:p>
      </xdr:txBody>
    </xdr:sp>
    <xdr:clientData/>
  </xdr:oneCellAnchor>
  <xdr:twoCellAnchor>
    <xdr:from>
      <xdr:col>32</xdr:col>
      <xdr:colOff>98425</xdr:colOff>
      <xdr:row>100</xdr:row>
      <xdr:rowOff>305</xdr:rowOff>
    </xdr:from>
    <xdr:to>
      <xdr:col>32</xdr:col>
      <xdr:colOff>276225</xdr:colOff>
      <xdr:row>100</xdr:row>
      <xdr:rowOff>305</xdr:rowOff>
    </xdr:to>
    <xdr:cxnSp macro="">
      <xdr:nvCxnSpPr>
        <xdr:cNvPr id="584" name="直線コネクタ 583"/>
        <xdr:cNvCxnSpPr/>
      </xdr:nvCxnSpPr>
      <xdr:spPr>
        <a:xfrm>
          <a:off x="22072600" y="17145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39031</xdr:rowOff>
    </xdr:from>
    <xdr:ext cx="469744" cy="259045"/>
    <xdr:sp macro="" textlink="">
      <xdr:nvSpPr>
        <xdr:cNvPr id="585" name="【公民館】&#10;一人当たり面積平均値テキスト"/>
        <xdr:cNvSpPr txBox="1"/>
      </xdr:nvSpPr>
      <xdr:spPr>
        <a:xfrm>
          <a:off x="22250400" y="180412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60604</xdr:rowOff>
    </xdr:from>
    <xdr:to>
      <xdr:col>32</xdr:col>
      <xdr:colOff>238125</xdr:colOff>
      <xdr:row>105</xdr:row>
      <xdr:rowOff>162204</xdr:rowOff>
    </xdr:to>
    <xdr:sp macro="" textlink="">
      <xdr:nvSpPr>
        <xdr:cNvPr id="586" name="フローチャート : 判断 585"/>
        <xdr:cNvSpPr/>
      </xdr:nvSpPr>
      <xdr:spPr>
        <a:xfrm>
          <a:off x="22110700" y="1806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73406</xdr:rowOff>
    </xdr:from>
    <xdr:to>
      <xdr:col>31</xdr:col>
      <xdr:colOff>85725</xdr:colOff>
      <xdr:row>107</xdr:row>
      <xdr:rowOff>3556</xdr:rowOff>
    </xdr:to>
    <xdr:sp macro="" textlink="">
      <xdr:nvSpPr>
        <xdr:cNvPr id="587" name="フローチャート : 判断 586"/>
        <xdr:cNvSpPr/>
      </xdr:nvSpPr>
      <xdr:spPr>
        <a:xfrm>
          <a:off x="21272500" y="1824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88" name="テキスト ボックス 58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89" name="テキスト ボックス 58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0" name="テキスト ボックス 58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1" name="テキスト ボックス 59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2" name="テキスト ボックス 59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87579</xdr:rowOff>
    </xdr:from>
    <xdr:to>
      <xdr:col>31</xdr:col>
      <xdr:colOff>85725</xdr:colOff>
      <xdr:row>108</xdr:row>
      <xdr:rowOff>17729</xdr:rowOff>
    </xdr:to>
    <xdr:sp macro="" textlink="">
      <xdr:nvSpPr>
        <xdr:cNvPr id="593" name="円/楕円 592"/>
        <xdr:cNvSpPr/>
      </xdr:nvSpPr>
      <xdr:spPr>
        <a:xfrm>
          <a:off x="21272500" y="1843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20083</xdr:rowOff>
    </xdr:from>
    <xdr:ext cx="469744" cy="259045"/>
    <xdr:sp macro="" textlink="">
      <xdr:nvSpPr>
        <xdr:cNvPr id="594" name="n_1aveValue【公民館】&#10;一人当たり面積"/>
        <xdr:cNvSpPr txBox="1"/>
      </xdr:nvSpPr>
      <xdr:spPr>
        <a:xfrm>
          <a:off x="21075727" y="1802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0.645</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8856</xdr:rowOff>
    </xdr:from>
    <xdr:ext cx="469744" cy="259045"/>
    <xdr:sp macro="" textlink="">
      <xdr:nvSpPr>
        <xdr:cNvPr id="595" name="n_1mainValue【公民館】&#10;一人当たり面積"/>
        <xdr:cNvSpPr txBox="1"/>
      </xdr:nvSpPr>
      <xdr:spPr>
        <a:xfrm>
          <a:off x="21075727" y="18525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0.239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6" name="正方形/長方形 59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7" name="正方形/長方形 59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98" name="テキスト ボックス 59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施設類型ごとの有形固定資産減価償却率について、</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認定こども園・幼稚園・保育所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児童館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公民館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が類似団体平均を上回っている。</a:t>
          </a:r>
          <a:endParaRPr lang="ja-JP" altLang="ja-JP" sz="1400">
            <a:effectLst/>
          </a:endParaRPr>
        </a:p>
        <a:p>
          <a:r>
            <a:rPr kumimoji="1" lang="ja-JP" altLang="ja-JP" sz="1100">
              <a:solidFill>
                <a:schemeClr val="dk1"/>
              </a:solidFill>
              <a:effectLst/>
              <a:latin typeface="+mn-lt"/>
              <a:ea typeface="+mn-ea"/>
              <a:cs typeface="+mn-cs"/>
            </a:rPr>
            <a:t>これらの施設については、公共施設個別施設計画にもとづき、それぞれ以下の方針で更新・除却の検討を進めている。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認定こども園・幼稚園・保育所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については、小中一貫校や公民館との複合施設化を検討している。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については、こども園や公民館との複合施設化を検討している。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児童館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については、更新を予定しているが、他の公共施設の検討結果次第では統廃合も考えられている。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公民館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については、小中一貫校やこども園との複合施設化を検討している。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和歌山県高野町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3,243
3,215
137.03
4,173,353
4,038,202
113,517
2,095,571
3,318,294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60" name="テキスト ボックス 59"/>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68" name="テキスト ボックス 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127635</xdr:rowOff>
    </xdr:from>
    <xdr:to>
      <xdr:col>6</xdr:col>
      <xdr:colOff>510540</xdr:colOff>
      <xdr:row>64</xdr:row>
      <xdr:rowOff>22860</xdr:rowOff>
    </xdr:to>
    <xdr:cxnSp macro="">
      <xdr:nvCxnSpPr>
        <xdr:cNvPr id="72" name="直線コネクタ 71"/>
        <xdr:cNvCxnSpPr/>
      </xdr:nvCxnSpPr>
      <xdr:spPr>
        <a:xfrm flipV="1">
          <a:off x="4634865" y="9557385"/>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26687</xdr:rowOff>
    </xdr:from>
    <xdr:ext cx="340478" cy="259045"/>
    <xdr:sp macro="" textlink="">
      <xdr:nvSpPr>
        <xdr:cNvPr id="73" name="【体育館・プール】&#10;有形固定資産減価償却率最小値テキスト"/>
        <xdr:cNvSpPr txBox="1"/>
      </xdr:nvSpPr>
      <xdr:spPr>
        <a:xfrm>
          <a:off x="4724400" y="10999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422275</xdr:colOff>
      <xdr:row>64</xdr:row>
      <xdr:rowOff>22860</xdr:rowOff>
    </xdr:from>
    <xdr:to>
      <xdr:col>6</xdr:col>
      <xdr:colOff>600075</xdr:colOff>
      <xdr:row>64</xdr:row>
      <xdr:rowOff>22860</xdr:rowOff>
    </xdr:to>
    <xdr:cxnSp macro="">
      <xdr:nvCxnSpPr>
        <xdr:cNvPr id="74" name="直線コネクタ 73"/>
        <xdr:cNvCxnSpPr/>
      </xdr:nvCxnSpPr>
      <xdr:spPr>
        <a:xfrm>
          <a:off x="4546600" y="1099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74312</xdr:rowOff>
    </xdr:from>
    <xdr:ext cx="405111" cy="259045"/>
    <xdr:sp macro="" textlink="">
      <xdr:nvSpPr>
        <xdr:cNvPr id="75" name="【体育館・プール】&#10;有形固定資産減価償却率最大値テキスト"/>
        <xdr:cNvSpPr txBox="1"/>
      </xdr:nvSpPr>
      <xdr:spPr>
        <a:xfrm>
          <a:off x="4724400" y="933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78.3</a:t>
          </a:r>
          <a:endParaRPr kumimoji="1" lang="ja-JP" altLang="en-US" sz="1000" b="1">
            <a:latin typeface="ＭＳ Ｐゴシック"/>
          </a:endParaRPr>
        </a:p>
      </xdr:txBody>
    </xdr:sp>
    <xdr:clientData/>
  </xdr:oneCellAnchor>
  <xdr:twoCellAnchor>
    <xdr:from>
      <xdr:col>6</xdr:col>
      <xdr:colOff>422275</xdr:colOff>
      <xdr:row>55</xdr:row>
      <xdr:rowOff>127635</xdr:rowOff>
    </xdr:from>
    <xdr:to>
      <xdr:col>6</xdr:col>
      <xdr:colOff>600075</xdr:colOff>
      <xdr:row>55</xdr:row>
      <xdr:rowOff>127635</xdr:rowOff>
    </xdr:to>
    <xdr:cxnSp macro="">
      <xdr:nvCxnSpPr>
        <xdr:cNvPr id="76" name="直線コネクタ 75"/>
        <xdr:cNvCxnSpPr/>
      </xdr:nvCxnSpPr>
      <xdr:spPr>
        <a:xfrm>
          <a:off x="4546600" y="955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56</xdr:row>
      <xdr:rowOff>125747</xdr:rowOff>
    </xdr:from>
    <xdr:ext cx="405111" cy="259045"/>
    <xdr:sp macro="" textlink="">
      <xdr:nvSpPr>
        <xdr:cNvPr id="77" name="【体育館・プール】&#10;有形固定資産減価償却率平均値テキスト"/>
        <xdr:cNvSpPr txBox="1"/>
      </xdr:nvSpPr>
      <xdr:spPr>
        <a:xfrm>
          <a:off x="4724400" y="9726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147320</xdr:rowOff>
    </xdr:from>
    <xdr:to>
      <xdr:col>6</xdr:col>
      <xdr:colOff>561975</xdr:colOff>
      <xdr:row>57</xdr:row>
      <xdr:rowOff>77470</xdr:rowOff>
    </xdr:to>
    <xdr:sp macro="" textlink="">
      <xdr:nvSpPr>
        <xdr:cNvPr id="78" name="フローチャート : 判断 77"/>
        <xdr:cNvSpPr/>
      </xdr:nvSpPr>
      <xdr:spPr>
        <a:xfrm>
          <a:off x="4584700" y="974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23495</xdr:rowOff>
    </xdr:from>
    <xdr:to>
      <xdr:col>5</xdr:col>
      <xdr:colOff>409575</xdr:colOff>
      <xdr:row>58</xdr:row>
      <xdr:rowOff>125095</xdr:rowOff>
    </xdr:to>
    <xdr:sp macro="" textlink="">
      <xdr:nvSpPr>
        <xdr:cNvPr id="79" name="フローチャート : 判断 78"/>
        <xdr:cNvSpPr/>
      </xdr:nvSpPr>
      <xdr:spPr>
        <a:xfrm>
          <a:off x="3746500" y="996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116222</xdr:rowOff>
    </xdr:from>
    <xdr:ext cx="405111" cy="259045"/>
    <xdr:sp macro="" textlink="">
      <xdr:nvSpPr>
        <xdr:cNvPr id="80" name="n_1aveValue【体育館・プール】&#10;有形固定資産減価償却率"/>
        <xdr:cNvSpPr txBox="1"/>
      </xdr:nvSpPr>
      <xdr:spPr>
        <a:xfrm>
          <a:off x="3582043" y="10060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1" name="テキスト ボックス 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2" name="テキスト ボックス 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3" name="テキスト ボックス 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4" name="テキスト ボックス 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5" name="テキスト ボックス 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55</xdr:row>
      <xdr:rowOff>143510</xdr:rowOff>
    </xdr:from>
    <xdr:to>
      <xdr:col>5</xdr:col>
      <xdr:colOff>409575</xdr:colOff>
      <xdr:row>56</xdr:row>
      <xdr:rowOff>73660</xdr:rowOff>
    </xdr:to>
    <xdr:sp macro="" textlink="">
      <xdr:nvSpPr>
        <xdr:cNvPr id="86" name="円/楕円 85"/>
        <xdr:cNvSpPr/>
      </xdr:nvSpPr>
      <xdr:spPr>
        <a:xfrm>
          <a:off x="3746500" y="95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54</xdr:row>
      <xdr:rowOff>90187</xdr:rowOff>
    </xdr:from>
    <xdr:ext cx="405111" cy="259045"/>
    <xdr:sp macro="" textlink="">
      <xdr:nvSpPr>
        <xdr:cNvPr id="87" name="n_1mainValue【体育館・プール】&#10;有形固定資産減価償却率"/>
        <xdr:cNvSpPr txBox="1"/>
      </xdr:nvSpPr>
      <xdr:spPr>
        <a:xfrm>
          <a:off x="3582043" y="934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8" name="正方形/長方形 8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89" name="正方形/長方形 8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0" name="正方形/長方形 8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1" name="正方形/長方形 9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2" name="正方形/長方形 9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3" name="正方形/長方形 9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4" name="正方形/長方形 9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0.105</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5" name="正方形/長方形 9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6" name="テキスト ボックス 9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7" name="直線コネクタ 9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98" name="直線コネクタ 9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99" name="テキスト ボックス 9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00" name="直線コネクタ 9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01" name="テキスト ボックス 10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02" name="直線コネクタ 10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03" name="テキスト ボックス 10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04" name="直線コネクタ 10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05" name="テキスト ボックス 10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06" name="直線コネクタ 10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07" name="テキスト ボックス 10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8" name="直線コネクタ 10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09" name="テキスト ボックス 10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44958</xdr:rowOff>
    </xdr:from>
    <xdr:to>
      <xdr:col>15</xdr:col>
      <xdr:colOff>180340</xdr:colOff>
      <xdr:row>62</xdr:row>
      <xdr:rowOff>133350</xdr:rowOff>
    </xdr:to>
    <xdr:cxnSp macro="">
      <xdr:nvCxnSpPr>
        <xdr:cNvPr id="111" name="直線コネクタ 110"/>
        <xdr:cNvCxnSpPr/>
      </xdr:nvCxnSpPr>
      <xdr:spPr>
        <a:xfrm flipV="1">
          <a:off x="10476865" y="9474708"/>
          <a:ext cx="0" cy="128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137177</xdr:rowOff>
    </xdr:from>
    <xdr:ext cx="469744" cy="259045"/>
    <xdr:sp macro="" textlink="">
      <xdr:nvSpPr>
        <xdr:cNvPr id="112" name="【体育館・プール】&#10;一人当たり面積最小値テキスト"/>
        <xdr:cNvSpPr txBox="1"/>
      </xdr:nvSpPr>
      <xdr:spPr>
        <a:xfrm>
          <a:off x="10566400"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0.375</a:t>
          </a:r>
          <a:endParaRPr kumimoji="1" lang="ja-JP" altLang="en-US" sz="1000" b="1">
            <a:latin typeface="ＭＳ Ｐゴシック"/>
          </a:endParaRPr>
        </a:p>
      </xdr:txBody>
    </xdr:sp>
    <xdr:clientData/>
  </xdr:oneCellAnchor>
  <xdr:twoCellAnchor>
    <xdr:from>
      <xdr:col>15</xdr:col>
      <xdr:colOff>92075</xdr:colOff>
      <xdr:row>62</xdr:row>
      <xdr:rowOff>133350</xdr:rowOff>
    </xdr:from>
    <xdr:to>
      <xdr:col>15</xdr:col>
      <xdr:colOff>269875</xdr:colOff>
      <xdr:row>62</xdr:row>
      <xdr:rowOff>133350</xdr:rowOff>
    </xdr:to>
    <xdr:cxnSp macro="">
      <xdr:nvCxnSpPr>
        <xdr:cNvPr id="113" name="直線コネクタ 112"/>
        <xdr:cNvCxnSpPr/>
      </xdr:nvCxnSpPr>
      <xdr:spPr>
        <a:xfrm>
          <a:off x="10388600" y="1076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163085</xdr:rowOff>
    </xdr:from>
    <xdr:ext cx="469744" cy="259045"/>
    <xdr:sp macro="" textlink="">
      <xdr:nvSpPr>
        <xdr:cNvPr id="114" name="【体育館・プール】&#10;一人当たり面積最大値テキスト"/>
        <xdr:cNvSpPr txBox="1"/>
      </xdr:nvSpPr>
      <xdr:spPr>
        <a:xfrm>
          <a:off x="10566400" y="9249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2.066</a:t>
          </a:r>
          <a:endParaRPr kumimoji="1" lang="ja-JP" altLang="en-US" sz="1000" b="1">
            <a:latin typeface="ＭＳ Ｐゴシック"/>
          </a:endParaRPr>
        </a:p>
      </xdr:txBody>
    </xdr:sp>
    <xdr:clientData/>
  </xdr:oneCellAnchor>
  <xdr:twoCellAnchor>
    <xdr:from>
      <xdr:col>15</xdr:col>
      <xdr:colOff>92075</xdr:colOff>
      <xdr:row>55</xdr:row>
      <xdr:rowOff>44958</xdr:rowOff>
    </xdr:from>
    <xdr:to>
      <xdr:col>15</xdr:col>
      <xdr:colOff>269875</xdr:colOff>
      <xdr:row>55</xdr:row>
      <xdr:rowOff>44958</xdr:rowOff>
    </xdr:to>
    <xdr:cxnSp macro="">
      <xdr:nvCxnSpPr>
        <xdr:cNvPr id="115" name="直線コネクタ 114"/>
        <xdr:cNvCxnSpPr/>
      </xdr:nvCxnSpPr>
      <xdr:spPr>
        <a:xfrm>
          <a:off x="10388600" y="947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142511</xdr:rowOff>
    </xdr:from>
    <xdr:ext cx="469744" cy="259045"/>
    <xdr:sp macro="" textlink="">
      <xdr:nvSpPr>
        <xdr:cNvPr id="116" name="【体育館・プール】&#10;一人当たり面積平均値テキスト"/>
        <xdr:cNvSpPr txBox="1"/>
      </xdr:nvSpPr>
      <xdr:spPr>
        <a:xfrm>
          <a:off x="10566400" y="10429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0.718</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164084</xdr:rowOff>
    </xdr:from>
    <xdr:to>
      <xdr:col>15</xdr:col>
      <xdr:colOff>231775</xdr:colOff>
      <xdr:row>61</xdr:row>
      <xdr:rowOff>94234</xdr:rowOff>
    </xdr:to>
    <xdr:sp macro="" textlink="">
      <xdr:nvSpPr>
        <xdr:cNvPr id="117" name="フローチャート : 判断 116"/>
        <xdr:cNvSpPr/>
      </xdr:nvSpPr>
      <xdr:spPr>
        <a:xfrm>
          <a:off x="10426700" y="1045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100838</xdr:rowOff>
    </xdr:from>
    <xdr:to>
      <xdr:col>14</xdr:col>
      <xdr:colOff>79375</xdr:colOff>
      <xdr:row>61</xdr:row>
      <xdr:rowOff>30988</xdr:rowOff>
    </xdr:to>
    <xdr:sp macro="" textlink="">
      <xdr:nvSpPr>
        <xdr:cNvPr id="118" name="フローチャート : 判断 117"/>
        <xdr:cNvSpPr/>
      </xdr:nvSpPr>
      <xdr:spPr>
        <a:xfrm>
          <a:off x="9588500" y="1038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47515</xdr:rowOff>
    </xdr:from>
    <xdr:ext cx="469744" cy="259045"/>
    <xdr:sp macro="" textlink="">
      <xdr:nvSpPr>
        <xdr:cNvPr id="119" name="n_1aveValue【体育館・プール】&#10;一人当たり面積"/>
        <xdr:cNvSpPr txBox="1"/>
      </xdr:nvSpPr>
      <xdr:spPr>
        <a:xfrm>
          <a:off x="9391727" y="10163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0.801</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0" name="テキスト ボックス 11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1" name="テキスト ボックス 12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2" name="テキスト ボックス 12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3" name="テキスト ボックス 12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4" name="テキスト ボックス 12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7112</xdr:rowOff>
    </xdr:from>
    <xdr:to>
      <xdr:col>14</xdr:col>
      <xdr:colOff>79375</xdr:colOff>
      <xdr:row>63</xdr:row>
      <xdr:rowOff>108712</xdr:rowOff>
    </xdr:to>
    <xdr:sp macro="" textlink="">
      <xdr:nvSpPr>
        <xdr:cNvPr id="125" name="円/楕円 124"/>
        <xdr:cNvSpPr/>
      </xdr:nvSpPr>
      <xdr:spPr>
        <a:xfrm>
          <a:off x="9588500" y="1080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99839</xdr:rowOff>
    </xdr:from>
    <xdr:ext cx="469744" cy="259045"/>
    <xdr:sp macro="" textlink="">
      <xdr:nvSpPr>
        <xdr:cNvPr id="126" name="n_1mainValue【体育館・プール】&#10;一人当たり面積"/>
        <xdr:cNvSpPr txBox="1"/>
      </xdr:nvSpPr>
      <xdr:spPr>
        <a:xfrm>
          <a:off x="9391727" y="10901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0.249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7" name="正方形/長方形 12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8" name="正方形/長方形 12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29" name="正方形/長方形 12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0" name="正方形/長方形 12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1" name="正方形/長方形 13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2" name="正方形/長方形 13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3" name="正方形/長方形 13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4" name="正方形/長方形 13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5" name="テキスト ボックス 13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6" name="直線コネクタ 13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37" name="テキスト ボックス 13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38" name="直線コネクタ 13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39" name="テキスト ボックス 13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40" name="直線コネクタ 13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41" name="テキスト ボックス 14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42" name="直線コネクタ 14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43" name="テキスト ボックス 14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44" name="直線コネクタ 14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45" name="テキスト ボックス 14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46" name="直線コネクタ 14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147" name="テキスト ボックス 14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8" name="直線コネクタ 14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149" name="テキスト ボックス 14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121920</xdr:rowOff>
    </xdr:from>
    <xdr:to>
      <xdr:col>6</xdr:col>
      <xdr:colOff>510540</xdr:colOff>
      <xdr:row>85</xdr:row>
      <xdr:rowOff>57150</xdr:rowOff>
    </xdr:to>
    <xdr:cxnSp macro="">
      <xdr:nvCxnSpPr>
        <xdr:cNvPr id="151" name="直線コネクタ 150"/>
        <xdr:cNvCxnSpPr/>
      </xdr:nvCxnSpPr>
      <xdr:spPr>
        <a:xfrm flipV="1">
          <a:off x="4634865" y="13666470"/>
          <a:ext cx="0" cy="963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60977</xdr:rowOff>
    </xdr:from>
    <xdr:ext cx="405111" cy="259045"/>
    <xdr:sp macro="" textlink="">
      <xdr:nvSpPr>
        <xdr:cNvPr id="152" name="【福祉施設】&#10;有形固定資産減価償却率最小値テキスト"/>
        <xdr:cNvSpPr txBox="1"/>
      </xdr:nvSpPr>
      <xdr:spPr>
        <a:xfrm>
          <a:off x="4724400" y="1463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85</xdr:row>
      <xdr:rowOff>57150</xdr:rowOff>
    </xdr:from>
    <xdr:to>
      <xdr:col>6</xdr:col>
      <xdr:colOff>600075</xdr:colOff>
      <xdr:row>85</xdr:row>
      <xdr:rowOff>57150</xdr:rowOff>
    </xdr:to>
    <xdr:cxnSp macro="">
      <xdr:nvCxnSpPr>
        <xdr:cNvPr id="153" name="直線コネクタ 152"/>
        <xdr:cNvCxnSpPr/>
      </xdr:nvCxnSpPr>
      <xdr:spPr>
        <a:xfrm>
          <a:off x="4546600" y="1463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68597</xdr:rowOff>
    </xdr:from>
    <xdr:ext cx="405111" cy="259045"/>
    <xdr:sp macro="" textlink="">
      <xdr:nvSpPr>
        <xdr:cNvPr id="154" name="【福祉施設】&#10;有形固定資産減価償却率最大値テキスト"/>
        <xdr:cNvSpPr txBox="1"/>
      </xdr:nvSpPr>
      <xdr:spPr>
        <a:xfrm>
          <a:off x="4724400" y="1344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61.3</a:t>
          </a:r>
          <a:endParaRPr kumimoji="1" lang="ja-JP" altLang="en-US" sz="1000" b="1">
            <a:latin typeface="ＭＳ Ｐゴシック"/>
          </a:endParaRPr>
        </a:p>
      </xdr:txBody>
    </xdr:sp>
    <xdr:clientData/>
  </xdr:oneCellAnchor>
  <xdr:twoCellAnchor>
    <xdr:from>
      <xdr:col>6</xdr:col>
      <xdr:colOff>422275</xdr:colOff>
      <xdr:row>79</xdr:row>
      <xdr:rowOff>121920</xdr:rowOff>
    </xdr:from>
    <xdr:to>
      <xdr:col>6</xdr:col>
      <xdr:colOff>600075</xdr:colOff>
      <xdr:row>79</xdr:row>
      <xdr:rowOff>121920</xdr:rowOff>
    </xdr:to>
    <xdr:cxnSp macro="">
      <xdr:nvCxnSpPr>
        <xdr:cNvPr id="155" name="直線コネクタ 154"/>
        <xdr:cNvCxnSpPr/>
      </xdr:nvCxnSpPr>
      <xdr:spPr>
        <a:xfrm>
          <a:off x="4546600" y="1366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76216</xdr:rowOff>
    </xdr:from>
    <xdr:ext cx="405111" cy="259045"/>
    <xdr:sp macro="" textlink="">
      <xdr:nvSpPr>
        <xdr:cNvPr id="156" name="【福祉施設】&#10;有形固定資産減価償却率平均値テキスト"/>
        <xdr:cNvSpPr txBox="1"/>
      </xdr:nvSpPr>
      <xdr:spPr>
        <a:xfrm>
          <a:off x="4724400" y="14306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42.6</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97789</xdr:rowOff>
    </xdr:from>
    <xdr:to>
      <xdr:col>6</xdr:col>
      <xdr:colOff>561975</xdr:colOff>
      <xdr:row>84</xdr:row>
      <xdr:rowOff>27939</xdr:rowOff>
    </xdr:to>
    <xdr:sp macro="" textlink="">
      <xdr:nvSpPr>
        <xdr:cNvPr id="157" name="フローチャート : 判断 156"/>
        <xdr:cNvSpPr/>
      </xdr:nvSpPr>
      <xdr:spPr>
        <a:xfrm>
          <a:off x="4584700" y="1432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67311</xdr:rowOff>
    </xdr:from>
    <xdr:to>
      <xdr:col>5</xdr:col>
      <xdr:colOff>409575</xdr:colOff>
      <xdr:row>82</xdr:row>
      <xdr:rowOff>168911</xdr:rowOff>
    </xdr:to>
    <xdr:sp macro="" textlink="">
      <xdr:nvSpPr>
        <xdr:cNvPr id="158" name="フローチャート : 判断 157"/>
        <xdr:cNvSpPr/>
      </xdr:nvSpPr>
      <xdr:spPr>
        <a:xfrm>
          <a:off x="3746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160038</xdr:rowOff>
    </xdr:from>
    <xdr:ext cx="405111" cy="259045"/>
    <xdr:sp macro="" textlink="">
      <xdr:nvSpPr>
        <xdr:cNvPr id="159" name="n_1aveValue【福祉施設】&#10;有形固定資産減価償却率"/>
        <xdr:cNvSpPr txBox="1"/>
      </xdr:nvSpPr>
      <xdr:spPr>
        <a:xfrm>
          <a:off x="3582043"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0" name="テキスト ボックス 15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1" name="テキスト ボックス 16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2" name="テキスト ボックス 16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3" name="テキスト ボックス 16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4" name="テキスト ボックス 16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59689</xdr:rowOff>
    </xdr:from>
    <xdr:to>
      <xdr:col>5</xdr:col>
      <xdr:colOff>409575</xdr:colOff>
      <xdr:row>78</xdr:row>
      <xdr:rowOff>161289</xdr:rowOff>
    </xdr:to>
    <xdr:sp macro="" textlink="">
      <xdr:nvSpPr>
        <xdr:cNvPr id="165" name="円/楕円 164"/>
        <xdr:cNvSpPr/>
      </xdr:nvSpPr>
      <xdr:spPr>
        <a:xfrm>
          <a:off x="3746500" y="1343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77</xdr:row>
      <xdr:rowOff>6366</xdr:rowOff>
    </xdr:from>
    <xdr:ext cx="405111" cy="259045"/>
    <xdr:sp macro="" textlink="">
      <xdr:nvSpPr>
        <xdr:cNvPr id="166" name="n_1mainValue【福祉施設】&#10;有形固定資産減価償却率"/>
        <xdr:cNvSpPr txBox="1"/>
      </xdr:nvSpPr>
      <xdr:spPr>
        <a:xfrm>
          <a:off x="3582043" y="1320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7" name="正方形/長方形 1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8" name="正方形/長方形 16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69" name="正方形/長方形 16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0" name="正方形/長方形 16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1" name="正方形/長方形 17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2" name="正方形/長方形 17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3" name="正方形/長方形 17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4" name="正方形/長方形 17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5" name="テキスト ボックス 17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6" name="直線コネクタ 17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177" name="直線コネクタ 17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178" name="テキスト ボックス 17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179" name="直線コネクタ 17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180" name="テキスト ボックス 17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181" name="直線コネクタ 18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182" name="テキスト ボックス 18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183" name="直線コネクタ 18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184" name="テキスト ボックス 18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185" name="直線コネクタ 18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186" name="テキスト ボックス 18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187" name="直線コネクタ 18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188" name="テキスト ボックス 18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9" name="直線コネクタ 18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90" name="テキスト ボックス 18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9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74023</xdr:rowOff>
    </xdr:from>
    <xdr:to>
      <xdr:col>15</xdr:col>
      <xdr:colOff>180340</xdr:colOff>
      <xdr:row>85</xdr:row>
      <xdr:rowOff>135527</xdr:rowOff>
    </xdr:to>
    <xdr:cxnSp macro="">
      <xdr:nvCxnSpPr>
        <xdr:cNvPr id="192" name="直線コネクタ 191"/>
        <xdr:cNvCxnSpPr/>
      </xdr:nvCxnSpPr>
      <xdr:spPr>
        <a:xfrm flipV="1">
          <a:off x="10476865" y="13447123"/>
          <a:ext cx="0" cy="1261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139354</xdr:rowOff>
    </xdr:from>
    <xdr:ext cx="469744" cy="259045"/>
    <xdr:sp macro="" textlink="">
      <xdr:nvSpPr>
        <xdr:cNvPr id="193" name="【福祉施設】&#10;一人当たり面積最小値テキスト"/>
        <xdr:cNvSpPr txBox="1"/>
      </xdr:nvSpPr>
      <xdr:spPr>
        <a:xfrm>
          <a:off x="10566400" y="1471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0.188</a:t>
          </a:r>
          <a:endParaRPr kumimoji="1" lang="ja-JP" altLang="en-US" sz="1000" b="1">
            <a:latin typeface="ＭＳ Ｐゴシック"/>
          </a:endParaRPr>
        </a:p>
      </xdr:txBody>
    </xdr:sp>
    <xdr:clientData/>
  </xdr:oneCellAnchor>
  <xdr:twoCellAnchor>
    <xdr:from>
      <xdr:col>15</xdr:col>
      <xdr:colOff>92075</xdr:colOff>
      <xdr:row>85</xdr:row>
      <xdr:rowOff>135527</xdr:rowOff>
    </xdr:from>
    <xdr:to>
      <xdr:col>15</xdr:col>
      <xdr:colOff>269875</xdr:colOff>
      <xdr:row>85</xdr:row>
      <xdr:rowOff>135527</xdr:rowOff>
    </xdr:to>
    <xdr:cxnSp macro="">
      <xdr:nvCxnSpPr>
        <xdr:cNvPr id="194" name="直線コネクタ 193"/>
        <xdr:cNvCxnSpPr/>
      </xdr:nvCxnSpPr>
      <xdr:spPr>
        <a:xfrm>
          <a:off x="10388600" y="14708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20700</xdr:rowOff>
    </xdr:from>
    <xdr:ext cx="469744" cy="259045"/>
    <xdr:sp macro="" textlink="">
      <xdr:nvSpPr>
        <xdr:cNvPr id="195" name="【福祉施設】&#10;一人当たり面積最大値テキスト"/>
        <xdr:cNvSpPr txBox="1"/>
      </xdr:nvSpPr>
      <xdr:spPr>
        <a:xfrm>
          <a:off x="10566400" y="1322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1.347</a:t>
          </a:r>
          <a:endParaRPr kumimoji="1" lang="ja-JP" altLang="en-US" sz="1000" b="1">
            <a:latin typeface="ＭＳ Ｐゴシック"/>
          </a:endParaRPr>
        </a:p>
      </xdr:txBody>
    </xdr:sp>
    <xdr:clientData/>
  </xdr:oneCellAnchor>
  <xdr:twoCellAnchor>
    <xdr:from>
      <xdr:col>15</xdr:col>
      <xdr:colOff>92075</xdr:colOff>
      <xdr:row>78</xdr:row>
      <xdr:rowOff>74023</xdr:rowOff>
    </xdr:from>
    <xdr:to>
      <xdr:col>15</xdr:col>
      <xdr:colOff>269875</xdr:colOff>
      <xdr:row>78</xdr:row>
      <xdr:rowOff>74023</xdr:rowOff>
    </xdr:to>
    <xdr:cxnSp macro="">
      <xdr:nvCxnSpPr>
        <xdr:cNvPr id="196" name="直線コネクタ 195"/>
        <xdr:cNvCxnSpPr/>
      </xdr:nvCxnSpPr>
      <xdr:spPr>
        <a:xfrm>
          <a:off x="10388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13625</xdr:rowOff>
    </xdr:from>
    <xdr:ext cx="469744" cy="259045"/>
    <xdr:sp macro="" textlink="">
      <xdr:nvSpPr>
        <xdr:cNvPr id="197" name="【福祉施設】&#10;一人当たり面積平均値テキスト"/>
        <xdr:cNvSpPr txBox="1"/>
      </xdr:nvSpPr>
      <xdr:spPr>
        <a:xfrm>
          <a:off x="10566400" y="14415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0.391</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35198</xdr:rowOff>
    </xdr:from>
    <xdr:to>
      <xdr:col>15</xdr:col>
      <xdr:colOff>231775</xdr:colOff>
      <xdr:row>84</xdr:row>
      <xdr:rowOff>136798</xdr:rowOff>
    </xdr:to>
    <xdr:sp macro="" textlink="">
      <xdr:nvSpPr>
        <xdr:cNvPr id="198" name="フローチャート : 判断 197"/>
        <xdr:cNvSpPr/>
      </xdr:nvSpPr>
      <xdr:spPr>
        <a:xfrm>
          <a:off x="10426700" y="1443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127726</xdr:rowOff>
    </xdr:from>
    <xdr:to>
      <xdr:col>14</xdr:col>
      <xdr:colOff>79375</xdr:colOff>
      <xdr:row>83</xdr:row>
      <xdr:rowOff>57876</xdr:rowOff>
    </xdr:to>
    <xdr:sp macro="" textlink="">
      <xdr:nvSpPr>
        <xdr:cNvPr id="199" name="フローチャート : 判断 198"/>
        <xdr:cNvSpPr/>
      </xdr:nvSpPr>
      <xdr:spPr>
        <a:xfrm>
          <a:off x="9588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74403</xdr:rowOff>
    </xdr:from>
    <xdr:ext cx="469744" cy="259045"/>
    <xdr:sp macro="" textlink="">
      <xdr:nvSpPr>
        <xdr:cNvPr id="200" name="n_1aveValue【福祉施設】&#10;一人当たり面積"/>
        <xdr:cNvSpPr txBox="1"/>
      </xdr:nvSpPr>
      <xdr:spPr>
        <a:xfrm>
          <a:off x="9391727" y="1396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0.621</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01" name="テキスト ボックス 20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02" name="テキスト ボックス 20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3" name="テキスト ボックス 20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4" name="テキスト ボックス 20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5" name="テキスト ボックス 20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111942</xdr:rowOff>
    </xdr:from>
    <xdr:to>
      <xdr:col>14</xdr:col>
      <xdr:colOff>79375</xdr:colOff>
      <xdr:row>84</xdr:row>
      <xdr:rowOff>42092</xdr:rowOff>
    </xdr:to>
    <xdr:sp macro="" textlink="">
      <xdr:nvSpPr>
        <xdr:cNvPr id="206" name="円/楕円 205"/>
        <xdr:cNvSpPr/>
      </xdr:nvSpPr>
      <xdr:spPr>
        <a:xfrm>
          <a:off x="9588500" y="1434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33219</xdr:rowOff>
    </xdr:from>
    <xdr:ext cx="469744" cy="259045"/>
    <xdr:sp macro="" textlink="">
      <xdr:nvSpPr>
        <xdr:cNvPr id="207" name="n_1mainValue【福祉施設】&#10;一人当たり面積"/>
        <xdr:cNvSpPr txBox="1"/>
      </xdr:nvSpPr>
      <xdr:spPr>
        <a:xfrm>
          <a:off x="9391727" y="1443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0.478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8" name="正方形/長方形 20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9" name="正方形/長方形 20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10" name="正方形/長方形 20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1" name="正方形/長方形 21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2" name="正方形/長方形 21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3" name="正方形/長方形 21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4" name="正方形/長方形 21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5" name="正方形/長方形 21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16" name="テキスト ボックス 21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17" name="直線コネクタ 21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108</xdr:row>
      <xdr:rowOff>152400</xdr:rowOff>
    </xdr:from>
    <xdr:to>
      <xdr:col>7</xdr:col>
      <xdr:colOff>638175</xdr:colOff>
      <xdr:row>108</xdr:row>
      <xdr:rowOff>152400</xdr:rowOff>
    </xdr:to>
    <xdr:cxnSp macro="">
      <xdr:nvCxnSpPr>
        <xdr:cNvPr id="218" name="直線コネクタ 21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10177</xdr:rowOff>
    </xdr:from>
    <xdr:ext cx="338939" cy="259045"/>
    <xdr:sp macro="" textlink="">
      <xdr:nvSpPr>
        <xdr:cNvPr id="219" name="テキスト ボックス 218"/>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20" name="直線コネクタ 21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21" name="テキスト ボックス 22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22" name="直線コネクタ 22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23" name="テキスト ボックス 22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24" name="直線コネクタ 22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25" name="テキスト ボックス 22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26" name="直線コネクタ 22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27" name="テキスト ボックス 226"/>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28" name="直線コネクタ 22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29" name="テキスト ボックス 22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3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9525</xdr:rowOff>
    </xdr:from>
    <xdr:to>
      <xdr:col>6</xdr:col>
      <xdr:colOff>510540</xdr:colOff>
      <xdr:row>108</xdr:row>
      <xdr:rowOff>76200</xdr:rowOff>
    </xdr:to>
    <xdr:cxnSp macro="">
      <xdr:nvCxnSpPr>
        <xdr:cNvPr id="231" name="直線コネクタ 230"/>
        <xdr:cNvCxnSpPr/>
      </xdr:nvCxnSpPr>
      <xdr:spPr>
        <a:xfrm flipV="1">
          <a:off x="4634865" y="17325975"/>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80027</xdr:rowOff>
    </xdr:from>
    <xdr:ext cx="340478" cy="259045"/>
    <xdr:sp macro="" textlink="">
      <xdr:nvSpPr>
        <xdr:cNvPr id="232" name="【市民会館】&#10;有形固定資産減価償却率最小値テキスト"/>
        <xdr:cNvSpPr txBox="1"/>
      </xdr:nvSpPr>
      <xdr:spPr>
        <a:xfrm>
          <a:off x="4724400" y="1859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6</xdr:col>
      <xdr:colOff>422275</xdr:colOff>
      <xdr:row>108</xdr:row>
      <xdr:rowOff>76200</xdr:rowOff>
    </xdr:from>
    <xdr:to>
      <xdr:col>6</xdr:col>
      <xdr:colOff>600075</xdr:colOff>
      <xdr:row>108</xdr:row>
      <xdr:rowOff>76200</xdr:rowOff>
    </xdr:to>
    <xdr:cxnSp macro="">
      <xdr:nvCxnSpPr>
        <xdr:cNvPr id="233" name="直線コネクタ 232"/>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127652</xdr:rowOff>
    </xdr:from>
    <xdr:ext cx="405111" cy="259045"/>
    <xdr:sp macro="" textlink="">
      <xdr:nvSpPr>
        <xdr:cNvPr id="234" name="【市民会館】&#10;有形固定資産減価償却率最大値テキスト"/>
        <xdr:cNvSpPr txBox="1"/>
      </xdr:nvSpPr>
      <xdr:spPr>
        <a:xfrm>
          <a:off x="4724400" y="1710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70.5</a:t>
          </a:r>
          <a:endParaRPr kumimoji="1" lang="ja-JP" altLang="en-US" sz="1000" b="1">
            <a:latin typeface="ＭＳ Ｐゴシック"/>
          </a:endParaRPr>
        </a:p>
      </xdr:txBody>
    </xdr:sp>
    <xdr:clientData/>
  </xdr:oneCellAnchor>
  <xdr:twoCellAnchor>
    <xdr:from>
      <xdr:col>6</xdr:col>
      <xdr:colOff>422275</xdr:colOff>
      <xdr:row>101</xdr:row>
      <xdr:rowOff>9525</xdr:rowOff>
    </xdr:from>
    <xdr:to>
      <xdr:col>6</xdr:col>
      <xdr:colOff>600075</xdr:colOff>
      <xdr:row>101</xdr:row>
      <xdr:rowOff>9525</xdr:rowOff>
    </xdr:to>
    <xdr:cxnSp macro="">
      <xdr:nvCxnSpPr>
        <xdr:cNvPr id="235" name="直線コネクタ 234"/>
        <xdr:cNvCxnSpPr/>
      </xdr:nvCxnSpPr>
      <xdr:spPr>
        <a:xfrm>
          <a:off x="4546600" y="1732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80027</xdr:rowOff>
    </xdr:from>
    <xdr:ext cx="405111" cy="259045"/>
    <xdr:sp macro="" textlink="">
      <xdr:nvSpPr>
        <xdr:cNvPr id="236" name="【市民会館】&#10;有形固定資産減価償却率平均値テキスト"/>
        <xdr:cNvSpPr txBox="1"/>
      </xdr:nvSpPr>
      <xdr:spPr>
        <a:xfrm>
          <a:off x="4724400" y="1791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36.0</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101600</xdr:rowOff>
    </xdr:from>
    <xdr:to>
      <xdr:col>6</xdr:col>
      <xdr:colOff>561975</xdr:colOff>
      <xdr:row>105</xdr:row>
      <xdr:rowOff>31750</xdr:rowOff>
    </xdr:to>
    <xdr:sp macro="" textlink="">
      <xdr:nvSpPr>
        <xdr:cNvPr id="237" name="フローチャート : 判断 236"/>
        <xdr:cNvSpPr/>
      </xdr:nvSpPr>
      <xdr:spPr>
        <a:xfrm>
          <a:off x="4584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103</xdr:row>
      <xdr:rowOff>55880</xdr:rowOff>
    </xdr:from>
    <xdr:to>
      <xdr:col>5</xdr:col>
      <xdr:colOff>409575</xdr:colOff>
      <xdr:row>103</xdr:row>
      <xdr:rowOff>157480</xdr:rowOff>
    </xdr:to>
    <xdr:sp macro="" textlink="">
      <xdr:nvSpPr>
        <xdr:cNvPr id="238" name="フローチャート : 判断 237"/>
        <xdr:cNvSpPr/>
      </xdr:nvSpPr>
      <xdr:spPr>
        <a:xfrm>
          <a:off x="3746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103</xdr:row>
      <xdr:rowOff>148607</xdr:rowOff>
    </xdr:from>
    <xdr:ext cx="405111" cy="259045"/>
    <xdr:sp macro="" textlink="">
      <xdr:nvSpPr>
        <xdr:cNvPr id="239" name="n_1aveValue【市民会館】&#10;有形固定資産減価償却率"/>
        <xdr:cNvSpPr txBox="1"/>
      </xdr:nvSpPr>
      <xdr:spPr>
        <a:xfrm>
          <a:off x="3582043" y="1780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40" name="テキスト ボックス 23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41" name="テキスト ボックス 24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42" name="テキスト ボックス 24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43" name="テキスト ボックス 24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44" name="テキスト ボックス 24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101</xdr:row>
      <xdr:rowOff>82550</xdr:rowOff>
    </xdr:from>
    <xdr:to>
      <xdr:col>5</xdr:col>
      <xdr:colOff>409575</xdr:colOff>
      <xdr:row>102</xdr:row>
      <xdr:rowOff>12700</xdr:rowOff>
    </xdr:to>
    <xdr:sp macro="" textlink="">
      <xdr:nvSpPr>
        <xdr:cNvPr id="245" name="円/楕円 244"/>
        <xdr:cNvSpPr/>
      </xdr:nvSpPr>
      <xdr:spPr>
        <a:xfrm>
          <a:off x="3746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100</xdr:row>
      <xdr:rowOff>29227</xdr:rowOff>
    </xdr:from>
    <xdr:ext cx="405111" cy="259045"/>
    <xdr:sp macro="" textlink="">
      <xdr:nvSpPr>
        <xdr:cNvPr id="246" name="n_1mainValue【市民会館】&#10;有形固定資産減価償却率"/>
        <xdr:cNvSpPr txBox="1"/>
      </xdr:nvSpPr>
      <xdr:spPr>
        <a:xfrm>
          <a:off x="3582043"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47" name="正方形/長方形 24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48" name="正方形/長方形 24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49" name="正方形/長方形 24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50" name="正方形/長方形 24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51" name="正方形/長方形 25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52" name="正方形/長方形 25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53" name="正方形/長方形 25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54" name="正方形/長方形 25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55" name="テキスト ボックス 25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56" name="直線コネクタ 25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257" name="テキスト ボックス 256"/>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108</xdr:row>
      <xdr:rowOff>76200</xdr:rowOff>
    </xdr:from>
    <xdr:to>
      <xdr:col>16</xdr:col>
      <xdr:colOff>307975</xdr:colOff>
      <xdr:row>108</xdr:row>
      <xdr:rowOff>76200</xdr:rowOff>
    </xdr:to>
    <xdr:cxnSp macro="">
      <xdr:nvCxnSpPr>
        <xdr:cNvPr id="258" name="直線コネクタ 257"/>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259" name="テキスト ボックス 258"/>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260" name="直線コネクタ 259"/>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261" name="テキスト ボックス 260"/>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262" name="直線コネクタ 261"/>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263" name="テキスト ボックス 262"/>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264" name="直線コネクタ 263"/>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265" name="テキスト ボックス 264"/>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66" name="直線コネクタ 26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67" name="テキスト ボックス 26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6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106</xdr:row>
      <xdr:rowOff>112776</xdr:rowOff>
    </xdr:from>
    <xdr:to>
      <xdr:col>15</xdr:col>
      <xdr:colOff>180340</xdr:colOff>
      <xdr:row>108</xdr:row>
      <xdr:rowOff>89915</xdr:rowOff>
    </xdr:to>
    <xdr:cxnSp macro="">
      <xdr:nvCxnSpPr>
        <xdr:cNvPr id="269" name="直線コネクタ 268"/>
        <xdr:cNvCxnSpPr/>
      </xdr:nvCxnSpPr>
      <xdr:spPr>
        <a:xfrm flipV="1">
          <a:off x="10476865" y="18286476"/>
          <a:ext cx="0" cy="320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93742</xdr:rowOff>
    </xdr:from>
    <xdr:ext cx="469744" cy="259045"/>
    <xdr:sp macro="" textlink="">
      <xdr:nvSpPr>
        <xdr:cNvPr id="270" name="【市民会館】&#10;一人当たり面積最小値テキスト"/>
        <xdr:cNvSpPr txBox="1"/>
      </xdr:nvSpPr>
      <xdr:spPr>
        <a:xfrm>
          <a:off x="10566400" y="1861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0.697</a:t>
          </a:r>
          <a:endParaRPr kumimoji="1" lang="ja-JP" altLang="en-US" sz="1000" b="1">
            <a:latin typeface="ＭＳ Ｐゴシック"/>
          </a:endParaRPr>
        </a:p>
      </xdr:txBody>
    </xdr:sp>
    <xdr:clientData/>
  </xdr:oneCellAnchor>
  <xdr:twoCellAnchor>
    <xdr:from>
      <xdr:col>15</xdr:col>
      <xdr:colOff>92075</xdr:colOff>
      <xdr:row>108</xdr:row>
      <xdr:rowOff>89915</xdr:rowOff>
    </xdr:from>
    <xdr:to>
      <xdr:col>15</xdr:col>
      <xdr:colOff>269875</xdr:colOff>
      <xdr:row>108</xdr:row>
      <xdr:rowOff>89915</xdr:rowOff>
    </xdr:to>
    <xdr:cxnSp macro="">
      <xdr:nvCxnSpPr>
        <xdr:cNvPr id="271" name="直線コネクタ 270"/>
        <xdr:cNvCxnSpPr/>
      </xdr:nvCxnSpPr>
      <xdr:spPr>
        <a:xfrm>
          <a:off x="10388600" y="1860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59453</xdr:rowOff>
    </xdr:from>
    <xdr:ext cx="469744" cy="259045"/>
    <xdr:sp macro="" textlink="">
      <xdr:nvSpPr>
        <xdr:cNvPr id="272" name="【市民会館】&#10;一人当たり面積最大値テキスト"/>
        <xdr:cNvSpPr txBox="1"/>
      </xdr:nvSpPr>
      <xdr:spPr>
        <a:xfrm>
          <a:off x="10566400" y="18061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0.767</a:t>
          </a:r>
          <a:endParaRPr kumimoji="1" lang="ja-JP" altLang="en-US" sz="1000" b="1">
            <a:latin typeface="ＭＳ Ｐゴシック"/>
          </a:endParaRPr>
        </a:p>
      </xdr:txBody>
    </xdr:sp>
    <xdr:clientData/>
  </xdr:oneCellAnchor>
  <xdr:twoCellAnchor>
    <xdr:from>
      <xdr:col>15</xdr:col>
      <xdr:colOff>92075</xdr:colOff>
      <xdr:row>106</xdr:row>
      <xdr:rowOff>112776</xdr:rowOff>
    </xdr:from>
    <xdr:to>
      <xdr:col>15</xdr:col>
      <xdr:colOff>269875</xdr:colOff>
      <xdr:row>106</xdr:row>
      <xdr:rowOff>112776</xdr:rowOff>
    </xdr:to>
    <xdr:cxnSp macro="">
      <xdr:nvCxnSpPr>
        <xdr:cNvPr id="273" name="直線コネクタ 272"/>
        <xdr:cNvCxnSpPr/>
      </xdr:nvCxnSpPr>
      <xdr:spPr>
        <a:xfrm>
          <a:off x="10388600" y="18286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56405</xdr:rowOff>
    </xdr:from>
    <xdr:ext cx="469744" cy="259045"/>
    <xdr:sp macro="" textlink="">
      <xdr:nvSpPr>
        <xdr:cNvPr id="274" name="【市民会館】&#10;一人当たり面積平均値テキスト"/>
        <xdr:cNvSpPr txBox="1"/>
      </xdr:nvSpPr>
      <xdr:spPr>
        <a:xfrm>
          <a:off x="10566400" y="18401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0.726</a:t>
          </a:r>
          <a:endParaRPr kumimoji="1" lang="ja-JP" altLang="en-US" sz="1000" b="1">
            <a:solidFill>
              <a:srgbClr val="000080"/>
            </a:solidFill>
            <a:latin typeface="ＭＳ Ｐゴシック"/>
          </a:endParaRPr>
        </a:p>
      </xdr:txBody>
    </xdr:sp>
    <xdr:clientData/>
  </xdr:oneCellAnchor>
  <xdr:twoCellAnchor>
    <xdr:from>
      <xdr:col>15</xdr:col>
      <xdr:colOff>130175</xdr:colOff>
      <xdr:row>107</xdr:row>
      <xdr:rowOff>77978</xdr:rowOff>
    </xdr:from>
    <xdr:to>
      <xdr:col>15</xdr:col>
      <xdr:colOff>231775</xdr:colOff>
      <xdr:row>108</xdr:row>
      <xdr:rowOff>8128</xdr:rowOff>
    </xdr:to>
    <xdr:sp macro="" textlink="">
      <xdr:nvSpPr>
        <xdr:cNvPr id="275" name="フローチャート : 判断 274"/>
        <xdr:cNvSpPr/>
      </xdr:nvSpPr>
      <xdr:spPr>
        <a:xfrm>
          <a:off x="10426700" y="1842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99</xdr:row>
      <xdr:rowOff>105411</xdr:rowOff>
    </xdr:from>
    <xdr:to>
      <xdr:col>14</xdr:col>
      <xdr:colOff>79375</xdr:colOff>
      <xdr:row>100</xdr:row>
      <xdr:rowOff>35561</xdr:rowOff>
    </xdr:to>
    <xdr:sp macro="" textlink="">
      <xdr:nvSpPr>
        <xdr:cNvPr id="276" name="フローチャート : 判断 275"/>
        <xdr:cNvSpPr/>
      </xdr:nvSpPr>
      <xdr:spPr>
        <a:xfrm>
          <a:off x="9588500" y="170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98</xdr:row>
      <xdr:rowOff>52088</xdr:rowOff>
    </xdr:from>
    <xdr:ext cx="469744" cy="259045"/>
    <xdr:sp macro="" textlink="">
      <xdr:nvSpPr>
        <xdr:cNvPr id="277" name="n_1aveValue【市民会館】&#10;一人当たり面積"/>
        <xdr:cNvSpPr txBox="1"/>
      </xdr:nvSpPr>
      <xdr:spPr>
        <a:xfrm>
          <a:off x="9391727" y="168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78" name="テキスト ボックス 27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79" name="テキスト ボックス 27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80" name="テキスト ボックス 27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81" name="テキスト ボックス 28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82" name="テキスト ボックス 28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103</xdr:row>
      <xdr:rowOff>91694</xdr:rowOff>
    </xdr:from>
    <xdr:to>
      <xdr:col>14</xdr:col>
      <xdr:colOff>79375</xdr:colOff>
      <xdr:row>104</xdr:row>
      <xdr:rowOff>21844</xdr:rowOff>
    </xdr:to>
    <xdr:sp macro="" textlink="">
      <xdr:nvSpPr>
        <xdr:cNvPr id="283" name="円/楕円 282"/>
        <xdr:cNvSpPr/>
      </xdr:nvSpPr>
      <xdr:spPr>
        <a:xfrm>
          <a:off x="9588500" y="1775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104</xdr:row>
      <xdr:rowOff>12971</xdr:rowOff>
    </xdr:from>
    <xdr:ext cx="469744" cy="259045"/>
    <xdr:sp macro="" textlink="">
      <xdr:nvSpPr>
        <xdr:cNvPr id="284" name="n_1mainValue【市民会館】&#10;一人当たり面積"/>
        <xdr:cNvSpPr txBox="1"/>
      </xdr:nvSpPr>
      <xdr:spPr>
        <a:xfrm>
          <a:off x="9391727" y="17843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0.873</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85" name="正方形/長方形 2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6" name="正方形/長方形 2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7" name="正方形/長方形 2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8" name="正方形/長方形 2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9" name="正方形/長方形 2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0" name="正方形/長方形 2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1" name="正方形/長方形 2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2" name="正方形/長方形 2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3" name="テキスト ボックス 2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4" name="直線コネクタ 2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5" name="テキスト ボックス 294"/>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96" name="直線コネクタ 295"/>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97" name="テキスト ボックス 296"/>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98" name="直線コネクタ 297"/>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99" name="テキスト ボックス 298"/>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00" name="直線コネクタ 299"/>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01" name="テキスト ボックス 300"/>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02" name="直線コネクタ 301"/>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162577</xdr:rowOff>
    </xdr:from>
    <xdr:ext cx="467179" cy="259045"/>
    <xdr:sp macro="" textlink="">
      <xdr:nvSpPr>
        <xdr:cNvPr id="303" name="テキスト ボックス 302"/>
        <xdr:cNvSpPr txBox="1"/>
      </xdr:nvSpPr>
      <xdr:spPr>
        <a:xfrm>
          <a:off x="11978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4" name="直線コネクタ 30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5" name="テキスト ボックス 30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42</xdr:row>
      <xdr:rowOff>19050</xdr:rowOff>
    </xdr:to>
    <xdr:cxnSp macro="">
      <xdr:nvCxnSpPr>
        <xdr:cNvPr id="307" name="直線コネクタ 306"/>
        <xdr:cNvCxnSpPr/>
      </xdr:nvCxnSpPr>
      <xdr:spPr>
        <a:xfrm flipV="1">
          <a:off x="16318864" y="57912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22877</xdr:rowOff>
    </xdr:from>
    <xdr:ext cx="405111" cy="259045"/>
    <xdr:sp macro="" textlink="">
      <xdr:nvSpPr>
        <xdr:cNvPr id="308" name="【一般廃棄物処理施設】&#10;有形固定資産減価償却率最小値テキスト"/>
        <xdr:cNvSpPr txBox="1"/>
      </xdr:nvSpPr>
      <xdr:spPr>
        <a:xfrm>
          <a:off x="164084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23</xdr:col>
      <xdr:colOff>428625</xdr:colOff>
      <xdr:row>42</xdr:row>
      <xdr:rowOff>19050</xdr:rowOff>
    </xdr:from>
    <xdr:to>
      <xdr:col>23</xdr:col>
      <xdr:colOff>606425</xdr:colOff>
      <xdr:row>42</xdr:row>
      <xdr:rowOff>19050</xdr:rowOff>
    </xdr:to>
    <xdr:cxnSp macro="">
      <xdr:nvCxnSpPr>
        <xdr:cNvPr id="309" name="直線コネクタ 308"/>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69744" cy="259045"/>
    <xdr:sp macro="" textlink="">
      <xdr:nvSpPr>
        <xdr:cNvPr id="310" name="【一般廃棄物処理施設】&#10;有形固定資産減価償却率最大値テキスト"/>
        <xdr:cNvSpPr txBox="1"/>
      </xdr:nvSpPr>
      <xdr:spPr>
        <a:xfrm>
          <a:off x="164084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311" name="直線コネクタ 310"/>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8399</xdr:rowOff>
    </xdr:from>
    <xdr:ext cx="405111" cy="259045"/>
    <xdr:sp macro="" textlink="">
      <xdr:nvSpPr>
        <xdr:cNvPr id="312" name="【一般廃棄物処理施設】&#10;有形固定資産減価償却率平均値テキスト"/>
        <xdr:cNvSpPr txBox="1"/>
      </xdr:nvSpPr>
      <xdr:spPr>
        <a:xfrm>
          <a:off x="16408400" y="63520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29972</xdr:rowOff>
    </xdr:from>
    <xdr:to>
      <xdr:col>23</xdr:col>
      <xdr:colOff>568325</xdr:colOff>
      <xdr:row>37</xdr:row>
      <xdr:rowOff>131572</xdr:rowOff>
    </xdr:to>
    <xdr:sp macro="" textlink="">
      <xdr:nvSpPr>
        <xdr:cNvPr id="313" name="フローチャート : 判断 312"/>
        <xdr:cNvSpPr/>
      </xdr:nvSpPr>
      <xdr:spPr>
        <a:xfrm>
          <a:off x="16268700" y="637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48260</xdr:rowOff>
    </xdr:from>
    <xdr:to>
      <xdr:col>22</xdr:col>
      <xdr:colOff>415925</xdr:colOff>
      <xdr:row>38</xdr:row>
      <xdr:rowOff>149860</xdr:rowOff>
    </xdr:to>
    <xdr:sp macro="" textlink="">
      <xdr:nvSpPr>
        <xdr:cNvPr id="314" name="フローチャート : 判断 313"/>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140987</xdr:rowOff>
    </xdr:from>
    <xdr:ext cx="405111" cy="259045"/>
    <xdr:sp macro="" textlink="">
      <xdr:nvSpPr>
        <xdr:cNvPr id="315" name="n_1aveValue【一般廃棄物処理施設】&#10;有形固定資産減価償却率"/>
        <xdr:cNvSpPr txBox="1"/>
      </xdr:nvSpPr>
      <xdr:spPr>
        <a:xfrm>
          <a:off x="15266043"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16" name="テキスト ボックス 31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7" name="テキスト ボックス 31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8" name="テキスト ボックス 31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9" name="テキスト ボックス 31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0" name="テキスト ボックス 31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37</xdr:row>
      <xdr:rowOff>137414</xdr:rowOff>
    </xdr:from>
    <xdr:to>
      <xdr:col>22</xdr:col>
      <xdr:colOff>415925</xdr:colOff>
      <xdr:row>38</xdr:row>
      <xdr:rowOff>67564</xdr:rowOff>
    </xdr:to>
    <xdr:sp macro="" textlink="">
      <xdr:nvSpPr>
        <xdr:cNvPr id="321" name="円/楕円 320"/>
        <xdr:cNvSpPr/>
      </xdr:nvSpPr>
      <xdr:spPr>
        <a:xfrm>
          <a:off x="15430500" y="648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84091</xdr:rowOff>
    </xdr:from>
    <xdr:ext cx="405111" cy="259045"/>
    <xdr:sp macro="" textlink="">
      <xdr:nvSpPr>
        <xdr:cNvPr id="322" name="n_1mainValue【一般廃棄物処理施設】&#10;有形固定資産減価償却率"/>
        <xdr:cNvSpPr txBox="1"/>
      </xdr:nvSpPr>
      <xdr:spPr>
        <a:xfrm>
          <a:off x="15266043" y="6256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3" name="正方形/長方形 32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4" name="正方形/長方形 32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5" name="正方形/長方形 32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6" name="正方形/長方形 32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7" name="正方形/長方形 32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8" name="正方形/長方形 32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9" name="正方形/長方形 32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163,238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0" name="正方形/長方形 32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1" name="テキスト ボックス 33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2" name="直線コネクタ 33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333" name="直線コネクタ 33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121755</xdr:rowOff>
    </xdr:from>
    <xdr:ext cx="248786" cy="259045"/>
    <xdr:sp macro="" textlink="">
      <xdr:nvSpPr>
        <xdr:cNvPr id="334" name="テキスト ボックス 333"/>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35" name="直線コネクタ 33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39</xdr:row>
      <xdr:rowOff>138084</xdr:rowOff>
    </xdr:from>
    <xdr:ext cx="595419" cy="259045"/>
    <xdr:sp macro="" textlink="">
      <xdr:nvSpPr>
        <xdr:cNvPr id="336" name="テキスト ボックス 335"/>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37" name="直線コネクタ 33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37</xdr:row>
      <xdr:rowOff>154412</xdr:rowOff>
    </xdr:from>
    <xdr:ext cx="595419" cy="259045"/>
    <xdr:sp macro="" textlink="">
      <xdr:nvSpPr>
        <xdr:cNvPr id="338" name="テキスト ボックス 337"/>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39" name="直線コネクタ 33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170741</xdr:rowOff>
    </xdr:from>
    <xdr:ext cx="595419" cy="259045"/>
    <xdr:sp macro="" textlink="">
      <xdr:nvSpPr>
        <xdr:cNvPr id="340" name="テキスト ボックス 339"/>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41" name="直線コネクタ 34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428853</xdr:colOff>
      <xdr:row>34</xdr:row>
      <xdr:rowOff>15620</xdr:rowOff>
    </xdr:from>
    <xdr:ext cx="685572" cy="259045"/>
    <xdr:sp macro="" textlink="">
      <xdr:nvSpPr>
        <xdr:cNvPr id="342" name="テキスト ボックス 341"/>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43" name="直線コネクタ 34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428853</xdr:colOff>
      <xdr:row>32</xdr:row>
      <xdr:rowOff>31949</xdr:rowOff>
    </xdr:from>
    <xdr:ext cx="685572" cy="259045"/>
    <xdr:sp macro="" textlink="">
      <xdr:nvSpPr>
        <xdr:cNvPr id="344" name="テキスト ボックス 343"/>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5" name="直線コネクタ 34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428853</xdr:colOff>
      <xdr:row>30</xdr:row>
      <xdr:rowOff>48277</xdr:rowOff>
    </xdr:from>
    <xdr:ext cx="685572" cy="259045"/>
    <xdr:sp macro="" textlink="">
      <xdr:nvSpPr>
        <xdr:cNvPr id="346" name="テキスト ボックス 345"/>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149105</xdr:rowOff>
    </xdr:from>
    <xdr:to>
      <xdr:col>32</xdr:col>
      <xdr:colOff>186689</xdr:colOff>
      <xdr:row>42</xdr:row>
      <xdr:rowOff>77591</xdr:rowOff>
    </xdr:to>
    <xdr:cxnSp macro="">
      <xdr:nvCxnSpPr>
        <xdr:cNvPr id="348" name="直線コネクタ 347"/>
        <xdr:cNvCxnSpPr/>
      </xdr:nvCxnSpPr>
      <xdr:spPr>
        <a:xfrm flipV="1">
          <a:off x="22160864" y="5806955"/>
          <a:ext cx="0" cy="1471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81418</xdr:rowOff>
    </xdr:from>
    <xdr:ext cx="534377" cy="259045"/>
    <xdr:sp macro="" textlink="">
      <xdr:nvSpPr>
        <xdr:cNvPr id="349" name="【一般廃棄物処理施設】&#10;一人当たり有形固定資産（償却資産）額最小値テキスト"/>
        <xdr:cNvSpPr txBox="1"/>
      </xdr:nvSpPr>
      <xdr:spPr>
        <a:xfrm>
          <a:off x="22250400" y="728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13,722</a:t>
          </a:r>
          <a:endParaRPr kumimoji="1" lang="ja-JP" altLang="en-US" sz="1000" b="1">
            <a:latin typeface="ＭＳ Ｐゴシック"/>
          </a:endParaRPr>
        </a:p>
      </xdr:txBody>
    </xdr:sp>
    <xdr:clientData/>
  </xdr:oneCellAnchor>
  <xdr:twoCellAnchor>
    <xdr:from>
      <xdr:col>32</xdr:col>
      <xdr:colOff>98425</xdr:colOff>
      <xdr:row>42</xdr:row>
      <xdr:rowOff>77591</xdr:rowOff>
    </xdr:from>
    <xdr:to>
      <xdr:col>32</xdr:col>
      <xdr:colOff>276225</xdr:colOff>
      <xdr:row>42</xdr:row>
      <xdr:rowOff>77591</xdr:rowOff>
    </xdr:to>
    <xdr:cxnSp macro="">
      <xdr:nvCxnSpPr>
        <xdr:cNvPr id="350" name="直線コネクタ 349"/>
        <xdr:cNvCxnSpPr/>
      </xdr:nvCxnSpPr>
      <xdr:spPr>
        <a:xfrm>
          <a:off x="22072600" y="7278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95782</xdr:rowOff>
    </xdr:from>
    <xdr:ext cx="690189" cy="259045"/>
    <xdr:sp macro="" textlink="">
      <xdr:nvSpPr>
        <xdr:cNvPr id="351" name="【一般廃棄物処理施設】&#10;一人当たり有形固定資産（償却資産）額最大値テキスト"/>
        <xdr:cNvSpPr txBox="1"/>
      </xdr:nvSpPr>
      <xdr:spPr>
        <a:xfrm>
          <a:off x="22250400" y="55821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1,365,527</a:t>
          </a:r>
          <a:endParaRPr kumimoji="1" lang="ja-JP" altLang="en-US" sz="1000" b="1">
            <a:latin typeface="ＭＳ Ｐゴシック"/>
          </a:endParaRPr>
        </a:p>
      </xdr:txBody>
    </xdr:sp>
    <xdr:clientData/>
  </xdr:oneCellAnchor>
  <xdr:twoCellAnchor>
    <xdr:from>
      <xdr:col>32</xdr:col>
      <xdr:colOff>98425</xdr:colOff>
      <xdr:row>33</xdr:row>
      <xdr:rowOff>149105</xdr:rowOff>
    </xdr:from>
    <xdr:to>
      <xdr:col>32</xdr:col>
      <xdr:colOff>276225</xdr:colOff>
      <xdr:row>33</xdr:row>
      <xdr:rowOff>149105</xdr:rowOff>
    </xdr:to>
    <xdr:cxnSp macro="">
      <xdr:nvCxnSpPr>
        <xdr:cNvPr id="352" name="直線コネクタ 351"/>
        <xdr:cNvCxnSpPr/>
      </xdr:nvCxnSpPr>
      <xdr:spPr>
        <a:xfrm>
          <a:off x="22072600" y="580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56653</xdr:rowOff>
    </xdr:from>
    <xdr:ext cx="599010" cy="259045"/>
    <xdr:sp macro="" textlink="">
      <xdr:nvSpPr>
        <xdr:cNvPr id="353" name="【一般廃棄物処理施設】&#10;一人当たり有形固定資産（償却資産）額平均値テキスト"/>
        <xdr:cNvSpPr txBox="1"/>
      </xdr:nvSpPr>
      <xdr:spPr>
        <a:xfrm>
          <a:off x="22250400" y="69146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281,472</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78226</xdr:rowOff>
    </xdr:from>
    <xdr:to>
      <xdr:col>32</xdr:col>
      <xdr:colOff>238125</xdr:colOff>
      <xdr:row>41</xdr:row>
      <xdr:rowOff>8376</xdr:rowOff>
    </xdr:to>
    <xdr:sp macro="" textlink="">
      <xdr:nvSpPr>
        <xdr:cNvPr id="354" name="フローチャート : 判断 353"/>
        <xdr:cNvSpPr/>
      </xdr:nvSpPr>
      <xdr:spPr>
        <a:xfrm>
          <a:off x="22110700" y="693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41</xdr:row>
      <xdr:rowOff>1030</xdr:rowOff>
    </xdr:from>
    <xdr:to>
      <xdr:col>31</xdr:col>
      <xdr:colOff>85725</xdr:colOff>
      <xdr:row>41</xdr:row>
      <xdr:rowOff>102630</xdr:rowOff>
    </xdr:to>
    <xdr:sp macro="" textlink="">
      <xdr:nvSpPr>
        <xdr:cNvPr id="355" name="フローチャート : 判断 354"/>
        <xdr:cNvSpPr/>
      </xdr:nvSpPr>
      <xdr:spPr>
        <a:xfrm>
          <a:off x="21272500" y="703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41</xdr:row>
      <xdr:rowOff>93757</xdr:rowOff>
    </xdr:from>
    <xdr:ext cx="599010" cy="259045"/>
    <xdr:sp macro="" textlink="">
      <xdr:nvSpPr>
        <xdr:cNvPr id="356" name="n_1aveValue【一般廃棄物処理施設】&#10;一人当たり有形固定資産（償却資産）額"/>
        <xdr:cNvSpPr txBox="1"/>
      </xdr:nvSpPr>
      <xdr:spPr>
        <a:xfrm>
          <a:off x="21011094" y="7123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194,887</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57" name="テキスト ボックス 35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8" name="テキスト ボックス 35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9" name="テキスト ボックス 35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0" name="テキスト ボックス 35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1" name="テキスト ボックス 36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141208</xdr:rowOff>
    </xdr:from>
    <xdr:to>
      <xdr:col>31</xdr:col>
      <xdr:colOff>85725</xdr:colOff>
      <xdr:row>40</xdr:row>
      <xdr:rowOff>71358</xdr:rowOff>
    </xdr:to>
    <xdr:sp macro="" textlink="">
      <xdr:nvSpPr>
        <xdr:cNvPr id="362" name="円/楕円 361"/>
        <xdr:cNvSpPr/>
      </xdr:nvSpPr>
      <xdr:spPr>
        <a:xfrm>
          <a:off x="21272500" y="682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38</xdr:row>
      <xdr:rowOff>87885</xdr:rowOff>
    </xdr:from>
    <xdr:ext cx="599010" cy="259045"/>
    <xdr:sp macro="" textlink="">
      <xdr:nvSpPr>
        <xdr:cNvPr id="363" name="n_1mainValue【一般廃棄物処理施設】&#10;一人当たり有形固定資産（償却資産）額"/>
        <xdr:cNvSpPr txBox="1"/>
      </xdr:nvSpPr>
      <xdr:spPr>
        <a:xfrm>
          <a:off x="21011094" y="660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381,115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4" name="正方形/長方形 36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5" name="正方形/長方形 36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6" name="正方形/長方形 36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7" name="正方形/長方形 36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8" name="正方形/長方形 36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9" name="正方形/長方形 36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0" name="正方形/長方形 36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1" name="正方形/長方形 37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2" name="テキスト ボックス 37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3" name="直線コネクタ 37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374" name="直線コネクタ 37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375" name="テキスト ボックス 374"/>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6" name="直線コネクタ 37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7" name="テキスト ボックス 37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8" name="直線コネクタ 37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9" name="テキスト ボックス 37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0" name="直線コネクタ 37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1" name="テキスト ボックス 38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2" name="直線コネクタ 38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3" name="テキスト ボックス 38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4" name="直線コネクタ 38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5" name="テキスト ボックス 38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133350</xdr:rowOff>
    </xdr:from>
    <xdr:to>
      <xdr:col>23</xdr:col>
      <xdr:colOff>516889</xdr:colOff>
      <xdr:row>63</xdr:row>
      <xdr:rowOff>167640</xdr:rowOff>
    </xdr:to>
    <xdr:cxnSp macro="">
      <xdr:nvCxnSpPr>
        <xdr:cNvPr id="387" name="直線コネクタ 386"/>
        <xdr:cNvCxnSpPr/>
      </xdr:nvCxnSpPr>
      <xdr:spPr>
        <a:xfrm flipV="1">
          <a:off x="16318864" y="9563100"/>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17</xdr:rowOff>
    </xdr:from>
    <xdr:ext cx="340478" cy="259045"/>
    <xdr:sp macro="" textlink="">
      <xdr:nvSpPr>
        <xdr:cNvPr id="388" name="【保健センター・保健所】&#10;有形固定資産減価償却率最小値テキスト"/>
        <xdr:cNvSpPr txBox="1"/>
      </xdr:nvSpPr>
      <xdr:spPr>
        <a:xfrm>
          <a:off x="16408400" y="109728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23</xdr:col>
      <xdr:colOff>428625</xdr:colOff>
      <xdr:row>63</xdr:row>
      <xdr:rowOff>167640</xdr:rowOff>
    </xdr:from>
    <xdr:to>
      <xdr:col>23</xdr:col>
      <xdr:colOff>606425</xdr:colOff>
      <xdr:row>63</xdr:row>
      <xdr:rowOff>167640</xdr:rowOff>
    </xdr:to>
    <xdr:cxnSp macro="">
      <xdr:nvCxnSpPr>
        <xdr:cNvPr id="389" name="直線コネクタ 388"/>
        <xdr:cNvCxnSpPr/>
      </xdr:nvCxnSpPr>
      <xdr:spPr>
        <a:xfrm>
          <a:off x="16230600" y="1096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80027</xdr:rowOff>
    </xdr:from>
    <xdr:ext cx="405111" cy="259045"/>
    <xdr:sp macro="" textlink="">
      <xdr:nvSpPr>
        <xdr:cNvPr id="390" name="【保健センター・保健所】&#10;有形固定資産減価償却率最大値テキスト"/>
        <xdr:cNvSpPr txBox="1"/>
      </xdr:nvSpPr>
      <xdr:spPr>
        <a:xfrm>
          <a:off x="16408400" y="933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23</xdr:col>
      <xdr:colOff>428625</xdr:colOff>
      <xdr:row>55</xdr:row>
      <xdr:rowOff>133350</xdr:rowOff>
    </xdr:from>
    <xdr:to>
      <xdr:col>23</xdr:col>
      <xdr:colOff>606425</xdr:colOff>
      <xdr:row>55</xdr:row>
      <xdr:rowOff>133350</xdr:rowOff>
    </xdr:to>
    <xdr:cxnSp macro="">
      <xdr:nvCxnSpPr>
        <xdr:cNvPr id="391" name="直線コネクタ 390"/>
        <xdr:cNvCxnSpPr/>
      </xdr:nvCxnSpPr>
      <xdr:spPr>
        <a:xfrm>
          <a:off x="16230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97172</xdr:rowOff>
    </xdr:from>
    <xdr:ext cx="405111" cy="259045"/>
    <xdr:sp macro="" textlink="">
      <xdr:nvSpPr>
        <xdr:cNvPr id="392" name="【保健センター・保健所】&#10;有形固定資産減価償却率平均値テキスト"/>
        <xdr:cNvSpPr txBox="1"/>
      </xdr:nvSpPr>
      <xdr:spPr>
        <a:xfrm>
          <a:off x="16408400" y="10384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31.1</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118745</xdr:rowOff>
    </xdr:from>
    <xdr:to>
      <xdr:col>23</xdr:col>
      <xdr:colOff>568325</xdr:colOff>
      <xdr:row>61</xdr:row>
      <xdr:rowOff>48895</xdr:rowOff>
    </xdr:to>
    <xdr:sp macro="" textlink="">
      <xdr:nvSpPr>
        <xdr:cNvPr id="393" name="フローチャート : 判断 392"/>
        <xdr:cNvSpPr/>
      </xdr:nvSpPr>
      <xdr:spPr>
        <a:xfrm>
          <a:off x="16268700" y="104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23495</xdr:rowOff>
    </xdr:from>
    <xdr:to>
      <xdr:col>22</xdr:col>
      <xdr:colOff>415925</xdr:colOff>
      <xdr:row>59</xdr:row>
      <xdr:rowOff>125095</xdr:rowOff>
    </xdr:to>
    <xdr:sp macro="" textlink="">
      <xdr:nvSpPr>
        <xdr:cNvPr id="394" name="フローチャート : 判断 393"/>
        <xdr:cNvSpPr/>
      </xdr:nvSpPr>
      <xdr:spPr>
        <a:xfrm>
          <a:off x="15430500" y="1013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141622</xdr:rowOff>
    </xdr:from>
    <xdr:ext cx="405111" cy="259045"/>
    <xdr:sp macro="" textlink="">
      <xdr:nvSpPr>
        <xdr:cNvPr id="395" name="n_1aveValue【保健センター・保健所】&#10;有形固定資産減価償却率"/>
        <xdr:cNvSpPr txBox="1"/>
      </xdr:nvSpPr>
      <xdr:spPr>
        <a:xfrm>
          <a:off x="15266043"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96" name="テキスト ボックス 39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7" name="テキスト ボックス 39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8" name="テキスト ボックス 39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9" name="テキスト ボックス 39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0" name="テキスト ボックス 39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60</xdr:row>
      <xdr:rowOff>25400</xdr:rowOff>
    </xdr:from>
    <xdr:to>
      <xdr:col>22</xdr:col>
      <xdr:colOff>415925</xdr:colOff>
      <xdr:row>60</xdr:row>
      <xdr:rowOff>127000</xdr:rowOff>
    </xdr:to>
    <xdr:sp macro="" textlink="">
      <xdr:nvSpPr>
        <xdr:cNvPr id="401" name="円/楕円 400"/>
        <xdr:cNvSpPr/>
      </xdr:nvSpPr>
      <xdr:spPr>
        <a:xfrm>
          <a:off x="15430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118127</xdr:rowOff>
    </xdr:from>
    <xdr:ext cx="405111" cy="259045"/>
    <xdr:sp macro="" textlink="">
      <xdr:nvSpPr>
        <xdr:cNvPr id="402" name="n_1mainValue【保健センター・保健所】&#10;有形固定資産減価償却率"/>
        <xdr:cNvSpPr txBox="1"/>
      </xdr:nvSpPr>
      <xdr:spPr>
        <a:xfrm>
          <a:off x="15266043"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3" name="正方形/長方形 40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4" name="正方形/長方形 40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5" name="正方形/長方形 40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6" name="正方形/長方形 40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7" name="正方形/長方形 40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8" name="正方形/長方形 40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9" name="正方形/長方形 40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0" name="正方形/長方形 40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1" name="テキスト ボックス 41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2" name="直線コネクタ 41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3" name="テキスト ボックス 41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14" name="直線コネクタ 41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15" name="テキスト ボックス 41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16" name="直線コネクタ 41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17" name="テキスト ボックス 41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18" name="直線コネクタ 41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19" name="テキスト ボックス 41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20" name="直線コネクタ 41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21" name="テキスト ボックス 42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2" name="直線コネクタ 42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3" name="テキスト ボックス 42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80010</xdr:rowOff>
    </xdr:from>
    <xdr:to>
      <xdr:col>32</xdr:col>
      <xdr:colOff>186689</xdr:colOff>
      <xdr:row>64</xdr:row>
      <xdr:rowOff>77724</xdr:rowOff>
    </xdr:to>
    <xdr:cxnSp macro="">
      <xdr:nvCxnSpPr>
        <xdr:cNvPr id="425" name="直線コネクタ 424"/>
        <xdr:cNvCxnSpPr/>
      </xdr:nvCxnSpPr>
      <xdr:spPr>
        <a:xfrm flipV="1">
          <a:off x="22160864" y="9681210"/>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81551</xdr:rowOff>
    </xdr:from>
    <xdr:ext cx="469744" cy="259045"/>
    <xdr:sp macro="" textlink="">
      <xdr:nvSpPr>
        <xdr:cNvPr id="426" name="【保健センター・保健所】&#10;一人当たり面積最小値テキスト"/>
        <xdr:cNvSpPr txBox="1"/>
      </xdr:nvSpPr>
      <xdr:spPr>
        <a:xfrm>
          <a:off x="22250400" y="1105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0.166</a:t>
          </a:r>
          <a:endParaRPr kumimoji="1" lang="ja-JP" altLang="en-US" sz="1000" b="1">
            <a:latin typeface="ＭＳ Ｐゴシック"/>
          </a:endParaRPr>
        </a:p>
      </xdr:txBody>
    </xdr:sp>
    <xdr:clientData/>
  </xdr:oneCellAnchor>
  <xdr:twoCellAnchor>
    <xdr:from>
      <xdr:col>32</xdr:col>
      <xdr:colOff>98425</xdr:colOff>
      <xdr:row>64</xdr:row>
      <xdr:rowOff>77724</xdr:rowOff>
    </xdr:from>
    <xdr:to>
      <xdr:col>32</xdr:col>
      <xdr:colOff>276225</xdr:colOff>
      <xdr:row>64</xdr:row>
      <xdr:rowOff>77724</xdr:rowOff>
    </xdr:to>
    <xdr:cxnSp macro="">
      <xdr:nvCxnSpPr>
        <xdr:cNvPr id="427" name="直線コネクタ 426"/>
        <xdr:cNvCxnSpPr/>
      </xdr:nvCxnSpPr>
      <xdr:spPr>
        <a:xfrm>
          <a:off x="22072600" y="1105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26687</xdr:rowOff>
    </xdr:from>
    <xdr:ext cx="469744" cy="259045"/>
    <xdr:sp macro="" textlink="">
      <xdr:nvSpPr>
        <xdr:cNvPr id="428" name="【保健センター・保健所】&#10;一人当たり面積最大値テキスト"/>
        <xdr:cNvSpPr txBox="1"/>
      </xdr:nvSpPr>
      <xdr:spPr>
        <a:xfrm>
          <a:off x="22250400" y="945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0.765</a:t>
          </a:r>
          <a:endParaRPr kumimoji="1" lang="ja-JP" altLang="en-US" sz="1000" b="1">
            <a:latin typeface="ＭＳ Ｐゴシック"/>
          </a:endParaRPr>
        </a:p>
      </xdr:txBody>
    </xdr:sp>
    <xdr:clientData/>
  </xdr:oneCellAnchor>
  <xdr:twoCellAnchor>
    <xdr:from>
      <xdr:col>32</xdr:col>
      <xdr:colOff>98425</xdr:colOff>
      <xdr:row>56</xdr:row>
      <xdr:rowOff>80010</xdr:rowOff>
    </xdr:from>
    <xdr:to>
      <xdr:col>32</xdr:col>
      <xdr:colOff>276225</xdr:colOff>
      <xdr:row>56</xdr:row>
      <xdr:rowOff>80010</xdr:rowOff>
    </xdr:to>
    <xdr:cxnSp macro="">
      <xdr:nvCxnSpPr>
        <xdr:cNvPr id="429" name="直線コネクタ 428"/>
        <xdr:cNvCxnSpPr/>
      </xdr:nvCxnSpPr>
      <xdr:spPr>
        <a:xfrm>
          <a:off x="22072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163085</xdr:rowOff>
    </xdr:from>
    <xdr:ext cx="469744" cy="259045"/>
    <xdr:sp macro="" textlink="">
      <xdr:nvSpPr>
        <xdr:cNvPr id="430" name="【保健センター・保健所】&#10;一人当たり面積平均値テキスト"/>
        <xdr:cNvSpPr txBox="1"/>
      </xdr:nvSpPr>
      <xdr:spPr>
        <a:xfrm>
          <a:off x="22250400" y="10621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0.322</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13208</xdr:rowOff>
    </xdr:from>
    <xdr:to>
      <xdr:col>32</xdr:col>
      <xdr:colOff>238125</xdr:colOff>
      <xdr:row>62</xdr:row>
      <xdr:rowOff>114808</xdr:rowOff>
    </xdr:to>
    <xdr:sp macro="" textlink="">
      <xdr:nvSpPr>
        <xdr:cNvPr id="431" name="フローチャート : 判断 430"/>
        <xdr:cNvSpPr/>
      </xdr:nvSpPr>
      <xdr:spPr>
        <a:xfrm>
          <a:off x="22110700" y="1064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141224</xdr:rowOff>
    </xdr:from>
    <xdr:to>
      <xdr:col>31</xdr:col>
      <xdr:colOff>85725</xdr:colOff>
      <xdr:row>62</xdr:row>
      <xdr:rowOff>71374</xdr:rowOff>
    </xdr:to>
    <xdr:sp macro="" textlink="">
      <xdr:nvSpPr>
        <xdr:cNvPr id="432" name="フローチャート : 判断 431"/>
        <xdr:cNvSpPr/>
      </xdr:nvSpPr>
      <xdr:spPr>
        <a:xfrm>
          <a:off x="21272500" y="1059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87901</xdr:rowOff>
    </xdr:from>
    <xdr:ext cx="469744" cy="259045"/>
    <xdr:sp macro="" textlink="">
      <xdr:nvSpPr>
        <xdr:cNvPr id="433" name="n_1aveValue【保健センター・保健所】&#10;一人当たり面積"/>
        <xdr:cNvSpPr txBox="1"/>
      </xdr:nvSpPr>
      <xdr:spPr>
        <a:xfrm>
          <a:off x="21075727" y="1037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0.341</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34" name="テキスト ボックス 43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5" name="テキスト ボックス 43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6" name="テキスト ボックス 43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7" name="テキスト ボックス 43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8" name="テキスト ボックス 43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157226</xdr:rowOff>
    </xdr:from>
    <xdr:to>
      <xdr:col>31</xdr:col>
      <xdr:colOff>85725</xdr:colOff>
      <xdr:row>63</xdr:row>
      <xdr:rowOff>87376</xdr:rowOff>
    </xdr:to>
    <xdr:sp macro="" textlink="">
      <xdr:nvSpPr>
        <xdr:cNvPr id="439" name="円/楕円 438"/>
        <xdr:cNvSpPr/>
      </xdr:nvSpPr>
      <xdr:spPr>
        <a:xfrm>
          <a:off x="21272500" y="1078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78503</xdr:rowOff>
    </xdr:from>
    <xdr:ext cx="469744" cy="259045"/>
    <xdr:sp macro="" textlink="">
      <xdr:nvSpPr>
        <xdr:cNvPr id="440" name="n_1mainValue【保健センター・保健所】&#10;一人当たり面積"/>
        <xdr:cNvSpPr txBox="1"/>
      </xdr:nvSpPr>
      <xdr:spPr>
        <a:xfrm>
          <a:off x="21075727" y="1087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0.259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1" name="正方形/長方形 44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2" name="正方形/長方形 44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3" name="正方形/長方形 44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4" name="正方形/長方形 44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5" name="正方形/長方形 44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6" name="正方形/長方形 44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7" name="正方形/長方形 44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8" name="正方形/長方形 44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9" name="テキスト ボックス 44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0" name="直線コネクタ 44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51" name="テキスト ボックス 45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52" name="直線コネクタ 451"/>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53" name="テキスト ボックス 452"/>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54" name="直線コネクタ 453"/>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55" name="テキスト ボックス 454"/>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56" name="直線コネクタ 455"/>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57" name="テキスト ボックス 456"/>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58" name="直線コネクタ 457"/>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459" name="テキスト ボックス 458"/>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0" name="直線コネクタ 45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1" name="テキスト ボックス 46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28956</xdr:rowOff>
    </xdr:from>
    <xdr:to>
      <xdr:col>23</xdr:col>
      <xdr:colOff>516889</xdr:colOff>
      <xdr:row>85</xdr:row>
      <xdr:rowOff>40387</xdr:rowOff>
    </xdr:to>
    <xdr:cxnSp macro="">
      <xdr:nvCxnSpPr>
        <xdr:cNvPr id="463" name="直線コネクタ 462"/>
        <xdr:cNvCxnSpPr/>
      </xdr:nvCxnSpPr>
      <xdr:spPr>
        <a:xfrm flipV="1">
          <a:off x="16318864" y="13402056"/>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44214</xdr:rowOff>
    </xdr:from>
    <xdr:ext cx="405111" cy="259045"/>
    <xdr:sp macro="" textlink="">
      <xdr:nvSpPr>
        <xdr:cNvPr id="464" name="【消防施設】&#10;有形固定資産減価償却率最小値テキスト"/>
        <xdr:cNvSpPr txBox="1"/>
      </xdr:nvSpPr>
      <xdr:spPr>
        <a:xfrm>
          <a:off x="16408400" y="14617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428625</xdr:colOff>
      <xdr:row>85</xdr:row>
      <xdr:rowOff>40387</xdr:rowOff>
    </xdr:from>
    <xdr:to>
      <xdr:col>23</xdr:col>
      <xdr:colOff>606425</xdr:colOff>
      <xdr:row>85</xdr:row>
      <xdr:rowOff>40387</xdr:rowOff>
    </xdr:to>
    <xdr:cxnSp macro="">
      <xdr:nvCxnSpPr>
        <xdr:cNvPr id="465" name="直線コネクタ 464"/>
        <xdr:cNvCxnSpPr/>
      </xdr:nvCxnSpPr>
      <xdr:spPr>
        <a:xfrm>
          <a:off x="16230600" y="1461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147083</xdr:rowOff>
    </xdr:from>
    <xdr:ext cx="405111" cy="259045"/>
    <xdr:sp macro="" textlink="">
      <xdr:nvSpPr>
        <xdr:cNvPr id="466" name="【消防施設】&#10;有形固定資産減価償却率最大値テキスト"/>
        <xdr:cNvSpPr txBox="1"/>
      </xdr:nvSpPr>
      <xdr:spPr>
        <a:xfrm>
          <a:off x="16408400" y="13177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a:t>
          </a:r>
          <a:endParaRPr kumimoji="1" lang="ja-JP" altLang="en-US" sz="1000" b="1">
            <a:latin typeface="ＭＳ Ｐゴシック"/>
          </a:endParaRPr>
        </a:p>
      </xdr:txBody>
    </xdr:sp>
    <xdr:clientData/>
  </xdr:oneCellAnchor>
  <xdr:twoCellAnchor>
    <xdr:from>
      <xdr:col>23</xdr:col>
      <xdr:colOff>428625</xdr:colOff>
      <xdr:row>78</xdr:row>
      <xdr:rowOff>28956</xdr:rowOff>
    </xdr:from>
    <xdr:to>
      <xdr:col>23</xdr:col>
      <xdr:colOff>606425</xdr:colOff>
      <xdr:row>78</xdr:row>
      <xdr:rowOff>28956</xdr:rowOff>
    </xdr:to>
    <xdr:cxnSp macro="">
      <xdr:nvCxnSpPr>
        <xdr:cNvPr id="467" name="直線コネクタ 466"/>
        <xdr:cNvCxnSpPr/>
      </xdr:nvCxnSpPr>
      <xdr:spPr>
        <a:xfrm>
          <a:off x="16230600" y="1340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61740</xdr:rowOff>
    </xdr:from>
    <xdr:ext cx="405111" cy="259045"/>
    <xdr:sp macro="" textlink="">
      <xdr:nvSpPr>
        <xdr:cNvPr id="468" name="【消防施設】&#10;有形固定資産減価償却率平均値テキスト"/>
        <xdr:cNvSpPr txBox="1"/>
      </xdr:nvSpPr>
      <xdr:spPr>
        <a:xfrm>
          <a:off x="16408400" y="137777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83313</xdr:rowOff>
    </xdr:from>
    <xdr:to>
      <xdr:col>23</xdr:col>
      <xdr:colOff>568325</xdr:colOff>
      <xdr:row>81</xdr:row>
      <xdr:rowOff>13463</xdr:rowOff>
    </xdr:to>
    <xdr:sp macro="" textlink="">
      <xdr:nvSpPr>
        <xdr:cNvPr id="469" name="フローチャート : 判断 468"/>
        <xdr:cNvSpPr/>
      </xdr:nvSpPr>
      <xdr:spPr>
        <a:xfrm>
          <a:off x="16268700" y="1379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28448</xdr:rowOff>
    </xdr:from>
    <xdr:to>
      <xdr:col>22</xdr:col>
      <xdr:colOff>415925</xdr:colOff>
      <xdr:row>81</xdr:row>
      <xdr:rowOff>130048</xdr:rowOff>
    </xdr:to>
    <xdr:sp macro="" textlink="">
      <xdr:nvSpPr>
        <xdr:cNvPr id="470" name="フローチャート : 判断 469"/>
        <xdr:cNvSpPr/>
      </xdr:nvSpPr>
      <xdr:spPr>
        <a:xfrm>
          <a:off x="15430500" y="1391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146575</xdr:rowOff>
    </xdr:from>
    <xdr:ext cx="405111" cy="259045"/>
    <xdr:sp macro="" textlink="">
      <xdr:nvSpPr>
        <xdr:cNvPr id="471" name="n_1aveValue【消防施設】&#10;有形固定資産減価償却率"/>
        <xdr:cNvSpPr txBox="1"/>
      </xdr:nvSpPr>
      <xdr:spPr>
        <a:xfrm>
          <a:off x="15266043" y="1369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72" name="テキスト ボックス 47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3" name="テキスト ボックス 47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4" name="テキスト ボックス 47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5" name="テキスト ボックス 47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6" name="テキスト ボックス 47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37592</xdr:rowOff>
    </xdr:from>
    <xdr:to>
      <xdr:col>22</xdr:col>
      <xdr:colOff>415925</xdr:colOff>
      <xdr:row>81</xdr:row>
      <xdr:rowOff>139192</xdr:rowOff>
    </xdr:to>
    <xdr:sp macro="" textlink="">
      <xdr:nvSpPr>
        <xdr:cNvPr id="477" name="円/楕円 476"/>
        <xdr:cNvSpPr/>
      </xdr:nvSpPr>
      <xdr:spPr>
        <a:xfrm>
          <a:off x="15430500" y="1392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130319</xdr:rowOff>
    </xdr:from>
    <xdr:ext cx="405111" cy="259045"/>
    <xdr:sp macro="" textlink="">
      <xdr:nvSpPr>
        <xdr:cNvPr id="478" name="n_1mainValue【消防施設】&#10;有形固定資産減価償却率"/>
        <xdr:cNvSpPr txBox="1"/>
      </xdr:nvSpPr>
      <xdr:spPr>
        <a:xfrm>
          <a:off x="15266043" y="1401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9" name="正方形/長方形 4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0" name="正方形/長方形 4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1" name="正方形/長方形 4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2" name="正方形/長方形 4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3" name="正方形/長方形 4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4" name="正方形/長方形 4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5" name="正方形/長方形 4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6" name="正方形/長方形 4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7" name="テキスト ボックス 4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8" name="直線コネクタ 4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89" name="直線コネクタ 48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90" name="テキスト ボックス 48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91" name="直線コネクタ 49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92" name="テキスト ボックス 49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93" name="直線コネクタ 49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94" name="テキスト ボックス 49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95" name="直線コネクタ 49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96" name="テキスト ボックス 49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97" name="直線コネクタ 49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98" name="テキスト ボックス 49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99" name="直線コネクタ 49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00" name="テキスト ボックス 49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1" name="直線コネクタ 5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2" name="テキスト ボックス 5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34834</xdr:rowOff>
    </xdr:from>
    <xdr:to>
      <xdr:col>32</xdr:col>
      <xdr:colOff>186689</xdr:colOff>
      <xdr:row>86</xdr:row>
      <xdr:rowOff>96882</xdr:rowOff>
    </xdr:to>
    <xdr:cxnSp macro="">
      <xdr:nvCxnSpPr>
        <xdr:cNvPr id="504" name="直線コネクタ 503"/>
        <xdr:cNvCxnSpPr/>
      </xdr:nvCxnSpPr>
      <xdr:spPr>
        <a:xfrm flipV="1">
          <a:off x="22160864" y="13407934"/>
          <a:ext cx="0" cy="143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100709</xdr:rowOff>
    </xdr:from>
    <xdr:ext cx="469744" cy="259045"/>
    <xdr:sp macro="" textlink="">
      <xdr:nvSpPr>
        <xdr:cNvPr id="505" name="【消防施設】&#10;一人当たり面積最小値テキスト"/>
        <xdr:cNvSpPr txBox="1"/>
      </xdr:nvSpPr>
      <xdr:spPr>
        <a:xfrm>
          <a:off x="22250400" y="1484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32</xdr:col>
      <xdr:colOff>98425</xdr:colOff>
      <xdr:row>86</xdr:row>
      <xdr:rowOff>96882</xdr:rowOff>
    </xdr:from>
    <xdr:to>
      <xdr:col>32</xdr:col>
      <xdr:colOff>276225</xdr:colOff>
      <xdr:row>86</xdr:row>
      <xdr:rowOff>96882</xdr:rowOff>
    </xdr:to>
    <xdr:cxnSp macro="">
      <xdr:nvCxnSpPr>
        <xdr:cNvPr id="506" name="直線コネクタ 505"/>
        <xdr:cNvCxnSpPr/>
      </xdr:nvCxnSpPr>
      <xdr:spPr>
        <a:xfrm>
          <a:off x="22072600" y="1484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152961</xdr:rowOff>
    </xdr:from>
    <xdr:ext cx="469744" cy="259045"/>
    <xdr:sp macro="" textlink="">
      <xdr:nvSpPr>
        <xdr:cNvPr id="507" name="【消防施設】&#10;一人当たり面積最大値テキスト"/>
        <xdr:cNvSpPr txBox="1"/>
      </xdr:nvSpPr>
      <xdr:spPr>
        <a:xfrm>
          <a:off x="22250400" y="13183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0.461</a:t>
          </a:r>
          <a:endParaRPr kumimoji="1" lang="ja-JP" altLang="en-US" sz="1000" b="1">
            <a:latin typeface="ＭＳ Ｐゴシック"/>
          </a:endParaRPr>
        </a:p>
      </xdr:txBody>
    </xdr:sp>
    <xdr:clientData/>
  </xdr:oneCellAnchor>
  <xdr:twoCellAnchor>
    <xdr:from>
      <xdr:col>32</xdr:col>
      <xdr:colOff>98425</xdr:colOff>
      <xdr:row>78</xdr:row>
      <xdr:rowOff>34834</xdr:rowOff>
    </xdr:from>
    <xdr:to>
      <xdr:col>32</xdr:col>
      <xdr:colOff>276225</xdr:colOff>
      <xdr:row>78</xdr:row>
      <xdr:rowOff>34834</xdr:rowOff>
    </xdr:to>
    <xdr:cxnSp macro="">
      <xdr:nvCxnSpPr>
        <xdr:cNvPr id="508" name="直線コネクタ 507"/>
        <xdr:cNvCxnSpPr/>
      </xdr:nvCxnSpPr>
      <xdr:spPr>
        <a:xfrm>
          <a:off x="22072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55534</xdr:rowOff>
    </xdr:from>
    <xdr:ext cx="469744" cy="259045"/>
    <xdr:sp macro="" textlink="">
      <xdr:nvSpPr>
        <xdr:cNvPr id="509" name="【消防施設】&#10;一人当たり面積平均値テキスト"/>
        <xdr:cNvSpPr txBox="1"/>
      </xdr:nvSpPr>
      <xdr:spPr>
        <a:xfrm>
          <a:off x="22250400" y="1428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0.170</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77107</xdr:rowOff>
    </xdr:from>
    <xdr:to>
      <xdr:col>32</xdr:col>
      <xdr:colOff>238125</xdr:colOff>
      <xdr:row>84</xdr:row>
      <xdr:rowOff>7257</xdr:rowOff>
    </xdr:to>
    <xdr:sp macro="" textlink="">
      <xdr:nvSpPr>
        <xdr:cNvPr id="510" name="フローチャート : 判断 509"/>
        <xdr:cNvSpPr/>
      </xdr:nvSpPr>
      <xdr:spPr>
        <a:xfrm>
          <a:off x="22110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80</xdr:row>
      <xdr:rowOff>98334</xdr:rowOff>
    </xdr:from>
    <xdr:to>
      <xdr:col>31</xdr:col>
      <xdr:colOff>85725</xdr:colOff>
      <xdr:row>81</xdr:row>
      <xdr:rowOff>28484</xdr:rowOff>
    </xdr:to>
    <xdr:sp macro="" textlink="">
      <xdr:nvSpPr>
        <xdr:cNvPr id="511" name="フローチャート : 判断 510"/>
        <xdr:cNvSpPr/>
      </xdr:nvSpPr>
      <xdr:spPr>
        <a:xfrm>
          <a:off x="21272500" y="1381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19611</xdr:rowOff>
    </xdr:from>
    <xdr:ext cx="469744" cy="259045"/>
    <xdr:sp macro="" textlink="">
      <xdr:nvSpPr>
        <xdr:cNvPr id="512" name="n_1aveValue【消防施設】&#10;一人当たり面積"/>
        <xdr:cNvSpPr txBox="1"/>
      </xdr:nvSpPr>
      <xdr:spPr>
        <a:xfrm>
          <a:off x="21075727" y="13907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0.321</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13" name="テキスト ボックス 5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4" name="テキスト ボックス 5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5" name="テキスト ボックス 5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6" name="テキスト ボックス 5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7" name="テキスト ボックス 5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79</xdr:row>
      <xdr:rowOff>116295</xdr:rowOff>
    </xdr:from>
    <xdr:to>
      <xdr:col>31</xdr:col>
      <xdr:colOff>85725</xdr:colOff>
      <xdr:row>80</xdr:row>
      <xdr:rowOff>46445</xdr:rowOff>
    </xdr:to>
    <xdr:sp macro="" textlink="">
      <xdr:nvSpPr>
        <xdr:cNvPr id="518" name="円/楕円 517"/>
        <xdr:cNvSpPr/>
      </xdr:nvSpPr>
      <xdr:spPr>
        <a:xfrm>
          <a:off x="21272500" y="1366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78</xdr:row>
      <xdr:rowOff>62972</xdr:rowOff>
    </xdr:from>
    <xdr:ext cx="469744" cy="259045"/>
    <xdr:sp macro="" textlink="">
      <xdr:nvSpPr>
        <xdr:cNvPr id="519" name="n_1mainValue【消防施設】&#10;一人当たり面積"/>
        <xdr:cNvSpPr txBox="1"/>
      </xdr:nvSpPr>
      <xdr:spPr>
        <a:xfrm>
          <a:off x="21075727" y="1343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0.368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0" name="正方形/長方形 51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1" name="正方形/長方形 52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2" name="正方形/長方形 52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3" name="正方形/長方形 52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4" name="正方形/長方形 52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5" name="正方形/長方形 52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6" name="正方形/長方形 52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7" name="正方形/長方形 52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8" name="テキスト ボックス 52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9" name="直線コネクタ 52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30" name="直線コネクタ 52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31" name="テキスト ボックス 53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32" name="直線コネクタ 53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33" name="テキスト ボックス 53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34" name="直線コネクタ 53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35" name="テキスト ボックス 53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36" name="直線コネクタ 53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37" name="テキスト ボックス 53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38" name="直線コネクタ 53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39" name="テキスト ボックス 53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40" name="直線コネクタ 53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41" name="テキスト ボックス 54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2" name="直線コネクタ 54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3" name="テキスト ボックス 54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17418</xdr:rowOff>
    </xdr:from>
    <xdr:to>
      <xdr:col>23</xdr:col>
      <xdr:colOff>516889</xdr:colOff>
      <xdr:row>108</xdr:row>
      <xdr:rowOff>162742</xdr:rowOff>
    </xdr:to>
    <xdr:cxnSp macro="">
      <xdr:nvCxnSpPr>
        <xdr:cNvPr id="545" name="直線コネクタ 544"/>
        <xdr:cNvCxnSpPr/>
      </xdr:nvCxnSpPr>
      <xdr:spPr>
        <a:xfrm flipV="1">
          <a:off x="16318864" y="17162418"/>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166569</xdr:rowOff>
    </xdr:from>
    <xdr:ext cx="340478" cy="259045"/>
    <xdr:sp macro="" textlink="">
      <xdr:nvSpPr>
        <xdr:cNvPr id="546" name="【庁舎】&#10;有形固定資産減価償却率最小値テキスト"/>
        <xdr:cNvSpPr txBox="1"/>
      </xdr:nvSpPr>
      <xdr:spPr>
        <a:xfrm>
          <a:off x="16408400" y="186831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428625</xdr:colOff>
      <xdr:row>108</xdr:row>
      <xdr:rowOff>162742</xdr:rowOff>
    </xdr:from>
    <xdr:to>
      <xdr:col>23</xdr:col>
      <xdr:colOff>606425</xdr:colOff>
      <xdr:row>108</xdr:row>
      <xdr:rowOff>162742</xdr:rowOff>
    </xdr:to>
    <xdr:cxnSp macro="">
      <xdr:nvCxnSpPr>
        <xdr:cNvPr id="547" name="直線コネクタ 546"/>
        <xdr:cNvCxnSpPr/>
      </xdr:nvCxnSpPr>
      <xdr:spPr>
        <a:xfrm>
          <a:off x="16230600" y="1867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135545</xdr:rowOff>
    </xdr:from>
    <xdr:ext cx="405111" cy="259045"/>
    <xdr:sp macro="" textlink="">
      <xdr:nvSpPr>
        <xdr:cNvPr id="548" name="【庁舎】&#10;有形固定資産減価償却率最大値テキスト"/>
        <xdr:cNvSpPr txBox="1"/>
      </xdr:nvSpPr>
      <xdr:spPr>
        <a:xfrm>
          <a:off x="16408400" y="16937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a:t>
          </a:r>
          <a:endParaRPr kumimoji="1" lang="ja-JP" altLang="en-US" sz="1000" b="1">
            <a:latin typeface="ＭＳ Ｐゴシック"/>
          </a:endParaRPr>
        </a:p>
      </xdr:txBody>
    </xdr:sp>
    <xdr:clientData/>
  </xdr:oneCellAnchor>
  <xdr:twoCellAnchor>
    <xdr:from>
      <xdr:col>23</xdr:col>
      <xdr:colOff>428625</xdr:colOff>
      <xdr:row>100</xdr:row>
      <xdr:rowOff>17418</xdr:rowOff>
    </xdr:from>
    <xdr:to>
      <xdr:col>23</xdr:col>
      <xdr:colOff>606425</xdr:colOff>
      <xdr:row>100</xdr:row>
      <xdr:rowOff>17418</xdr:rowOff>
    </xdr:to>
    <xdr:cxnSp macro="">
      <xdr:nvCxnSpPr>
        <xdr:cNvPr id="549" name="直線コネクタ 548"/>
        <xdr:cNvCxnSpPr/>
      </xdr:nvCxnSpPr>
      <xdr:spPr>
        <a:xfrm>
          <a:off x="16230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152416</xdr:rowOff>
    </xdr:from>
    <xdr:ext cx="405111" cy="259045"/>
    <xdr:sp macro="" textlink="">
      <xdr:nvSpPr>
        <xdr:cNvPr id="550" name="【庁舎】&#10;有形固定資産減価償却率平均値テキスト"/>
        <xdr:cNvSpPr txBox="1"/>
      </xdr:nvSpPr>
      <xdr:spPr>
        <a:xfrm>
          <a:off x="16408400" y="17983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2539</xdr:rowOff>
    </xdr:from>
    <xdr:to>
      <xdr:col>23</xdr:col>
      <xdr:colOff>568325</xdr:colOff>
      <xdr:row>105</xdr:row>
      <xdr:rowOff>104139</xdr:rowOff>
    </xdr:to>
    <xdr:sp macro="" textlink="">
      <xdr:nvSpPr>
        <xdr:cNvPr id="551" name="フローチャート : 判断 550"/>
        <xdr:cNvSpPr/>
      </xdr:nvSpPr>
      <xdr:spPr>
        <a:xfrm>
          <a:off x="16268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20501</xdr:rowOff>
    </xdr:from>
    <xdr:to>
      <xdr:col>22</xdr:col>
      <xdr:colOff>415925</xdr:colOff>
      <xdr:row>103</xdr:row>
      <xdr:rowOff>122101</xdr:rowOff>
    </xdr:to>
    <xdr:sp macro="" textlink="">
      <xdr:nvSpPr>
        <xdr:cNvPr id="552" name="フローチャート : 判断 551"/>
        <xdr:cNvSpPr/>
      </xdr:nvSpPr>
      <xdr:spPr>
        <a:xfrm>
          <a:off x="15430500" y="1767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113228</xdr:rowOff>
    </xdr:from>
    <xdr:ext cx="405111" cy="259045"/>
    <xdr:sp macro="" textlink="">
      <xdr:nvSpPr>
        <xdr:cNvPr id="553" name="n_1aveValue【庁舎】&#10;有形固定資産減価償却率"/>
        <xdr:cNvSpPr txBox="1"/>
      </xdr:nvSpPr>
      <xdr:spPr>
        <a:xfrm>
          <a:off x="15266043" y="1777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54" name="テキスト ボックス 55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5" name="テキスト ボックス 55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6" name="テキスト ボックス 55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7" name="テキスト ボックス 55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8" name="テキスト ボックス 55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165826</xdr:rowOff>
    </xdr:from>
    <xdr:to>
      <xdr:col>22</xdr:col>
      <xdr:colOff>415925</xdr:colOff>
      <xdr:row>101</xdr:row>
      <xdr:rowOff>95976</xdr:rowOff>
    </xdr:to>
    <xdr:sp macro="" textlink="">
      <xdr:nvSpPr>
        <xdr:cNvPr id="559" name="円/楕円 558"/>
        <xdr:cNvSpPr/>
      </xdr:nvSpPr>
      <xdr:spPr>
        <a:xfrm>
          <a:off x="15430500" y="1731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99</xdr:row>
      <xdr:rowOff>112503</xdr:rowOff>
    </xdr:from>
    <xdr:ext cx="405111" cy="259045"/>
    <xdr:sp macro="" textlink="">
      <xdr:nvSpPr>
        <xdr:cNvPr id="560" name="n_1mainValue【庁舎】&#10;有形固定資産減価償却率"/>
        <xdr:cNvSpPr txBox="1"/>
      </xdr:nvSpPr>
      <xdr:spPr>
        <a:xfrm>
          <a:off x="15266043" y="1708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1" name="正方形/長方形 56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2" name="正方形/長方形 56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3" name="正方形/長方形 56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4" name="正方形/長方形 56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5" name="正方形/長方形 56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6" name="正方形/長方形 56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7" name="正方形/長方形 56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8" name="正方形/長方形 56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9" name="テキスト ボックス 56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0" name="直線コネクタ 56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71" name="テキスト ボックス 57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72" name="直線コネクタ 57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73" name="テキスト ボックス 57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74" name="直線コネクタ 57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75" name="テキスト ボックス 57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76" name="直線コネクタ 57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77" name="テキスト ボックス 57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78" name="直線コネクタ 57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79" name="テキスト ボックス 57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80" name="直線コネクタ 57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81" name="テキスト ボックス 58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2" name="直線コネクタ 58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3" name="テキスト ボックス 58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132080</xdr:rowOff>
    </xdr:from>
    <xdr:to>
      <xdr:col>32</xdr:col>
      <xdr:colOff>186689</xdr:colOff>
      <xdr:row>108</xdr:row>
      <xdr:rowOff>35561</xdr:rowOff>
    </xdr:to>
    <xdr:cxnSp macro="">
      <xdr:nvCxnSpPr>
        <xdr:cNvPr id="585" name="直線コネクタ 584"/>
        <xdr:cNvCxnSpPr/>
      </xdr:nvCxnSpPr>
      <xdr:spPr>
        <a:xfrm flipV="1">
          <a:off x="22160864" y="17277080"/>
          <a:ext cx="0" cy="1275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39388</xdr:rowOff>
    </xdr:from>
    <xdr:ext cx="469744" cy="259045"/>
    <xdr:sp macro="" textlink="">
      <xdr:nvSpPr>
        <xdr:cNvPr id="586" name="【庁舎】&#10;一人当たり面積最小値テキスト"/>
        <xdr:cNvSpPr txBox="1"/>
      </xdr:nvSpPr>
      <xdr:spPr>
        <a:xfrm>
          <a:off x="22250400" y="18555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0.392</a:t>
          </a:r>
          <a:endParaRPr kumimoji="1" lang="ja-JP" altLang="en-US" sz="1000" b="1">
            <a:latin typeface="ＭＳ Ｐゴシック"/>
          </a:endParaRPr>
        </a:p>
      </xdr:txBody>
    </xdr:sp>
    <xdr:clientData/>
  </xdr:oneCellAnchor>
  <xdr:twoCellAnchor>
    <xdr:from>
      <xdr:col>32</xdr:col>
      <xdr:colOff>98425</xdr:colOff>
      <xdr:row>108</xdr:row>
      <xdr:rowOff>35561</xdr:rowOff>
    </xdr:from>
    <xdr:to>
      <xdr:col>32</xdr:col>
      <xdr:colOff>276225</xdr:colOff>
      <xdr:row>108</xdr:row>
      <xdr:rowOff>35561</xdr:rowOff>
    </xdr:to>
    <xdr:cxnSp macro="">
      <xdr:nvCxnSpPr>
        <xdr:cNvPr id="587" name="直線コネクタ 586"/>
        <xdr:cNvCxnSpPr/>
      </xdr:nvCxnSpPr>
      <xdr:spPr>
        <a:xfrm>
          <a:off x="22072600" y="1855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78757</xdr:rowOff>
    </xdr:from>
    <xdr:ext cx="469744" cy="259045"/>
    <xdr:sp macro="" textlink="">
      <xdr:nvSpPr>
        <xdr:cNvPr id="588" name="【庁舎】&#10;一人当たり面積最大値テキスト"/>
        <xdr:cNvSpPr txBox="1"/>
      </xdr:nvSpPr>
      <xdr:spPr>
        <a:xfrm>
          <a:off x="22250400" y="1705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1.396</a:t>
          </a:r>
          <a:endParaRPr kumimoji="1" lang="ja-JP" altLang="en-US" sz="1000" b="1">
            <a:latin typeface="ＭＳ Ｐゴシック"/>
          </a:endParaRPr>
        </a:p>
      </xdr:txBody>
    </xdr:sp>
    <xdr:clientData/>
  </xdr:oneCellAnchor>
  <xdr:twoCellAnchor>
    <xdr:from>
      <xdr:col>32</xdr:col>
      <xdr:colOff>98425</xdr:colOff>
      <xdr:row>100</xdr:row>
      <xdr:rowOff>132080</xdr:rowOff>
    </xdr:from>
    <xdr:to>
      <xdr:col>32</xdr:col>
      <xdr:colOff>276225</xdr:colOff>
      <xdr:row>100</xdr:row>
      <xdr:rowOff>132080</xdr:rowOff>
    </xdr:to>
    <xdr:cxnSp macro="">
      <xdr:nvCxnSpPr>
        <xdr:cNvPr id="589" name="直線コネクタ 588"/>
        <xdr:cNvCxnSpPr/>
      </xdr:nvCxnSpPr>
      <xdr:spPr>
        <a:xfrm>
          <a:off x="22072600" y="1727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55897</xdr:rowOff>
    </xdr:from>
    <xdr:ext cx="469744" cy="259045"/>
    <xdr:sp macro="" textlink="">
      <xdr:nvSpPr>
        <xdr:cNvPr id="590" name="【庁舎】&#10;一人当たり面積平均値テキスト"/>
        <xdr:cNvSpPr txBox="1"/>
      </xdr:nvSpPr>
      <xdr:spPr>
        <a:xfrm>
          <a:off x="22250400" y="1822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0.589</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77470</xdr:rowOff>
    </xdr:from>
    <xdr:to>
      <xdr:col>32</xdr:col>
      <xdr:colOff>238125</xdr:colOff>
      <xdr:row>107</xdr:row>
      <xdr:rowOff>7620</xdr:rowOff>
    </xdr:to>
    <xdr:sp macro="" textlink="">
      <xdr:nvSpPr>
        <xdr:cNvPr id="591" name="フローチャート : 判断 590"/>
        <xdr:cNvSpPr/>
      </xdr:nvSpPr>
      <xdr:spPr>
        <a:xfrm>
          <a:off x="22110700" y="1825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83820</xdr:rowOff>
    </xdr:from>
    <xdr:to>
      <xdr:col>31</xdr:col>
      <xdr:colOff>85725</xdr:colOff>
      <xdr:row>105</xdr:row>
      <xdr:rowOff>13970</xdr:rowOff>
    </xdr:to>
    <xdr:sp macro="" textlink="">
      <xdr:nvSpPr>
        <xdr:cNvPr id="592" name="フローチャート : 判断 591"/>
        <xdr:cNvSpPr/>
      </xdr:nvSpPr>
      <xdr:spPr>
        <a:xfrm>
          <a:off x="21272500" y="1791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30497</xdr:rowOff>
    </xdr:from>
    <xdr:ext cx="469744" cy="259045"/>
    <xdr:sp macro="" textlink="">
      <xdr:nvSpPr>
        <xdr:cNvPr id="593" name="n_1aveValue【庁舎】&#10;一人当たり面積"/>
        <xdr:cNvSpPr txBox="1"/>
      </xdr:nvSpPr>
      <xdr:spPr>
        <a:xfrm>
          <a:off x="21075727" y="17689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0.854</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94" name="テキスト ボックス 59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5" name="テキスト ボックス 59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6" name="テキスト ボックス 59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7" name="テキスト ボックス 59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8" name="テキスト ボックス 59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111761</xdr:rowOff>
    </xdr:from>
    <xdr:to>
      <xdr:col>31</xdr:col>
      <xdr:colOff>85725</xdr:colOff>
      <xdr:row>106</xdr:row>
      <xdr:rowOff>41911</xdr:rowOff>
    </xdr:to>
    <xdr:sp macro="" textlink="">
      <xdr:nvSpPr>
        <xdr:cNvPr id="599" name="円/楕円 598"/>
        <xdr:cNvSpPr/>
      </xdr:nvSpPr>
      <xdr:spPr>
        <a:xfrm>
          <a:off x="21272500" y="1811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33038</xdr:rowOff>
    </xdr:from>
    <xdr:ext cx="469744" cy="259045"/>
    <xdr:sp macro="" textlink="">
      <xdr:nvSpPr>
        <xdr:cNvPr id="600" name="n_1mainValue【庁舎】&#10;一人当たり面積"/>
        <xdr:cNvSpPr txBox="1"/>
      </xdr:nvSpPr>
      <xdr:spPr>
        <a:xfrm>
          <a:off x="21075727" y="1820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0.697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1" name="正方形/長方形 60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2" name="正方形/長方形 60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3" name="テキスト ボックス 60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施設類型ごとの有形固定資産減価償却率について、</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体育館・プール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福祉施設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市民会館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一般廃棄物処理施設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が類似団体平均を上回っている。</a:t>
          </a:r>
          <a:endParaRPr lang="ja-JP" altLang="ja-JP" sz="1400">
            <a:effectLst/>
          </a:endParaRPr>
        </a:p>
        <a:p>
          <a:r>
            <a:rPr kumimoji="1" lang="ja-JP" altLang="ja-JP" sz="1100">
              <a:solidFill>
                <a:schemeClr val="dk1"/>
              </a:solidFill>
              <a:effectLst/>
              <a:latin typeface="+mn-lt"/>
              <a:ea typeface="+mn-ea"/>
              <a:cs typeface="+mn-cs"/>
            </a:rPr>
            <a:t>これらの施設については、公共施設個別施設計画にもとづき、それぞれ以下の方針で更新・除却の検討を進めている。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体育館・プール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については、避難所指定を受けているため、日常的な定期点検を実施し安全な利用に努めている。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福祉施設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については、更新を予定しているが、他の公共施設の検討結果次第では統廃合も考えられている。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市民会館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については、除却し他の施設へ機能集約することを検討している。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一般廃棄物処理施設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については、現在焼却を行っていないため除却を検討している。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については、他の施設への機能移転を視野に入れ、新庁舎を建設するべきか検討を進めている。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63</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64</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65</v>
      </c>
      <c r="C3" s="592"/>
      <c r="D3" s="592"/>
      <c r="E3" s="593"/>
      <c r="F3" s="593"/>
      <c r="G3" s="593"/>
      <c r="H3" s="593"/>
      <c r="I3" s="593"/>
      <c r="J3" s="593"/>
      <c r="K3" s="593"/>
      <c r="L3" s="593" t="s">
        <v>66</v>
      </c>
      <c r="M3" s="593"/>
      <c r="N3" s="593"/>
      <c r="O3" s="593"/>
      <c r="P3" s="593"/>
      <c r="Q3" s="593"/>
      <c r="R3" s="596"/>
      <c r="S3" s="596"/>
      <c r="T3" s="596"/>
      <c r="U3" s="596"/>
      <c r="V3" s="597"/>
      <c r="W3" s="494" t="s">
        <v>67</v>
      </c>
      <c r="X3" s="495"/>
      <c r="Y3" s="495"/>
      <c r="Z3" s="495"/>
      <c r="AA3" s="495"/>
      <c r="AB3" s="592"/>
      <c r="AC3" s="596" t="s">
        <v>68</v>
      </c>
      <c r="AD3" s="495"/>
      <c r="AE3" s="495"/>
      <c r="AF3" s="495"/>
      <c r="AG3" s="495"/>
      <c r="AH3" s="495"/>
      <c r="AI3" s="495"/>
      <c r="AJ3" s="495"/>
      <c r="AK3" s="495"/>
      <c r="AL3" s="558"/>
      <c r="AM3" s="494" t="s">
        <v>69</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70</v>
      </c>
      <c r="BO3" s="495"/>
      <c r="BP3" s="495"/>
      <c r="BQ3" s="495"/>
      <c r="BR3" s="495"/>
      <c r="BS3" s="495"/>
      <c r="BT3" s="495"/>
      <c r="BU3" s="558"/>
      <c r="BV3" s="494" t="s">
        <v>71</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72</v>
      </c>
      <c r="CU3" s="495"/>
      <c r="CV3" s="495"/>
      <c r="CW3" s="495"/>
      <c r="CX3" s="495"/>
      <c r="CY3" s="495"/>
      <c r="CZ3" s="495"/>
      <c r="DA3" s="558"/>
      <c r="DB3" s="494" t="s">
        <v>73</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74</v>
      </c>
      <c r="AZ4" s="408"/>
      <c r="BA4" s="408"/>
      <c r="BB4" s="408"/>
      <c r="BC4" s="408"/>
      <c r="BD4" s="408"/>
      <c r="BE4" s="408"/>
      <c r="BF4" s="408"/>
      <c r="BG4" s="408"/>
      <c r="BH4" s="408"/>
      <c r="BI4" s="408"/>
      <c r="BJ4" s="408"/>
      <c r="BK4" s="408"/>
      <c r="BL4" s="408"/>
      <c r="BM4" s="409"/>
      <c r="BN4" s="410">
        <v>4173353</v>
      </c>
      <c r="BO4" s="411"/>
      <c r="BP4" s="411"/>
      <c r="BQ4" s="411"/>
      <c r="BR4" s="411"/>
      <c r="BS4" s="411"/>
      <c r="BT4" s="411"/>
      <c r="BU4" s="412"/>
      <c r="BV4" s="410">
        <v>4399128</v>
      </c>
      <c r="BW4" s="411"/>
      <c r="BX4" s="411"/>
      <c r="BY4" s="411"/>
      <c r="BZ4" s="411"/>
      <c r="CA4" s="411"/>
      <c r="CB4" s="411"/>
      <c r="CC4" s="412"/>
      <c r="CD4" s="584" t="s">
        <v>75</v>
      </c>
      <c r="CE4" s="585"/>
      <c r="CF4" s="585"/>
      <c r="CG4" s="585"/>
      <c r="CH4" s="585"/>
      <c r="CI4" s="585"/>
      <c r="CJ4" s="585"/>
      <c r="CK4" s="585"/>
      <c r="CL4" s="585"/>
      <c r="CM4" s="585"/>
      <c r="CN4" s="585"/>
      <c r="CO4" s="585"/>
      <c r="CP4" s="585"/>
      <c r="CQ4" s="585"/>
      <c r="CR4" s="585"/>
      <c r="CS4" s="586"/>
      <c r="CT4" s="587">
        <v>5.4</v>
      </c>
      <c r="CU4" s="588"/>
      <c r="CV4" s="588"/>
      <c r="CW4" s="588"/>
      <c r="CX4" s="588"/>
      <c r="CY4" s="588"/>
      <c r="CZ4" s="588"/>
      <c r="DA4" s="589"/>
      <c r="DB4" s="587">
        <v>7.7</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76</v>
      </c>
      <c r="AN5" s="389"/>
      <c r="AO5" s="389"/>
      <c r="AP5" s="389"/>
      <c r="AQ5" s="389"/>
      <c r="AR5" s="389"/>
      <c r="AS5" s="389"/>
      <c r="AT5" s="390"/>
      <c r="AU5" s="472" t="s">
        <v>77</v>
      </c>
      <c r="AV5" s="473"/>
      <c r="AW5" s="473"/>
      <c r="AX5" s="473"/>
      <c r="AY5" s="395" t="s">
        <v>78</v>
      </c>
      <c r="AZ5" s="396"/>
      <c r="BA5" s="396"/>
      <c r="BB5" s="396"/>
      <c r="BC5" s="396"/>
      <c r="BD5" s="396"/>
      <c r="BE5" s="396"/>
      <c r="BF5" s="396"/>
      <c r="BG5" s="396"/>
      <c r="BH5" s="396"/>
      <c r="BI5" s="396"/>
      <c r="BJ5" s="396"/>
      <c r="BK5" s="396"/>
      <c r="BL5" s="396"/>
      <c r="BM5" s="397"/>
      <c r="BN5" s="415">
        <v>4038202</v>
      </c>
      <c r="BO5" s="416"/>
      <c r="BP5" s="416"/>
      <c r="BQ5" s="416"/>
      <c r="BR5" s="416"/>
      <c r="BS5" s="416"/>
      <c r="BT5" s="416"/>
      <c r="BU5" s="417"/>
      <c r="BV5" s="415">
        <v>4222456</v>
      </c>
      <c r="BW5" s="416"/>
      <c r="BX5" s="416"/>
      <c r="BY5" s="416"/>
      <c r="BZ5" s="416"/>
      <c r="CA5" s="416"/>
      <c r="CB5" s="416"/>
      <c r="CC5" s="417"/>
      <c r="CD5" s="424" t="s">
        <v>79</v>
      </c>
      <c r="CE5" s="425"/>
      <c r="CF5" s="425"/>
      <c r="CG5" s="425"/>
      <c r="CH5" s="425"/>
      <c r="CI5" s="425"/>
      <c r="CJ5" s="425"/>
      <c r="CK5" s="425"/>
      <c r="CL5" s="425"/>
      <c r="CM5" s="425"/>
      <c r="CN5" s="425"/>
      <c r="CO5" s="425"/>
      <c r="CP5" s="425"/>
      <c r="CQ5" s="425"/>
      <c r="CR5" s="425"/>
      <c r="CS5" s="426"/>
      <c r="CT5" s="385">
        <v>93.1</v>
      </c>
      <c r="CU5" s="386"/>
      <c r="CV5" s="386"/>
      <c r="CW5" s="386"/>
      <c r="CX5" s="386"/>
      <c r="CY5" s="386"/>
      <c r="CZ5" s="386"/>
      <c r="DA5" s="387"/>
      <c r="DB5" s="385">
        <v>90.4</v>
      </c>
      <c r="DC5" s="386"/>
      <c r="DD5" s="386"/>
      <c r="DE5" s="386"/>
      <c r="DF5" s="386"/>
      <c r="DG5" s="386"/>
      <c r="DH5" s="386"/>
      <c r="DI5" s="387"/>
      <c r="DJ5" s="139"/>
      <c r="DK5" s="139"/>
      <c r="DL5" s="139"/>
      <c r="DM5" s="139"/>
      <c r="DN5" s="139"/>
      <c r="DO5" s="139"/>
    </row>
    <row r="6" spans="1:119" ht="18.75" customHeight="1">
      <c r="A6" s="140"/>
      <c r="B6" s="564" t="s">
        <v>80</v>
      </c>
      <c r="C6" s="429"/>
      <c r="D6" s="429"/>
      <c r="E6" s="565"/>
      <c r="F6" s="565"/>
      <c r="G6" s="565"/>
      <c r="H6" s="565"/>
      <c r="I6" s="565"/>
      <c r="J6" s="565"/>
      <c r="K6" s="565"/>
      <c r="L6" s="565" t="s">
        <v>81</v>
      </c>
      <c r="M6" s="565"/>
      <c r="N6" s="565"/>
      <c r="O6" s="565"/>
      <c r="P6" s="565"/>
      <c r="Q6" s="565"/>
      <c r="R6" s="453"/>
      <c r="S6" s="453"/>
      <c r="T6" s="453"/>
      <c r="U6" s="453"/>
      <c r="V6" s="571"/>
      <c r="W6" s="504" t="s">
        <v>82</v>
      </c>
      <c r="X6" s="428"/>
      <c r="Y6" s="428"/>
      <c r="Z6" s="428"/>
      <c r="AA6" s="428"/>
      <c r="AB6" s="429"/>
      <c r="AC6" s="576" t="s">
        <v>83</v>
      </c>
      <c r="AD6" s="577"/>
      <c r="AE6" s="577"/>
      <c r="AF6" s="577"/>
      <c r="AG6" s="577"/>
      <c r="AH6" s="577"/>
      <c r="AI6" s="577"/>
      <c r="AJ6" s="577"/>
      <c r="AK6" s="577"/>
      <c r="AL6" s="578"/>
      <c r="AM6" s="484" t="s">
        <v>84</v>
      </c>
      <c r="AN6" s="389"/>
      <c r="AO6" s="389"/>
      <c r="AP6" s="389"/>
      <c r="AQ6" s="389"/>
      <c r="AR6" s="389"/>
      <c r="AS6" s="389"/>
      <c r="AT6" s="390"/>
      <c r="AU6" s="472" t="s">
        <v>77</v>
      </c>
      <c r="AV6" s="473"/>
      <c r="AW6" s="473"/>
      <c r="AX6" s="473"/>
      <c r="AY6" s="395" t="s">
        <v>85</v>
      </c>
      <c r="AZ6" s="396"/>
      <c r="BA6" s="396"/>
      <c r="BB6" s="396"/>
      <c r="BC6" s="396"/>
      <c r="BD6" s="396"/>
      <c r="BE6" s="396"/>
      <c r="BF6" s="396"/>
      <c r="BG6" s="396"/>
      <c r="BH6" s="396"/>
      <c r="BI6" s="396"/>
      <c r="BJ6" s="396"/>
      <c r="BK6" s="396"/>
      <c r="BL6" s="396"/>
      <c r="BM6" s="397"/>
      <c r="BN6" s="415">
        <v>135151</v>
      </c>
      <c r="BO6" s="416"/>
      <c r="BP6" s="416"/>
      <c r="BQ6" s="416"/>
      <c r="BR6" s="416"/>
      <c r="BS6" s="416"/>
      <c r="BT6" s="416"/>
      <c r="BU6" s="417"/>
      <c r="BV6" s="415">
        <v>176672</v>
      </c>
      <c r="BW6" s="416"/>
      <c r="BX6" s="416"/>
      <c r="BY6" s="416"/>
      <c r="BZ6" s="416"/>
      <c r="CA6" s="416"/>
      <c r="CB6" s="416"/>
      <c r="CC6" s="417"/>
      <c r="CD6" s="424" t="s">
        <v>86</v>
      </c>
      <c r="CE6" s="425"/>
      <c r="CF6" s="425"/>
      <c r="CG6" s="425"/>
      <c r="CH6" s="425"/>
      <c r="CI6" s="425"/>
      <c r="CJ6" s="425"/>
      <c r="CK6" s="425"/>
      <c r="CL6" s="425"/>
      <c r="CM6" s="425"/>
      <c r="CN6" s="425"/>
      <c r="CO6" s="425"/>
      <c r="CP6" s="425"/>
      <c r="CQ6" s="425"/>
      <c r="CR6" s="425"/>
      <c r="CS6" s="426"/>
      <c r="CT6" s="561">
        <v>96.9</v>
      </c>
      <c r="CU6" s="562"/>
      <c r="CV6" s="562"/>
      <c r="CW6" s="562"/>
      <c r="CX6" s="562"/>
      <c r="CY6" s="562"/>
      <c r="CZ6" s="562"/>
      <c r="DA6" s="563"/>
      <c r="DB6" s="561">
        <v>95.2</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87</v>
      </c>
      <c r="AN7" s="389"/>
      <c r="AO7" s="389"/>
      <c r="AP7" s="389"/>
      <c r="AQ7" s="389"/>
      <c r="AR7" s="389"/>
      <c r="AS7" s="389"/>
      <c r="AT7" s="390"/>
      <c r="AU7" s="472" t="s">
        <v>88</v>
      </c>
      <c r="AV7" s="473"/>
      <c r="AW7" s="473"/>
      <c r="AX7" s="473"/>
      <c r="AY7" s="395" t="s">
        <v>89</v>
      </c>
      <c r="AZ7" s="396"/>
      <c r="BA7" s="396"/>
      <c r="BB7" s="396"/>
      <c r="BC7" s="396"/>
      <c r="BD7" s="396"/>
      <c r="BE7" s="396"/>
      <c r="BF7" s="396"/>
      <c r="BG7" s="396"/>
      <c r="BH7" s="396"/>
      <c r="BI7" s="396"/>
      <c r="BJ7" s="396"/>
      <c r="BK7" s="396"/>
      <c r="BL7" s="396"/>
      <c r="BM7" s="397"/>
      <c r="BN7" s="415">
        <v>21634</v>
      </c>
      <c r="BO7" s="416"/>
      <c r="BP7" s="416"/>
      <c r="BQ7" s="416"/>
      <c r="BR7" s="416"/>
      <c r="BS7" s="416"/>
      <c r="BT7" s="416"/>
      <c r="BU7" s="417"/>
      <c r="BV7" s="415">
        <v>12147</v>
      </c>
      <c r="BW7" s="416"/>
      <c r="BX7" s="416"/>
      <c r="BY7" s="416"/>
      <c r="BZ7" s="416"/>
      <c r="CA7" s="416"/>
      <c r="CB7" s="416"/>
      <c r="CC7" s="417"/>
      <c r="CD7" s="424" t="s">
        <v>90</v>
      </c>
      <c r="CE7" s="425"/>
      <c r="CF7" s="425"/>
      <c r="CG7" s="425"/>
      <c r="CH7" s="425"/>
      <c r="CI7" s="425"/>
      <c r="CJ7" s="425"/>
      <c r="CK7" s="425"/>
      <c r="CL7" s="425"/>
      <c r="CM7" s="425"/>
      <c r="CN7" s="425"/>
      <c r="CO7" s="425"/>
      <c r="CP7" s="425"/>
      <c r="CQ7" s="425"/>
      <c r="CR7" s="425"/>
      <c r="CS7" s="426"/>
      <c r="CT7" s="415">
        <v>2095571</v>
      </c>
      <c r="CU7" s="416"/>
      <c r="CV7" s="416"/>
      <c r="CW7" s="416"/>
      <c r="CX7" s="416"/>
      <c r="CY7" s="416"/>
      <c r="CZ7" s="416"/>
      <c r="DA7" s="417"/>
      <c r="DB7" s="415">
        <v>2132801</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91</v>
      </c>
      <c r="AN8" s="389"/>
      <c r="AO8" s="389"/>
      <c r="AP8" s="389"/>
      <c r="AQ8" s="389"/>
      <c r="AR8" s="389"/>
      <c r="AS8" s="389"/>
      <c r="AT8" s="390"/>
      <c r="AU8" s="472" t="s">
        <v>92</v>
      </c>
      <c r="AV8" s="473"/>
      <c r="AW8" s="473"/>
      <c r="AX8" s="473"/>
      <c r="AY8" s="395" t="s">
        <v>93</v>
      </c>
      <c r="AZ8" s="396"/>
      <c r="BA8" s="396"/>
      <c r="BB8" s="396"/>
      <c r="BC8" s="396"/>
      <c r="BD8" s="396"/>
      <c r="BE8" s="396"/>
      <c r="BF8" s="396"/>
      <c r="BG8" s="396"/>
      <c r="BH8" s="396"/>
      <c r="BI8" s="396"/>
      <c r="BJ8" s="396"/>
      <c r="BK8" s="396"/>
      <c r="BL8" s="396"/>
      <c r="BM8" s="397"/>
      <c r="BN8" s="415">
        <v>113517</v>
      </c>
      <c r="BO8" s="416"/>
      <c r="BP8" s="416"/>
      <c r="BQ8" s="416"/>
      <c r="BR8" s="416"/>
      <c r="BS8" s="416"/>
      <c r="BT8" s="416"/>
      <c r="BU8" s="417"/>
      <c r="BV8" s="415">
        <v>164525</v>
      </c>
      <c r="BW8" s="416"/>
      <c r="BX8" s="416"/>
      <c r="BY8" s="416"/>
      <c r="BZ8" s="416"/>
      <c r="CA8" s="416"/>
      <c r="CB8" s="416"/>
      <c r="CC8" s="417"/>
      <c r="CD8" s="424" t="s">
        <v>94</v>
      </c>
      <c r="CE8" s="425"/>
      <c r="CF8" s="425"/>
      <c r="CG8" s="425"/>
      <c r="CH8" s="425"/>
      <c r="CI8" s="425"/>
      <c r="CJ8" s="425"/>
      <c r="CK8" s="425"/>
      <c r="CL8" s="425"/>
      <c r="CM8" s="425"/>
      <c r="CN8" s="425"/>
      <c r="CO8" s="425"/>
      <c r="CP8" s="425"/>
      <c r="CQ8" s="425"/>
      <c r="CR8" s="425"/>
      <c r="CS8" s="426"/>
      <c r="CT8" s="524">
        <v>0.2</v>
      </c>
      <c r="CU8" s="525"/>
      <c r="CV8" s="525"/>
      <c r="CW8" s="525"/>
      <c r="CX8" s="525"/>
      <c r="CY8" s="525"/>
      <c r="CZ8" s="525"/>
      <c r="DA8" s="526"/>
      <c r="DB8" s="524">
        <v>0.19</v>
      </c>
      <c r="DC8" s="525"/>
      <c r="DD8" s="525"/>
      <c r="DE8" s="525"/>
      <c r="DF8" s="525"/>
      <c r="DG8" s="525"/>
      <c r="DH8" s="525"/>
      <c r="DI8" s="526"/>
      <c r="DJ8" s="139"/>
      <c r="DK8" s="139"/>
      <c r="DL8" s="139"/>
      <c r="DM8" s="139"/>
      <c r="DN8" s="139"/>
      <c r="DO8" s="139"/>
    </row>
    <row r="9" spans="1:119" ht="18.75" customHeight="1" thickBot="1">
      <c r="A9" s="140"/>
      <c r="B9" s="550" t="s">
        <v>95</v>
      </c>
      <c r="C9" s="551"/>
      <c r="D9" s="551"/>
      <c r="E9" s="551"/>
      <c r="F9" s="551"/>
      <c r="G9" s="551"/>
      <c r="H9" s="551"/>
      <c r="I9" s="551"/>
      <c r="J9" s="551"/>
      <c r="K9" s="478"/>
      <c r="L9" s="552" t="s">
        <v>96</v>
      </c>
      <c r="M9" s="553"/>
      <c r="N9" s="553"/>
      <c r="O9" s="553"/>
      <c r="P9" s="553"/>
      <c r="Q9" s="554"/>
      <c r="R9" s="555">
        <v>3352</v>
      </c>
      <c r="S9" s="556"/>
      <c r="T9" s="556"/>
      <c r="U9" s="556"/>
      <c r="V9" s="557"/>
      <c r="W9" s="494" t="s">
        <v>97</v>
      </c>
      <c r="X9" s="495"/>
      <c r="Y9" s="495"/>
      <c r="Z9" s="495"/>
      <c r="AA9" s="495"/>
      <c r="AB9" s="495"/>
      <c r="AC9" s="495"/>
      <c r="AD9" s="495"/>
      <c r="AE9" s="495"/>
      <c r="AF9" s="495"/>
      <c r="AG9" s="495"/>
      <c r="AH9" s="495"/>
      <c r="AI9" s="495"/>
      <c r="AJ9" s="495"/>
      <c r="AK9" s="495"/>
      <c r="AL9" s="558"/>
      <c r="AM9" s="484" t="s">
        <v>98</v>
      </c>
      <c r="AN9" s="389"/>
      <c r="AO9" s="389"/>
      <c r="AP9" s="389"/>
      <c r="AQ9" s="389"/>
      <c r="AR9" s="389"/>
      <c r="AS9" s="389"/>
      <c r="AT9" s="390"/>
      <c r="AU9" s="472" t="s">
        <v>77</v>
      </c>
      <c r="AV9" s="473"/>
      <c r="AW9" s="473"/>
      <c r="AX9" s="473"/>
      <c r="AY9" s="395" t="s">
        <v>99</v>
      </c>
      <c r="AZ9" s="396"/>
      <c r="BA9" s="396"/>
      <c r="BB9" s="396"/>
      <c r="BC9" s="396"/>
      <c r="BD9" s="396"/>
      <c r="BE9" s="396"/>
      <c r="BF9" s="396"/>
      <c r="BG9" s="396"/>
      <c r="BH9" s="396"/>
      <c r="BI9" s="396"/>
      <c r="BJ9" s="396"/>
      <c r="BK9" s="396"/>
      <c r="BL9" s="396"/>
      <c r="BM9" s="397"/>
      <c r="BN9" s="415">
        <v>-51008</v>
      </c>
      <c r="BO9" s="416"/>
      <c r="BP9" s="416"/>
      <c r="BQ9" s="416"/>
      <c r="BR9" s="416"/>
      <c r="BS9" s="416"/>
      <c r="BT9" s="416"/>
      <c r="BU9" s="417"/>
      <c r="BV9" s="415">
        <v>19782</v>
      </c>
      <c r="BW9" s="416"/>
      <c r="BX9" s="416"/>
      <c r="BY9" s="416"/>
      <c r="BZ9" s="416"/>
      <c r="CA9" s="416"/>
      <c r="CB9" s="416"/>
      <c r="CC9" s="417"/>
      <c r="CD9" s="424" t="s">
        <v>100</v>
      </c>
      <c r="CE9" s="425"/>
      <c r="CF9" s="425"/>
      <c r="CG9" s="425"/>
      <c r="CH9" s="425"/>
      <c r="CI9" s="425"/>
      <c r="CJ9" s="425"/>
      <c r="CK9" s="425"/>
      <c r="CL9" s="425"/>
      <c r="CM9" s="425"/>
      <c r="CN9" s="425"/>
      <c r="CO9" s="425"/>
      <c r="CP9" s="425"/>
      <c r="CQ9" s="425"/>
      <c r="CR9" s="425"/>
      <c r="CS9" s="426"/>
      <c r="CT9" s="385">
        <v>12.5</v>
      </c>
      <c r="CU9" s="386"/>
      <c r="CV9" s="386"/>
      <c r="CW9" s="386"/>
      <c r="CX9" s="386"/>
      <c r="CY9" s="386"/>
      <c r="CZ9" s="386"/>
      <c r="DA9" s="387"/>
      <c r="DB9" s="385">
        <v>12.5</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101</v>
      </c>
      <c r="M10" s="389"/>
      <c r="N10" s="389"/>
      <c r="O10" s="389"/>
      <c r="P10" s="389"/>
      <c r="Q10" s="390"/>
      <c r="R10" s="391">
        <v>3975</v>
      </c>
      <c r="S10" s="392"/>
      <c r="T10" s="392"/>
      <c r="U10" s="392"/>
      <c r="V10" s="394"/>
      <c r="W10" s="559"/>
      <c r="X10" s="377"/>
      <c r="Y10" s="377"/>
      <c r="Z10" s="377"/>
      <c r="AA10" s="377"/>
      <c r="AB10" s="377"/>
      <c r="AC10" s="377"/>
      <c r="AD10" s="377"/>
      <c r="AE10" s="377"/>
      <c r="AF10" s="377"/>
      <c r="AG10" s="377"/>
      <c r="AH10" s="377"/>
      <c r="AI10" s="377"/>
      <c r="AJ10" s="377"/>
      <c r="AK10" s="377"/>
      <c r="AL10" s="560"/>
      <c r="AM10" s="484" t="s">
        <v>102</v>
      </c>
      <c r="AN10" s="389"/>
      <c r="AO10" s="389"/>
      <c r="AP10" s="389"/>
      <c r="AQ10" s="389"/>
      <c r="AR10" s="389"/>
      <c r="AS10" s="389"/>
      <c r="AT10" s="390"/>
      <c r="AU10" s="472" t="s">
        <v>103</v>
      </c>
      <c r="AV10" s="473"/>
      <c r="AW10" s="473"/>
      <c r="AX10" s="473"/>
      <c r="AY10" s="395" t="s">
        <v>104</v>
      </c>
      <c r="AZ10" s="396"/>
      <c r="BA10" s="396"/>
      <c r="BB10" s="396"/>
      <c r="BC10" s="396"/>
      <c r="BD10" s="396"/>
      <c r="BE10" s="396"/>
      <c r="BF10" s="396"/>
      <c r="BG10" s="396"/>
      <c r="BH10" s="396"/>
      <c r="BI10" s="396"/>
      <c r="BJ10" s="396"/>
      <c r="BK10" s="396"/>
      <c r="BL10" s="396"/>
      <c r="BM10" s="397"/>
      <c r="BN10" s="415">
        <v>68734</v>
      </c>
      <c r="BO10" s="416"/>
      <c r="BP10" s="416"/>
      <c r="BQ10" s="416"/>
      <c r="BR10" s="416"/>
      <c r="BS10" s="416"/>
      <c r="BT10" s="416"/>
      <c r="BU10" s="417"/>
      <c r="BV10" s="415">
        <v>210922</v>
      </c>
      <c r="BW10" s="416"/>
      <c r="BX10" s="416"/>
      <c r="BY10" s="416"/>
      <c r="BZ10" s="416"/>
      <c r="CA10" s="416"/>
      <c r="CB10" s="416"/>
      <c r="CC10" s="417"/>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106</v>
      </c>
      <c r="M11" s="462"/>
      <c r="N11" s="462"/>
      <c r="O11" s="462"/>
      <c r="P11" s="462"/>
      <c r="Q11" s="463"/>
      <c r="R11" s="547" t="s">
        <v>107</v>
      </c>
      <c r="S11" s="548"/>
      <c r="T11" s="548"/>
      <c r="U11" s="548"/>
      <c r="V11" s="549"/>
      <c r="W11" s="559"/>
      <c r="X11" s="377"/>
      <c r="Y11" s="377"/>
      <c r="Z11" s="377"/>
      <c r="AA11" s="377"/>
      <c r="AB11" s="377"/>
      <c r="AC11" s="377"/>
      <c r="AD11" s="377"/>
      <c r="AE11" s="377"/>
      <c r="AF11" s="377"/>
      <c r="AG11" s="377"/>
      <c r="AH11" s="377"/>
      <c r="AI11" s="377"/>
      <c r="AJ11" s="377"/>
      <c r="AK11" s="377"/>
      <c r="AL11" s="560"/>
      <c r="AM11" s="484" t="s">
        <v>108</v>
      </c>
      <c r="AN11" s="389"/>
      <c r="AO11" s="389"/>
      <c r="AP11" s="389"/>
      <c r="AQ11" s="389"/>
      <c r="AR11" s="389"/>
      <c r="AS11" s="389"/>
      <c r="AT11" s="390"/>
      <c r="AU11" s="472" t="s">
        <v>109</v>
      </c>
      <c r="AV11" s="473"/>
      <c r="AW11" s="473"/>
      <c r="AX11" s="473"/>
      <c r="AY11" s="395" t="s">
        <v>110</v>
      </c>
      <c r="AZ11" s="396"/>
      <c r="BA11" s="396"/>
      <c r="BB11" s="396"/>
      <c r="BC11" s="396"/>
      <c r="BD11" s="396"/>
      <c r="BE11" s="396"/>
      <c r="BF11" s="396"/>
      <c r="BG11" s="396"/>
      <c r="BH11" s="396"/>
      <c r="BI11" s="396"/>
      <c r="BJ11" s="396"/>
      <c r="BK11" s="396"/>
      <c r="BL11" s="396"/>
      <c r="BM11" s="397"/>
      <c r="BN11" s="415" t="s">
        <v>111</v>
      </c>
      <c r="BO11" s="416"/>
      <c r="BP11" s="416"/>
      <c r="BQ11" s="416"/>
      <c r="BR11" s="416"/>
      <c r="BS11" s="416"/>
      <c r="BT11" s="416"/>
      <c r="BU11" s="417"/>
      <c r="BV11" s="415" t="s">
        <v>111</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111</v>
      </c>
      <c r="CU11" s="525"/>
      <c r="CV11" s="525"/>
      <c r="CW11" s="525"/>
      <c r="CX11" s="525"/>
      <c r="CY11" s="525"/>
      <c r="CZ11" s="525"/>
      <c r="DA11" s="526"/>
      <c r="DB11" s="524" t="s">
        <v>111</v>
      </c>
      <c r="DC11" s="525"/>
      <c r="DD11" s="525"/>
      <c r="DE11" s="525"/>
      <c r="DF11" s="525"/>
      <c r="DG11" s="525"/>
      <c r="DH11" s="525"/>
      <c r="DI11" s="526"/>
      <c r="DJ11" s="139"/>
      <c r="DK11" s="139"/>
      <c r="DL11" s="139"/>
      <c r="DM11" s="139"/>
      <c r="DN11" s="139"/>
      <c r="DO11" s="139"/>
    </row>
    <row r="12" spans="1:119" ht="18.75" customHeight="1">
      <c r="A12" s="140"/>
      <c r="B12" s="527" t="s">
        <v>113</v>
      </c>
      <c r="C12" s="528"/>
      <c r="D12" s="528"/>
      <c r="E12" s="528"/>
      <c r="F12" s="528"/>
      <c r="G12" s="528"/>
      <c r="H12" s="528"/>
      <c r="I12" s="528"/>
      <c r="J12" s="528"/>
      <c r="K12" s="529"/>
      <c r="L12" s="536" t="s">
        <v>114</v>
      </c>
      <c r="M12" s="537"/>
      <c r="N12" s="537"/>
      <c r="O12" s="537"/>
      <c r="P12" s="537"/>
      <c r="Q12" s="538"/>
      <c r="R12" s="539">
        <v>3243</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v>51400</v>
      </c>
      <c r="BO12" s="416"/>
      <c r="BP12" s="416"/>
      <c r="BQ12" s="416"/>
      <c r="BR12" s="416"/>
      <c r="BS12" s="416"/>
      <c r="BT12" s="416"/>
      <c r="BU12" s="417"/>
      <c r="BV12" s="415">
        <v>137875</v>
      </c>
      <c r="BW12" s="416"/>
      <c r="BX12" s="416"/>
      <c r="BY12" s="416"/>
      <c r="BZ12" s="416"/>
      <c r="CA12" s="416"/>
      <c r="CB12" s="416"/>
      <c r="CC12" s="417"/>
      <c r="CD12" s="424" t="s">
        <v>120</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122</v>
      </c>
      <c r="N13" s="514"/>
      <c r="O13" s="514"/>
      <c r="P13" s="514"/>
      <c r="Q13" s="515"/>
      <c r="R13" s="516">
        <v>3215</v>
      </c>
      <c r="S13" s="517"/>
      <c r="T13" s="517"/>
      <c r="U13" s="517"/>
      <c r="V13" s="518"/>
      <c r="W13" s="504" t="s">
        <v>123</v>
      </c>
      <c r="X13" s="428"/>
      <c r="Y13" s="428"/>
      <c r="Z13" s="428"/>
      <c r="AA13" s="428"/>
      <c r="AB13" s="429"/>
      <c r="AC13" s="391">
        <v>56</v>
      </c>
      <c r="AD13" s="392"/>
      <c r="AE13" s="392"/>
      <c r="AF13" s="392"/>
      <c r="AG13" s="393"/>
      <c r="AH13" s="391">
        <v>99</v>
      </c>
      <c r="AI13" s="392"/>
      <c r="AJ13" s="392"/>
      <c r="AK13" s="392"/>
      <c r="AL13" s="394"/>
      <c r="AM13" s="484" t="s">
        <v>124</v>
      </c>
      <c r="AN13" s="389"/>
      <c r="AO13" s="389"/>
      <c r="AP13" s="389"/>
      <c r="AQ13" s="389"/>
      <c r="AR13" s="389"/>
      <c r="AS13" s="389"/>
      <c r="AT13" s="390"/>
      <c r="AU13" s="472" t="s">
        <v>125</v>
      </c>
      <c r="AV13" s="473"/>
      <c r="AW13" s="473"/>
      <c r="AX13" s="473"/>
      <c r="AY13" s="395" t="s">
        <v>126</v>
      </c>
      <c r="AZ13" s="396"/>
      <c r="BA13" s="396"/>
      <c r="BB13" s="396"/>
      <c r="BC13" s="396"/>
      <c r="BD13" s="396"/>
      <c r="BE13" s="396"/>
      <c r="BF13" s="396"/>
      <c r="BG13" s="396"/>
      <c r="BH13" s="396"/>
      <c r="BI13" s="396"/>
      <c r="BJ13" s="396"/>
      <c r="BK13" s="396"/>
      <c r="BL13" s="396"/>
      <c r="BM13" s="397"/>
      <c r="BN13" s="415">
        <v>-33674</v>
      </c>
      <c r="BO13" s="416"/>
      <c r="BP13" s="416"/>
      <c r="BQ13" s="416"/>
      <c r="BR13" s="416"/>
      <c r="BS13" s="416"/>
      <c r="BT13" s="416"/>
      <c r="BU13" s="417"/>
      <c r="BV13" s="415">
        <v>92829</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7.4</v>
      </c>
      <c r="CU13" s="386"/>
      <c r="CV13" s="386"/>
      <c r="CW13" s="386"/>
      <c r="CX13" s="386"/>
      <c r="CY13" s="386"/>
      <c r="CZ13" s="386"/>
      <c r="DA13" s="387"/>
      <c r="DB13" s="385">
        <v>7.7</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128</v>
      </c>
      <c r="M14" s="545"/>
      <c r="N14" s="545"/>
      <c r="O14" s="545"/>
      <c r="P14" s="545"/>
      <c r="Q14" s="546"/>
      <c r="R14" s="516">
        <v>3298</v>
      </c>
      <c r="S14" s="517"/>
      <c r="T14" s="517"/>
      <c r="U14" s="517"/>
      <c r="V14" s="518"/>
      <c r="W14" s="519"/>
      <c r="X14" s="431"/>
      <c r="Y14" s="431"/>
      <c r="Z14" s="431"/>
      <c r="AA14" s="431"/>
      <c r="AB14" s="432"/>
      <c r="AC14" s="509">
        <v>3.3</v>
      </c>
      <c r="AD14" s="510"/>
      <c r="AE14" s="510"/>
      <c r="AF14" s="510"/>
      <c r="AG14" s="511"/>
      <c r="AH14" s="509">
        <v>5</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t="s">
        <v>121</v>
      </c>
      <c r="CU14" s="488"/>
      <c r="CV14" s="488"/>
      <c r="CW14" s="488"/>
      <c r="CX14" s="488"/>
      <c r="CY14" s="488"/>
      <c r="CZ14" s="488"/>
      <c r="DA14" s="489"/>
      <c r="DB14" s="520" t="s">
        <v>121</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122</v>
      </c>
      <c r="N15" s="514"/>
      <c r="O15" s="514"/>
      <c r="P15" s="514"/>
      <c r="Q15" s="515"/>
      <c r="R15" s="516">
        <v>3275</v>
      </c>
      <c r="S15" s="517"/>
      <c r="T15" s="517"/>
      <c r="U15" s="517"/>
      <c r="V15" s="518"/>
      <c r="W15" s="504" t="s">
        <v>130</v>
      </c>
      <c r="X15" s="428"/>
      <c r="Y15" s="428"/>
      <c r="Z15" s="428"/>
      <c r="AA15" s="428"/>
      <c r="AB15" s="429"/>
      <c r="AC15" s="391">
        <v>208</v>
      </c>
      <c r="AD15" s="392"/>
      <c r="AE15" s="392"/>
      <c r="AF15" s="392"/>
      <c r="AG15" s="393"/>
      <c r="AH15" s="391">
        <v>269</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384983</v>
      </c>
      <c r="BO15" s="411"/>
      <c r="BP15" s="411"/>
      <c r="BQ15" s="411"/>
      <c r="BR15" s="411"/>
      <c r="BS15" s="411"/>
      <c r="BT15" s="411"/>
      <c r="BU15" s="412"/>
      <c r="BV15" s="410">
        <v>374505</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12.3</v>
      </c>
      <c r="AD16" s="510"/>
      <c r="AE16" s="510"/>
      <c r="AF16" s="510"/>
      <c r="AG16" s="511"/>
      <c r="AH16" s="509">
        <v>13.6</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1914497</v>
      </c>
      <c r="BO16" s="416"/>
      <c r="BP16" s="416"/>
      <c r="BQ16" s="416"/>
      <c r="BR16" s="416"/>
      <c r="BS16" s="416"/>
      <c r="BT16" s="416"/>
      <c r="BU16" s="417"/>
      <c r="BV16" s="415">
        <v>1926961</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136</v>
      </c>
      <c r="N17" s="499"/>
      <c r="O17" s="499"/>
      <c r="P17" s="499"/>
      <c r="Q17" s="500"/>
      <c r="R17" s="501" t="s">
        <v>137</v>
      </c>
      <c r="S17" s="502"/>
      <c r="T17" s="502"/>
      <c r="U17" s="502"/>
      <c r="V17" s="503"/>
      <c r="W17" s="504" t="s">
        <v>138</v>
      </c>
      <c r="X17" s="428"/>
      <c r="Y17" s="428"/>
      <c r="Z17" s="428"/>
      <c r="AA17" s="428"/>
      <c r="AB17" s="429"/>
      <c r="AC17" s="391">
        <v>1433</v>
      </c>
      <c r="AD17" s="392"/>
      <c r="AE17" s="392"/>
      <c r="AF17" s="392"/>
      <c r="AG17" s="393"/>
      <c r="AH17" s="391">
        <v>1617</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483752</v>
      </c>
      <c r="BO17" s="416"/>
      <c r="BP17" s="416"/>
      <c r="BQ17" s="416"/>
      <c r="BR17" s="416"/>
      <c r="BS17" s="416"/>
      <c r="BT17" s="416"/>
      <c r="BU17" s="417"/>
      <c r="BV17" s="415">
        <v>468508</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140</v>
      </c>
      <c r="C18" s="478"/>
      <c r="D18" s="478"/>
      <c r="E18" s="479"/>
      <c r="F18" s="479"/>
      <c r="G18" s="479"/>
      <c r="H18" s="479"/>
      <c r="I18" s="479"/>
      <c r="J18" s="479"/>
      <c r="K18" s="479"/>
      <c r="L18" s="480">
        <v>137.03</v>
      </c>
      <c r="M18" s="480"/>
      <c r="N18" s="480"/>
      <c r="O18" s="480"/>
      <c r="P18" s="480"/>
      <c r="Q18" s="480"/>
      <c r="R18" s="481"/>
      <c r="S18" s="481"/>
      <c r="T18" s="481"/>
      <c r="U18" s="481"/>
      <c r="V18" s="482"/>
      <c r="W18" s="496"/>
      <c r="X18" s="497"/>
      <c r="Y18" s="497"/>
      <c r="Z18" s="497"/>
      <c r="AA18" s="497"/>
      <c r="AB18" s="505"/>
      <c r="AC18" s="379">
        <v>84.4</v>
      </c>
      <c r="AD18" s="380"/>
      <c r="AE18" s="380"/>
      <c r="AF18" s="380"/>
      <c r="AG18" s="483"/>
      <c r="AH18" s="379">
        <v>81.5</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1969765</v>
      </c>
      <c r="BO18" s="416"/>
      <c r="BP18" s="416"/>
      <c r="BQ18" s="416"/>
      <c r="BR18" s="416"/>
      <c r="BS18" s="416"/>
      <c r="BT18" s="416"/>
      <c r="BU18" s="417"/>
      <c r="BV18" s="415">
        <v>1964700</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142</v>
      </c>
      <c r="C19" s="478"/>
      <c r="D19" s="478"/>
      <c r="E19" s="479"/>
      <c r="F19" s="479"/>
      <c r="G19" s="479"/>
      <c r="H19" s="479"/>
      <c r="I19" s="479"/>
      <c r="J19" s="479"/>
      <c r="K19" s="479"/>
      <c r="L19" s="485">
        <v>24</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2858139</v>
      </c>
      <c r="BO19" s="416"/>
      <c r="BP19" s="416"/>
      <c r="BQ19" s="416"/>
      <c r="BR19" s="416"/>
      <c r="BS19" s="416"/>
      <c r="BT19" s="416"/>
      <c r="BU19" s="417"/>
      <c r="BV19" s="415">
        <v>3032248</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144</v>
      </c>
      <c r="C20" s="478"/>
      <c r="D20" s="478"/>
      <c r="E20" s="479"/>
      <c r="F20" s="479"/>
      <c r="G20" s="479"/>
      <c r="H20" s="479"/>
      <c r="I20" s="479"/>
      <c r="J20" s="479"/>
      <c r="K20" s="479"/>
      <c r="L20" s="485">
        <v>1468</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3318294</v>
      </c>
      <c r="BO23" s="416"/>
      <c r="BP23" s="416"/>
      <c r="BQ23" s="416"/>
      <c r="BR23" s="416"/>
      <c r="BS23" s="416"/>
      <c r="BT23" s="416"/>
      <c r="BU23" s="417"/>
      <c r="BV23" s="415">
        <v>3301594</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153</v>
      </c>
      <c r="F24" s="389"/>
      <c r="G24" s="389"/>
      <c r="H24" s="389"/>
      <c r="I24" s="389"/>
      <c r="J24" s="389"/>
      <c r="K24" s="390"/>
      <c r="L24" s="391">
        <v>1</v>
      </c>
      <c r="M24" s="392"/>
      <c r="N24" s="392"/>
      <c r="O24" s="392"/>
      <c r="P24" s="393"/>
      <c r="Q24" s="391">
        <v>6300</v>
      </c>
      <c r="R24" s="392"/>
      <c r="S24" s="392"/>
      <c r="T24" s="392"/>
      <c r="U24" s="392"/>
      <c r="V24" s="393"/>
      <c r="W24" s="457"/>
      <c r="X24" s="448"/>
      <c r="Y24" s="449"/>
      <c r="Z24" s="388" t="s">
        <v>154</v>
      </c>
      <c r="AA24" s="389"/>
      <c r="AB24" s="389"/>
      <c r="AC24" s="389"/>
      <c r="AD24" s="389"/>
      <c r="AE24" s="389"/>
      <c r="AF24" s="389"/>
      <c r="AG24" s="390"/>
      <c r="AH24" s="391">
        <v>106</v>
      </c>
      <c r="AI24" s="392"/>
      <c r="AJ24" s="392"/>
      <c r="AK24" s="392"/>
      <c r="AL24" s="393"/>
      <c r="AM24" s="391">
        <v>290546</v>
      </c>
      <c r="AN24" s="392"/>
      <c r="AO24" s="392"/>
      <c r="AP24" s="392"/>
      <c r="AQ24" s="392"/>
      <c r="AR24" s="393"/>
      <c r="AS24" s="391">
        <v>2741</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3122974</v>
      </c>
      <c r="BO24" s="416"/>
      <c r="BP24" s="416"/>
      <c r="BQ24" s="416"/>
      <c r="BR24" s="416"/>
      <c r="BS24" s="416"/>
      <c r="BT24" s="416"/>
      <c r="BU24" s="417"/>
      <c r="BV24" s="415">
        <v>2993174</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156</v>
      </c>
      <c r="F25" s="389"/>
      <c r="G25" s="389"/>
      <c r="H25" s="389"/>
      <c r="I25" s="389"/>
      <c r="J25" s="389"/>
      <c r="K25" s="390"/>
      <c r="L25" s="391">
        <v>1</v>
      </c>
      <c r="M25" s="392"/>
      <c r="N25" s="392"/>
      <c r="O25" s="392"/>
      <c r="P25" s="393"/>
      <c r="Q25" s="391">
        <v>5400</v>
      </c>
      <c r="R25" s="392"/>
      <c r="S25" s="392"/>
      <c r="T25" s="392"/>
      <c r="U25" s="392"/>
      <c r="V25" s="393"/>
      <c r="W25" s="457"/>
      <c r="X25" s="448"/>
      <c r="Y25" s="449"/>
      <c r="Z25" s="388" t="s">
        <v>157</v>
      </c>
      <c r="AA25" s="389"/>
      <c r="AB25" s="389"/>
      <c r="AC25" s="389"/>
      <c r="AD25" s="389"/>
      <c r="AE25" s="389"/>
      <c r="AF25" s="389"/>
      <c r="AG25" s="390"/>
      <c r="AH25" s="391">
        <v>23</v>
      </c>
      <c r="AI25" s="392"/>
      <c r="AJ25" s="392"/>
      <c r="AK25" s="392"/>
      <c r="AL25" s="393"/>
      <c r="AM25" s="391">
        <v>60283</v>
      </c>
      <c r="AN25" s="392"/>
      <c r="AO25" s="392"/>
      <c r="AP25" s="392"/>
      <c r="AQ25" s="392"/>
      <c r="AR25" s="393"/>
      <c r="AS25" s="391">
        <v>2621</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t="s">
        <v>121</v>
      </c>
      <c r="BO25" s="411"/>
      <c r="BP25" s="411"/>
      <c r="BQ25" s="411"/>
      <c r="BR25" s="411"/>
      <c r="BS25" s="411"/>
      <c r="BT25" s="411"/>
      <c r="BU25" s="412"/>
      <c r="BV25" s="410" t="s">
        <v>121</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159</v>
      </c>
      <c r="F26" s="389"/>
      <c r="G26" s="389"/>
      <c r="H26" s="389"/>
      <c r="I26" s="389"/>
      <c r="J26" s="389"/>
      <c r="K26" s="390"/>
      <c r="L26" s="391">
        <v>1</v>
      </c>
      <c r="M26" s="392"/>
      <c r="N26" s="392"/>
      <c r="O26" s="392"/>
      <c r="P26" s="393"/>
      <c r="Q26" s="391">
        <v>4950</v>
      </c>
      <c r="R26" s="392"/>
      <c r="S26" s="392"/>
      <c r="T26" s="392"/>
      <c r="U26" s="392"/>
      <c r="V26" s="393"/>
      <c r="W26" s="457"/>
      <c r="X26" s="448"/>
      <c r="Y26" s="449"/>
      <c r="Z26" s="388" t="s">
        <v>160</v>
      </c>
      <c r="AA26" s="470"/>
      <c r="AB26" s="470"/>
      <c r="AC26" s="470"/>
      <c r="AD26" s="470"/>
      <c r="AE26" s="470"/>
      <c r="AF26" s="470"/>
      <c r="AG26" s="471"/>
      <c r="AH26" s="391">
        <v>3</v>
      </c>
      <c r="AI26" s="392"/>
      <c r="AJ26" s="392"/>
      <c r="AK26" s="392"/>
      <c r="AL26" s="393"/>
      <c r="AM26" s="391">
        <v>6768</v>
      </c>
      <c r="AN26" s="392"/>
      <c r="AO26" s="392"/>
      <c r="AP26" s="392"/>
      <c r="AQ26" s="392"/>
      <c r="AR26" s="393"/>
      <c r="AS26" s="391">
        <v>2256</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162</v>
      </c>
      <c r="F27" s="389"/>
      <c r="G27" s="389"/>
      <c r="H27" s="389"/>
      <c r="I27" s="389"/>
      <c r="J27" s="389"/>
      <c r="K27" s="390"/>
      <c r="L27" s="391">
        <v>1</v>
      </c>
      <c r="M27" s="392"/>
      <c r="N27" s="392"/>
      <c r="O27" s="392"/>
      <c r="P27" s="393"/>
      <c r="Q27" s="391">
        <v>2500</v>
      </c>
      <c r="R27" s="392"/>
      <c r="S27" s="392"/>
      <c r="T27" s="392"/>
      <c r="U27" s="392"/>
      <c r="V27" s="393"/>
      <c r="W27" s="457"/>
      <c r="X27" s="448"/>
      <c r="Y27" s="449"/>
      <c r="Z27" s="388" t="s">
        <v>163</v>
      </c>
      <c r="AA27" s="389"/>
      <c r="AB27" s="389"/>
      <c r="AC27" s="389"/>
      <c r="AD27" s="389"/>
      <c r="AE27" s="389"/>
      <c r="AF27" s="389"/>
      <c r="AG27" s="390"/>
      <c r="AH27" s="391" t="s">
        <v>121</v>
      </c>
      <c r="AI27" s="392"/>
      <c r="AJ27" s="392"/>
      <c r="AK27" s="392"/>
      <c r="AL27" s="393"/>
      <c r="AM27" s="391" t="s">
        <v>121</v>
      </c>
      <c r="AN27" s="392"/>
      <c r="AO27" s="392"/>
      <c r="AP27" s="392"/>
      <c r="AQ27" s="392"/>
      <c r="AR27" s="393"/>
      <c r="AS27" s="391" t="s">
        <v>121</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81368</v>
      </c>
      <c r="BO27" s="419"/>
      <c r="BP27" s="419"/>
      <c r="BQ27" s="419"/>
      <c r="BR27" s="419"/>
      <c r="BS27" s="419"/>
      <c r="BT27" s="419"/>
      <c r="BU27" s="420"/>
      <c r="BV27" s="418">
        <v>81354</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165</v>
      </c>
      <c r="F28" s="389"/>
      <c r="G28" s="389"/>
      <c r="H28" s="389"/>
      <c r="I28" s="389"/>
      <c r="J28" s="389"/>
      <c r="K28" s="390"/>
      <c r="L28" s="391">
        <v>1</v>
      </c>
      <c r="M28" s="392"/>
      <c r="N28" s="392"/>
      <c r="O28" s="392"/>
      <c r="P28" s="393"/>
      <c r="Q28" s="391">
        <v>2000</v>
      </c>
      <c r="R28" s="392"/>
      <c r="S28" s="392"/>
      <c r="T28" s="392"/>
      <c r="U28" s="392"/>
      <c r="V28" s="393"/>
      <c r="W28" s="457"/>
      <c r="X28" s="448"/>
      <c r="Y28" s="449"/>
      <c r="Z28" s="388" t="s">
        <v>166</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1249974</v>
      </c>
      <c r="BO28" s="411"/>
      <c r="BP28" s="411"/>
      <c r="BQ28" s="411"/>
      <c r="BR28" s="411"/>
      <c r="BS28" s="411"/>
      <c r="BT28" s="411"/>
      <c r="BU28" s="412"/>
      <c r="BV28" s="410">
        <v>1232640</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169</v>
      </c>
      <c r="F29" s="389"/>
      <c r="G29" s="389"/>
      <c r="H29" s="389"/>
      <c r="I29" s="389"/>
      <c r="J29" s="389"/>
      <c r="K29" s="390"/>
      <c r="L29" s="391">
        <v>8</v>
      </c>
      <c r="M29" s="392"/>
      <c r="N29" s="392"/>
      <c r="O29" s="392"/>
      <c r="P29" s="393"/>
      <c r="Q29" s="391">
        <v>1800</v>
      </c>
      <c r="R29" s="392"/>
      <c r="S29" s="392"/>
      <c r="T29" s="392"/>
      <c r="U29" s="392"/>
      <c r="V29" s="393"/>
      <c r="W29" s="458"/>
      <c r="X29" s="459"/>
      <c r="Y29" s="460"/>
      <c r="Z29" s="388" t="s">
        <v>170</v>
      </c>
      <c r="AA29" s="389"/>
      <c r="AB29" s="389"/>
      <c r="AC29" s="389"/>
      <c r="AD29" s="389"/>
      <c r="AE29" s="389"/>
      <c r="AF29" s="389"/>
      <c r="AG29" s="390"/>
      <c r="AH29" s="391">
        <v>106</v>
      </c>
      <c r="AI29" s="392"/>
      <c r="AJ29" s="392"/>
      <c r="AK29" s="392"/>
      <c r="AL29" s="393"/>
      <c r="AM29" s="391">
        <v>290546</v>
      </c>
      <c r="AN29" s="392"/>
      <c r="AO29" s="392"/>
      <c r="AP29" s="392"/>
      <c r="AQ29" s="392"/>
      <c r="AR29" s="393"/>
      <c r="AS29" s="391">
        <v>2741</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40611</v>
      </c>
      <c r="BO29" s="416"/>
      <c r="BP29" s="416"/>
      <c r="BQ29" s="416"/>
      <c r="BR29" s="416"/>
      <c r="BS29" s="416"/>
      <c r="BT29" s="416"/>
      <c r="BU29" s="417"/>
      <c r="BV29" s="415">
        <v>56573</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90.8</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658430</v>
      </c>
      <c r="BO30" s="419"/>
      <c r="BP30" s="419"/>
      <c r="BQ30" s="419"/>
      <c r="BR30" s="419"/>
      <c r="BS30" s="419"/>
      <c r="BT30" s="419"/>
      <c r="BU30" s="420"/>
      <c r="BV30" s="418">
        <v>516905</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高野町国民健康保険特別会計</v>
      </c>
      <c r="X34" s="374"/>
      <c r="Y34" s="374"/>
      <c r="Z34" s="374"/>
      <c r="AA34" s="374"/>
      <c r="AB34" s="374"/>
      <c r="AC34" s="374"/>
      <c r="AD34" s="374"/>
      <c r="AE34" s="374"/>
      <c r="AF34" s="374"/>
      <c r="AG34" s="374"/>
      <c r="AH34" s="374"/>
      <c r="AI34" s="374"/>
      <c r="AJ34" s="374"/>
      <c r="AK34" s="374"/>
      <c r="AL34" s="167"/>
      <c r="AM34" s="375">
        <f>IF(AO34="","",MAX(C34:D43,U34:V43)+1)</f>
        <v>7</v>
      </c>
      <c r="AN34" s="375"/>
      <c r="AO34" s="374" t="str">
        <f>IF('各会計、関係団体の財政状況及び健全化判断比率'!B33="","",'各会計、関係団体の財政状況及び健全化判断比率'!B33)</f>
        <v>高野町水道事業会計</v>
      </c>
      <c r="AP34" s="374"/>
      <c r="AQ34" s="374"/>
      <c r="AR34" s="374"/>
      <c r="AS34" s="374"/>
      <c r="AT34" s="374"/>
      <c r="AU34" s="374"/>
      <c r="AV34" s="374"/>
      <c r="AW34" s="374"/>
      <c r="AX34" s="374"/>
      <c r="AY34" s="374"/>
      <c r="AZ34" s="374"/>
      <c r="BA34" s="374"/>
      <c r="BB34" s="374"/>
      <c r="BC34" s="374"/>
      <c r="BD34" s="167"/>
      <c r="BE34" s="375">
        <f>IF(BG34="","",MAX(C34:D43,U34:V43,AM34:AN43)+1)</f>
        <v>8</v>
      </c>
      <c r="BF34" s="375"/>
      <c r="BG34" s="374" t="str">
        <f>IF('各会計、関係団体の財政状況及び健全化判断比率'!B34="","",'各会計、関係団体の財政状況及び健全化判断比率'!B34)</f>
        <v>高野町簡易水道特別会計</v>
      </c>
      <c r="BH34" s="374"/>
      <c r="BI34" s="374"/>
      <c r="BJ34" s="374"/>
      <c r="BK34" s="374"/>
      <c r="BL34" s="374"/>
      <c r="BM34" s="374"/>
      <c r="BN34" s="374"/>
      <c r="BO34" s="374"/>
      <c r="BP34" s="374"/>
      <c r="BQ34" s="374"/>
      <c r="BR34" s="374"/>
      <c r="BS34" s="374"/>
      <c r="BT34" s="374"/>
      <c r="BU34" s="374"/>
      <c r="BV34" s="167"/>
      <c r="BW34" s="375">
        <f>IF(BY34="","",MAX(C34:D43,U34:V43,AM34:AN43,BE34:BF43)+1)</f>
        <v>12</v>
      </c>
      <c r="BX34" s="375"/>
      <c r="BY34" s="374" t="str">
        <f>IF('各会計、関係団体の財政状況及び健全化判断比率'!B68="","",'各会計、関係団体の財政状況及び健全化判断比率'!B68)</f>
        <v>和歌山県市町村総合事務組合</v>
      </c>
      <c r="BZ34" s="374"/>
      <c r="CA34" s="374"/>
      <c r="CB34" s="374"/>
      <c r="CC34" s="374"/>
      <c r="CD34" s="374"/>
      <c r="CE34" s="374"/>
      <c r="CF34" s="374"/>
      <c r="CG34" s="374"/>
      <c r="CH34" s="374"/>
      <c r="CI34" s="374"/>
      <c r="CJ34" s="374"/>
      <c r="CK34" s="374"/>
      <c r="CL34" s="374"/>
      <c r="CM34" s="374"/>
      <c r="CN34" s="167"/>
      <c r="CO34" s="375" t="str">
        <f>IF(CQ34="","",MAX(C34:D43,U34:V43,AM34:AN43,BE34:BF43,BW34:BX43)+1)</f>
        <v/>
      </c>
      <c r="CP34" s="375"/>
      <c r="CQ34" s="374" t="str">
        <f>IF('各会計、関係団体の財政状況及び健全化判断比率'!BS7="","",'各会計、関係団体の財政状況及び健全化判断比率'!BS7)</f>
        <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高野町介護保険特別会計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9</v>
      </c>
      <c r="BF35" s="375"/>
      <c r="BG35" s="374" t="str">
        <f>IF('各会計、関係団体の財政状況及び健全化判断比率'!B35="","",'各会計、関係団体の財政状況及び健全化判断比率'!B35)</f>
        <v>高野町下水道特別会計</v>
      </c>
      <c r="BH35" s="374"/>
      <c r="BI35" s="374"/>
      <c r="BJ35" s="374"/>
      <c r="BK35" s="374"/>
      <c r="BL35" s="374"/>
      <c r="BM35" s="374"/>
      <c r="BN35" s="374"/>
      <c r="BO35" s="374"/>
      <c r="BP35" s="374"/>
      <c r="BQ35" s="374"/>
      <c r="BR35" s="374"/>
      <c r="BS35" s="374"/>
      <c r="BT35" s="374"/>
      <c r="BU35" s="374"/>
      <c r="BV35" s="167"/>
      <c r="BW35" s="375">
        <f t="shared" ref="BW35:BW43" si="2">IF(BY35="","",BW34+1)</f>
        <v>13</v>
      </c>
      <c r="BX35" s="375"/>
      <c r="BY35" s="374" t="str">
        <f>IF('各会計、関係団体の財政状況及び健全化判断比率'!B69="","",'各会計、関係団体の財政状況及び健全化判断比率'!B69)</f>
        <v>和歌山県地方税回収機構</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高野町後期高齢者医療特別会計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10</v>
      </c>
      <c r="BF36" s="375"/>
      <c r="BG36" s="374" t="str">
        <f>IF('各会計、関係団体の財政状況及び健全化判断比率'!B36="","",'各会計、関係団体の財政状況及び健全化判断比率'!B36)</f>
        <v>高野町生活排水処理事業特別会計</v>
      </c>
      <c r="BH36" s="374"/>
      <c r="BI36" s="374"/>
      <c r="BJ36" s="374"/>
      <c r="BK36" s="374"/>
      <c r="BL36" s="374"/>
      <c r="BM36" s="374"/>
      <c r="BN36" s="374"/>
      <c r="BO36" s="374"/>
      <c r="BP36" s="374"/>
      <c r="BQ36" s="374"/>
      <c r="BR36" s="374"/>
      <c r="BS36" s="374"/>
      <c r="BT36" s="374"/>
      <c r="BU36" s="374"/>
      <c r="BV36" s="167"/>
      <c r="BW36" s="375">
        <f t="shared" si="2"/>
        <v>14</v>
      </c>
      <c r="BX36" s="375"/>
      <c r="BY36" s="374" t="str">
        <f>IF('各会計、関係団体の財政状況及び健全化判断比率'!B70="","",'各会計、関係団体の財政状況及び健全化判断比率'!B70)</f>
        <v>橋本周辺広域市町村圏組合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5</v>
      </c>
      <c r="V37" s="375"/>
      <c r="W37" s="374" t="str">
        <f>IF('各会計、関係団体の財政状況及び健全化判断比率'!B31="","",'各会計、関係団体の財政状況及び健全化判断比率'!B31)</f>
        <v>高野町国民健康保険富貴診療所特別会計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f t="shared" si="1"/>
        <v>11</v>
      </c>
      <c r="BF37" s="375"/>
      <c r="BG37" s="374" t="str">
        <f>IF('各会計、関係団体の財政状況及び健全化判断比率'!B37="","",'各会計、関係団体の財政状況及び健全化判断比率'!B37)</f>
        <v>高野町農業集落排水事業特別会計</v>
      </c>
      <c r="BH37" s="374"/>
      <c r="BI37" s="374"/>
      <c r="BJ37" s="374"/>
      <c r="BK37" s="374"/>
      <c r="BL37" s="374"/>
      <c r="BM37" s="374"/>
      <c r="BN37" s="374"/>
      <c r="BO37" s="374"/>
      <c r="BP37" s="374"/>
      <c r="BQ37" s="374"/>
      <c r="BR37" s="374"/>
      <c r="BS37" s="374"/>
      <c r="BT37" s="374"/>
      <c r="BU37" s="374"/>
      <c r="BV37" s="167"/>
      <c r="BW37" s="375">
        <f t="shared" si="2"/>
        <v>15</v>
      </c>
      <c r="BX37" s="375"/>
      <c r="BY37" s="374" t="str">
        <f>IF('各会計、関係団体の財政状況及び健全化判断比率'!B71="","",'各会計、関係団体の財政状況及び健全化判断比率'!B71)</f>
        <v>伊都郡町村及び橋本市老人福祉施設事務組合（国城寮）</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f t="shared" si="4"/>
        <v>6</v>
      </c>
      <c r="V38" s="375"/>
      <c r="W38" s="374" t="str">
        <f>IF('各会計、関係団体の財政状況及び健全化判断比率'!B32="","",'各会計、関係団体の財政状況及び健全化判断比率'!B32)</f>
        <v>高野町国民健康保険高野山総合診療所特別会計</v>
      </c>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16</v>
      </c>
      <c r="BX38" s="375"/>
      <c r="BY38" s="374" t="str">
        <f>IF('各会計、関係団体の財政状況及び健全化判断比率'!B72="","",'各会計、関係団体の財政状況及び健全化判断比率'!B72)</f>
        <v>伊都郡町村及び橋本市児童福祉施設事務組合（わかくさ）</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17</v>
      </c>
      <c r="BX39" s="375"/>
      <c r="BY39" s="374" t="str">
        <f>IF('各会計、関係団体の財政状況及び健全化判断比率'!B73="","",'各会計、関係団体の財政状況及び健全化判断比率'!B73)</f>
        <v>和歌山県後期高齢者医療広域連合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18</v>
      </c>
      <c r="BX40" s="375"/>
      <c r="BY40" s="374" t="str">
        <f>IF('各会計、関係団体の財政状況及び健全化判断比率'!B74="","",'各会計、関係団体の財政状況及び健全化判断比率'!B74)</f>
        <v>和歌山県後期高齢者医療広域連合（特別会計）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19</v>
      </c>
      <c r="BX41" s="375"/>
      <c r="BY41" s="374" t="str">
        <f>IF('各会計、関係団体の財政状況及び健全化判断比率'!B75="","",'各会計、関係団体の財政状況及び健全化判断比率'!B75)</f>
        <v>伊都郡町村及び橋本市老人福祉施設事務組合（公営企業会計）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208</v>
      </c>
      <c r="C5" s="708"/>
      <c r="D5" s="708"/>
      <c r="E5" s="708"/>
      <c r="F5" s="708"/>
      <c r="G5" s="708"/>
      <c r="H5" s="708"/>
      <c r="I5" s="708"/>
      <c r="J5" s="708"/>
      <c r="K5" s="708"/>
      <c r="L5" s="708"/>
      <c r="M5" s="708"/>
      <c r="N5" s="708"/>
      <c r="O5" s="708"/>
      <c r="P5" s="708"/>
      <c r="Q5" s="709"/>
      <c r="R5" s="670">
        <v>386273</v>
      </c>
      <c r="S5" s="671"/>
      <c r="T5" s="671"/>
      <c r="U5" s="671"/>
      <c r="V5" s="671"/>
      <c r="W5" s="671"/>
      <c r="X5" s="671"/>
      <c r="Y5" s="718"/>
      <c r="Z5" s="731">
        <v>9.3000000000000007</v>
      </c>
      <c r="AA5" s="731"/>
      <c r="AB5" s="731"/>
      <c r="AC5" s="731"/>
      <c r="AD5" s="732">
        <v>376699</v>
      </c>
      <c r="AE5" s="732"/>
      <c r="AF5" s="732"/>
      <c r="AG5" s="732"/>
      <c r="AH5" s="732"/>
      <c r="AI5" s="732"/>
      <c r="AJ5" s="732"/>
      <c r="AK5" s="732"/>
      <c r="AL5" s="719">
        <v>18.5</v>
      </c>
      <c r="AM5" s="688"/>
      <c r="AN5" s="688"/>
      <c r="AO5" s="720"/>
      <c r="AP5" s="707" t="s">
        <v>209</v>
      </c>
      <c r="AQ5" s="708"/>
      <c r="AR5" s="708"/>
      <c r="AS5" s="708"/>
      <c r="AT5" s="708"/>
      <c r="AU5" s="708"/>
      <c r="AV5" s="708"/>
      <c r="AW5" s="708"/>
      <c r="AX5" s="708"/>
      <c r="AY5" s="708"/>
      <c r="AZ5" s="708"/>
      <c r="BA5" s="708"/>
      <c r="BB5" s="708"/>
      <c r="BC5" s="708"/>
      <c r="BD5" s="708"/>
      <c r="BE5" s="708"/>
      <c r="BF5" s="709"/>
      <c r="BG5" s="620">
        <v>376699</v>
      </c>
      <c r="BH5" s="621"/>
      <c r="BI5" s="621"/>
      <c r="BJ5" s="621"/>
      <c r="BK5" s="621"/>
      <c r="BL5" s="621"/>
      <c r="BM5" s="621"/>
      <c r="BN5" s="622"/>
      <c r="BO5" s="673">
        <v>97.5</v>
      </c>
      <c r="BP5" s="673"/>
      <c r="BQ5" s="673"/>
      <c r="BR5" s="673"/>
      <c r="BS5" s="674" t="s">
        <v>210</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202</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c r="B6" s="617" t="s">
        <v>214</v>
      </c>
      <c r="C6" s="618"/>
      <c r="D6" s="618"/>
      <c r="E6" s="618"/>
      <c r="F6" s="618"/>
      <c r="G6" s="618"/>
      <c r="H6" s="618"/>
      <c r="I6" s="618"/>
      <c r="J6" s="618"/>
      <c r="K6" s="618"/>
      <c r="L6" s="618"/>
      <c r="M6" s="618"/>
      <c r="N6" s="618"/>
      <c r="O6" s="618"/>
      <c r="P6" s="618"/>
      <c r="Q6" s="619"/>
      <c r="R6" s="620">
        <v>32726</v>
      </c>
      <c r="S6" s="621"/>
      <c r="T6" s="621"/>
      <c r="U6" s="621"/>
      <c r="V6" s="621"/>
      <c r="W6" s="621"/>
      <c r="X6" s="621"/>
      <c r="Y6" s="622"/>
      <c r="Z6" s="673">
        <v>0.8</v>
      </c>
      <c r="AA6" s="673"/>
      <c r="AB6" s="673"/>
      <c r="AC6" s="673"/>
      <c r="AD6" s="674">
        <v>32726</v>
      </c>
      <c r="AE6" s="674"/>
      <c r="AF6" s="674"/>
      <c r="AG6" s="674"/>
      <c r="AH6" s="674"/>
      <c r="AI6" s="674"/>
      <c r="AJ6" s="674"/>
      <c r="AK6" s="674"/>
      <c r="AL6" s="643">
        <v>1.6</v>
      </c>
      <c r="AM6" s="675"/>
      <c r="AN6" s="675"/>
      <c r="AO6" s="676"/>
      <c r="AP6" s="617" t="s">
        <v>215</v>
      </c>
      <c r="AQ6" s="618"/>
      <c r="AR6" s="618"/>
      <c r="AS6" s="618"/>
      <c r="AT6" s="618"/>
      <c r="AU6" s="618"/>
      <c r="AV6" s="618"/>
      <c r="AW6" s="618"/>
      <c r="AX6" s="618"/>
      <c r="AY6" s="618"/>
      <c r="AZ6" s="618"/>
      <c r="BA6" s="618"/>
      <c r="BB6" s="618"/>
      <c r="BC6" s="618"/>
      <c r="BD6" s="618"/>
      <c r="BE6" s="618"/>
      <c r="BF6" s="619"/>
      <c r="BG6" s="620">
        <v>376699</v>
      </c>
      <c r="BH6" s="621"/>
      <c r="BI6" s="621"/>
      <c r="BJ6" s="621"/>
      <c r="BK6" s="621"/>
      <c r="BL6" s="621"/>
      <c r="BM6" s="621"/>
      <c r="BN6" s="622"/>
      <c r="BO6" s="673">
        <v>97.5</v>
      </c>
      <c r="BP6" s="673"/>
      <c r="BQ6" s="673"/>
      <c r="BR6" s="673"/>
      <c r="BS6" s="674" t="s">
        <v>210</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53923</v>
      </c>
      <c r="CS6" s="621"/>
      <c r="CT6" s="621"/>
      <c r="CU6" s="621"/>
      <c r="CV6" s="621"/>
      <c r="CW6" s="621"/>
      <c r="CX6" s="621"/>
      <c r="CY6" s="622"/>
      <c r="CZ6" s="673">
        <v>1.3</v>
      </c>
      <c r="DA6" s="673"/>
      <c r="DB6" s="673"/>
      <c r="DC6" s="673"/>
      <c r="DD6" s="626" t="s">
        <v>210</v>
      </c>
      <c r="DE6" s="621"/>
      <c r="DF6" s="621"/>
      <c r="DG6" s="621"/>
      <c r="DH6" s="621"/>
      <c r="DI6" s="621"/>
      <c r="DJ6" s="621"/>
      <c r="DK6" s="621"/>
      <c r="DL6" s="621"/>
      <c r="DM6" s="621"/>
      <c r="DN6" s="621"/>
      <c r="DO6" s="621"/>
      <c r="DP6" s="622"/>
      <c r="DQ6" s="626">
        <v>53923</v>
      </c>
      <c r="DR6" s="621"/>
      <c r="DS6" s="621"/>
      <c r="DT6" s="621"/>
      <c r="DU6" s="621"/>
      <c r="DV6" s="621"/>
      <c r="DW6" s="621"/>
      <c r="DX6" s="621"/>
      <c r="DY6" s="621"/>
      <c r="DZ6" s="621"/>
      <c r="EA6" s="621"/>
      <c r="EB6" s="621"/>
      <c r="EC6" s="656"/>
    </row>
    <row r="7" spans="2:143" ht="11.25" customHeight="1">
      <c r="B7" s="617" t="s">
        <v>217</v>
      </c>
      <c r="C7" s="618"/>
      <c r="D7" s="618"/>
      <c r="E7" s="618"/>
      <c r="F7" s="618"/>
      <c r="G7" s="618"/>
      <c r="H7" s="618"/>
      <c r="I7" s="618"/>
      <c r="J7" s="618"/>
      <c r="K7" s="618"/>
      <c r="L7" s="618"/>
      <c r="M7" s="618"/>
      <c r="N7" s="618"/>
      <c r="O7" s="618"/>
      <c r="P7" s="618"/>
      <c r="Q7" s="619"/>
      <c r="R7" s="620">
        <v>812</v>
      </c>
      <c r="S7" s="621"/>
      <c r="T7" s="621"/>
      <c r="U7" s="621"/>
      <c r="V7" s="621"/>
      <c r="W7" s="621"/>
      <c r="X7" s="621"/>
      <c r="Y7" s="622"/>
      <c r="Z7" s="673">
        <v>0</v>
      </c>
      <c r="AA7" s="673"/>
      <c r="AB7" s="673"/>
      <c r="AC7" s="673"/>
      <c r="AD7" s="674">
        <v>812</v>
      </c>
      <c r="AE7" s="674"/>
      <c r="AF7" s="674"/>
      <c r="AG7" s="674"/>
      <c r="AH7" s="674"/>
      <c r="AI7" s="674"/>
      <c r="AJ7" s="674"/>
      <c r="AK7" s="674"/>
      <c r="AL7" s="643">
        <v>0</v>
      </c>
      <c r="AM7" s="675"/>
      <c r="AN7" s="675"/>
      <c r="AO7" s="676"/>
      <c r="AP7" s="617" t="s">
        <v>218</v>
      </c>
      <c r="AQ7" s="618"/>
      <c r="AR7" s="618"/>
      <c r="AS7" s="618"/>
      <c r="AT7" s="618"/>
      <c r="AU7" s="618"/>
      <c r="AV7" s="618"/>
      <c r="AW7" s="618"/>
      <c r="AX7" s="618"/>
      <c r="AY7" s="618"/>
      <c r="AZ7" s="618"/>
      <c r="BA7" s="618"/>
      <c r="BB7" s="618"/>
      <c r="BC7" s="618"/>
      <c r="BD7" s="618"/>
      <c r="BE7" s="618"/>
      <c r="BF7" s="619"/>
      <c r="BG7" s="620">
        <v>181203</v>
      </c>
      <c r="BH7" s="621"/>
      <c r="BI7" s="621"/>
      <c r="BJ7" s="621"/>
      <c r="BK7" s="621"/>
      <c r="BL7" s="621"/>
      <c r="BM7" s="621"/>
      <c r="BN7" s="622"/>
      <c r="BO7" s="673">
        <v>46.9</v>
      </c>
      <c r="BP7" s="673"/>
      <c r="BQ7" s="673"/>
      <c r="BR7" s="673"/>
      <c r="BS7" s="674" t="s">
        <v>210</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1217346</v>
      </c>
      <c r="CS7" s="621"/>
      <c r="CT7" s="621"/>
      <c r="CU7" s="621"/>
      <c r="CV7" s="621"/>
      <c r="CW7" s="621"/>
      <c r="CX7" s="621"/>
      <c r="CY7" s="622"/>
      <c r="CZ7" s="673">
        <v>30.1</v>
      </c>
      <c r="DA7" s="673"/>
      <c r="DB7" s="673"/>
      <c r="DC7" s="673"/>
      <c r="DD7" s="626">
        <v>9840</v>
      </c>
      <c r="DE7" s="621"/>
      <c r="DF7" s="621"/>
      <c r="DG7" s="621"/>
      <c r="DH7" s="621"/>
      <c r="DI7" s="621"/>
      <c r="DJ7" s="621"/>
      <c r="DK7" s="621"/>
      <c r="DL7" s="621"/>
      <c r="DM7" s="621"/>
      <c r="DN7" s="621"/>
      <c r="DO7" s="621"/>
      <c r="DP7" s="622"/>
      <c r="DQ7" s="626">
        <v>659410</v>
      </c>
      <c r="DR7" s="621"/>
      <c r="DS7" s="621"/>
      <c r="DT7" s="621"/>
      <c r="DU7" s="621"/>
      <c r="DV7" s="621"/>
      <c r="DW7" s="621"/>
      <c r="DX7" s="621"/>
      <c r="DY7" s="621"/>
      <c r="DZ7" s="621"/>
      <c r="EA7" s="621"/>
      <c r="EB7" s="621"/>
      <c r="EC7" s="656"/>
    </row>
    <row r="8" spans="2:143" ht="11.25" customHeight="1">
      <c r="B8" s="617" t="s">
        <v>220</v>
      </c>
      <c r="C8" s="618"/>
      <c r="D8" s="618"/>
      <c r="E8" s="618"/>
      <c r="F8" s="618"/>
      <c r="G8" s="618"/>
      <c r="H8" s="618"/>
      <c r="I8" s="618"/>
      <c r="J8" s="618"/>
      <c r="K8" s="618"/>
      <c r="L8" s="618"/>
      <c r="M8" s="618"/>
      <c r="N8" s="618"/>
      <c r="O8" s="618"/>
      <c r="P8" s="618"/>
      <c r="Q8" s="619"/>
      <c r="R8" s="620">
        <v>2002</v>
      </c>
      <c r="S8" s="621"/>
      <c r="T8" s="621"/>
      <c r="U8" s="621"/>
      <c r="V8" s="621"/>
      <c r="W8" s="621"/>
      <c r="X8" s="621"/>
      <c r="Y8" s="622"/>
      <c r="Z8" s="673">
        <v>0</v>
      </c>
      <c r="AA8" s="673"/>
      <c r="AB8" s="673"/>
      <c r="AC8" s="673"/>
      <c r="AD8" s="674">
        <v>2002</v>
      </c>
      <c r="AE8" s="674"/>
      <c r="AF8" s="674"/>
      <c r="AG8" s="674"/>
      <c r="AH8" s="674"/>
      <c r="AI8" s="674"/>
      <c r="AJ8" s="674"/>
      <c r="AK8" s="674"/>
      <c r="AL8" s="643">
        <v>0.1</v>
      </c>
      <c r="AM8" s="675"/>
      <c r="AN8" s="675"/>
      <c r="AO8" s="676"/>
      <c r="AP8" s="617" t="s">
        <v>221</v>
      </c>
      <c r="AQ8" s="618"/>
      <c r="AR8" s="618"/>
      <c r="AS8" s="618"/>
      <c r="AT8" s="618"/>
      <c r="AU8" s="618"/>
      <c r="AV8" s="618"/>
      <c r="AW8" s="618"/>
      <c r="AX8" s="618"/>
      <c r="AY8" s="618"/>
      <c r="AZ8" s="618"/>
      <c r="BA8" s="618"/>
      <c r="BB8" s="618"/>
      <c r="BC8" s="618"/>
      <c r="BD8" s="618"/>
      <c r="BE8" s="618"/>
      <c r="BF8" s="619"/>
      <c r="BG8" s="620">
        <v>5484</v>
      </c>
      <c r="BH8" s="621"/>
      <c r="BI8" s="621"/>
      <c r="BJ8" s="621"/>
      <c r="BK8" s="621"/>
      <c r="BL8" s="621"/>
      <c r="BM8" s="621"/>
      <c r="BN8" s="622"/>
      <c r="BO8" s="673">
        <v>1.4</v>
      </c>
      <c r="BP8" s="673"/>
      <c r="BQ8" s="673"/>
      <c r="BR8" s="673"/>
      <c r="BS8" s="626" t="s">
        <v>111</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592274</v>
      </c>
      <c r="CS8" s="621"/>
      <c r="CT8" s="621"/>
      <c r="CU8" s="621"/>
      <c r="CV8" s="621"/>
      <c r="CW8" s="621"/>
      <c r="CX8" s="621"/>
      <c r="CY8" s="622"/>
      <c r="CZ8" s="673">
        <v>14.7</v>
      </c>
      <c r="DA8" s="673"/>
      <c r="DB8" s="673"/>
      <c r="DC8" s="673"/>
      <c r="DD8" s="626">
        <v>4005</v>
      </c>
      <c r="DE8" s="621"/>
      <c r="DF8" s="621"/>
      <c r="DG8" s="621"/>
      <c r="DH8" s="621"/>
      <c r="DI8" s="621"/>
      <c r="DJ8" s="621"/>
      <c r="DK8" s="621"/>
      <c r="DL8" s="621"/>
      <c r="DM8" s="621"/>
      <c r="DN8" s="621"/>
      <c r="DO8" s="621"/>
      <c r="DP8" s="622"/>
      <c r="DQ8" s="626">
        <v>420176</v>
      </c>
      <c r="DR8" s="621"/>
      <c r="DS8" s="621"/>
      <c r="DT8" s="621"/>
      <c r="DU8" s="621"/>
      <c r="DV8" s="621"/>
      <c r="DW8" s="621"/>
      <c r="DX8" s="621"/>
      <c r="DY8" s="621"/>
      <c r="DZ8" s="621"/>
      <c r="EA8" s="621"/>
      <c r="EB8" s="621"/>
      <c r="EC8" s="656"/>
    </row>
    <row r="9" spans="2:143" ht="11.25" customHeight="1">
      <c r="B9" s="617" t="s">
        <v>223</v>
      </c>
      <c r="C9" s="618"/>
      <c r="D9" s="618"/>
      <c r="E9" s="618"/>
      <c r="F9" s="618"/>
      <c r="G9" s="618"/>
      <c r="H9" s="618"/>
      <c r="I9" s="618"/>
      <c r="J9" s="618"/>
      <c r="K9" s="618"/>
      <c r="L9" s="618"/>
      <c r="M9" s="618"/>
      <c r="N9" s="618"/>
      <c r="O9" s="618"/>
      <c r="P9" s="618"/>
      <c r="Q9" s="619"/>
      <c r="R9" s="620">
        <v>992</v>
      </c>
      <c r="S9" s="621"/>
      <c r="T9" s="621"/>
      <c r="U9" s="621"/>
      <c r="V9" s="621"/>
      <c r="W9" s="621"/>
      <c r="X9" s="621"/>
      <c r="Y9" s="622"/>
      <c r="Z9" s="673">
        <v>0</v>
      </c>
      <c r="AA9" s="673"/>
      <c r="AB9" s="673"/>
      <c r="AC9" s="673"/>
      <c r="AD9" s="674">
        <v>992</v>
      </c>
      <c r="AE9" s="674"/>
      <c r="AF9" s="674"/>
      <c r="AG9" s="674"/>
      <c r="AH9" s="674"/>
      <c r="AI9" s="674"/>
      <c r="AJ9" s="674"/>
      <c r="AK9" s="674"/>
      <c r="AL9" s="643">
        <v>0</v>
      </c>
      <c r="AM9" s="675"/>
      <c r="AN9" s="675"/>
      <c r="AO9" s="676"/>
      <c r="AP9" s="617" t="s">
        <v>224</v>
      </c>
      <c r="AQ9" s="618"/>
      <c r="AR9" s="618"/>
      <c r="AS9" s="618"/>
      <c r="AT9" s="618"/>
      <c r="AU9" s="618"/>
      <c r="AV9" s="618"/>
      <c r="AW9" s="618"/>
      <c r="AX9" s="618"/>
      <c r="AY9" s="618"/>
      <c r="AZ9" s="618"/>
      <c r="BA9" s="618"/>
      <c r="BB9" s="618"/>
      <c r="BC9" s="618"/>
      <c r="BD9" s="618"/>
      <c r="BE9" s="618"/>
      <c r="BF9" s="619"/>
      <c r="BG9" s="620">
        <v>151202</v>
      </c>
      <c r="BH9" s="621"/>
      <c r="BI9" s="621"/>
      <c r="BJ9" s="621"/>
      <c r="BK9" s="621"/>
      <c r="BL9" s="621"/>
      <c r="BM9" s="621"/>
      <c r="BN9" s="622"/>
      <c r="BO9" s="673">
        <v>39.1</v>
      </c>
      <c r="BP9" s="673"/>
      <c r="BQ9" s="673"/>
      <c r="BR9" s="673"/>
      <c r="BS9" s="626" t="s">
        <v>111</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430363</v>
      </c>
      <c r="CS9" s="621"/>
      <c r="CT9" s="621"/>
      <c r="CU9" s="621"/>
      <c r="CV9" s="621"/>
      <c r="CW9" s="621"/>
      <c r="CX9" s="621"/>
      <c r="CY9" s="622"/>
      <c r="CZ9" s="673">
        <v>10.7</v>
      </c>
      <c r="DA9" s="673"/>
      <c r="DB9" s="673"/>
      <c r="DC9" s="673"/>
      <c r="DD9" s="626">
        <v>7064</v>
      </c>
      <c r="DE9" s="621"/>
      <c r="DF9" s="621"/>
      <c r="DG9" s="621"/>
      <c r="DH9" s="621"/>
      <c r="DI9" s="621"/>
      <c r="DJ9" s="621"/>
      <c r="DK9" s="621"/>
      <c r="DL9" s="621"/>
      <c r="DM9" s="621"/>
      <c r="DN9" s="621"/>
      <c r="DO9" s="621"/>
      <c r="DP9" s="622"/>
      <c r="DQ9" s="626">
        <v>384114</v>
      </c>
      <c r="DR9" s="621"/>
      <c r="DS9" s="621"/>
      <c r="DT9" s="621"/>
      <c r="DU9" s="621"/>
      <c r="DV9" s="621"/>
      <c r="DW9" s="621"/>
      <c r="DX9" s="621"/>
      <c r="DY9" s="621"/>
      <c r="DZ9" s="621"/>
      <c r="EA9" s="621"/>
      <c r="EB9" s="621"/>
      <c r="EC9" s="656"/>
    </row>
    <row r="10" spans="2:143" ht="11.25" customHeight="1">
      <c r="B10" s="617" t="s">
        <v>226</v>
      </c>
      <c r="C10" s="618"/>
      <c r="D10" s="618"/>
      <c r="E10" s="618"/>
      <c r="F10" s="618"/>
      <c r="G10" s="618"/>
      <c r="H10" s="618"/>
      <c r="I10" s="618"/>
      <c r="J10" s="618"/>
      <c r="K10" s="618"/>
      <c r="L10" s="618"/>
      <c r="M10" s="618"/>
      <c r="N10" s="618"/>
      <c r="O10" s="618"/>
      <c r="P10" s="618"/>
      <c r="Q10" s="619"/>
      <c r="R10" s="620">
        <v>70538</v>
      </c>
      <c r="S10" s="621"/>
      <c r="T10" s="621"/>
      <c r="U10" s="621"/>
      <c r="V10" s="621"/>
      <c r="W10" s="621"/>
      <c r="X10" s="621"/>
      <c r="Y10" s="622"/>
      <c r="Z10" s="673">
        <v>1.7</v>
      </c>
      <c r="AA10" s="673"/>
      <c r="AB10" s="673"/>
      <c r="AC10" s="673"/>
      <c r="AD10" s="674">
        <v>70538</v>
      </c>
      <c r="AE10" s="674"/>
      <c r="AF10" s="674"/>
      <c r="AG10" s="674"/>
      <c r="AH10" s="674"/>
      <c r="AI10" s="674"/>
      <c r="AJ10" s="674"/>
      <c r="AK10" s="674"/>
      <c r="AL10" s="643">
        <v>3.5</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9899</v>
      </c>
      <c r="BH10" s="621"/>
      <c r="BI10" s="621"/>
      <c r="BJ10" s="621"/>
      <c r="BK10" s="621"/>
      <c r="BL10" s="621"/>
      <c r="BM10" s="621"/>
      <c r="BN10" s="622"/>
      <c r="BO10" s="673">
        <v>2.6</v>
      </c>
      <c r="BP10" s="673"/>
      <c r="BQ10" s="673"/>
      <c r="BR10" s="673"/>
      <c r="BS10" s="626" t="s">
        <v>111</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t="s">
        <v>111</v>
      </c>
      <c r="CS10" s="621"/>
      <c r="CT10" s="621"/>
      <c r="CU10" s="621"/>
      <c r="CV10" s="621"/>
      <c r="CW10" s="621"/>
      <c r="CX10" s="621"/>
      <c r="CY10" s="622"/>
      <c r="CZ10" s="673" t="s">
        <v>111</v>
      </c>
      <c r="DA10" s="673"/>
      <c r="DB10" s="673"/>
      <c r="DC10" s="673"/>
      <c r="DD10" s="626" t="s">
        <v>111</v>
      </c>
      <c r="DE10" s="621"/>
      <c r="DF10" s="621"/>
      <c r="DG10" s="621"/>
      <c r="DH10" s="621"/>
      <c r="DI10" s="621"/>
      <c r="DJ10" s="621"/>
      <c r="DK10" s="621"/>
      <c r="DL10" s="621"/>
      <c r="DM10" s="621"/>
      <c r="DN10" s="621"/>
      <c r="DO10" s="621"/>
      <c r="DP10" s="622"/>
      <c r="DQ10" s="626" t="s">
        <v>111</v>
      </c>
      <c r="DR10" s="621"/>
      <c r="DS10" s="621"/>
      <c r="DT10" s="621"/>
      <c r="DU10" s="621"/>
      <c r="DV10" s="621"/>
      <c r="DW10" s="621"/>
      <c r="DX10" s="621"/>
      <c r="DY10" s="621"/>
      <c r="DZ10" s="621"/>
      <c r="EA10" s="621"/>
      <c r="EB10" s="621"/>
      <c r="EC10" s="656"/>
    </row>
    <row r="11" spans="2:143" ht="11.25" customHeight="1">
      <c r="B11" s="617" t="s">
        <v>229</v>
      </c>
      <c r="C11" s="618"/>
      <c r="D11" s="618"/>
      <c r="E11" s="618"/>
      <c r="F11" s="618"/>
      <c r="G11" s="618"/>
      <c r="H11" s="618"/>
      <c r="I11" s="618"/>
      <c r="J11" s="618"/>
      <c r="K11" s="618"/>
      <c r="L11" s="618"/>
      <c r="M11" s="618"/>
      <c r="N11" s="618"/>
      <c r="O11" s="618"/>
      <c r="P11" s="618"/>
      <c r="Q11" s="619"/>
      <c r="R11" s="620">
        <v>2943</v>
      </c>
      <c r="S11" s="621"/>
      <c r="T11" s="621"/>
      <c r="U11" s="621"/>
      <c r="V11" s="621"/>
      <c r="W11" s="621"/>
      <c r="X11" s="621"/>
      <c r="Y11" s="622"/>
      <c r="Z11" s="673">
        <v>0.1</v>
      </c>
      <c r="AA11" s="673"/>
      <c r="AB11" s="673"/>
      <c r="AC11" s="673"/>
      <c r="AD11" s="674">
        <v>2943</v>
      </c>
      <c r="AE11" s="674"/>
      <c r="AF11" s="674"/>
      <c r="AG11" s="674"/>
      <c r="AH11" s="674"/>
      <c r="AI11" s="674"/>
      <c r="AJ11" s="674"/>
      <c r="AK11" s="674"/>
      <c r="AL11" s="643">
        <v>0.1</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14618</v>
      </c>
      <c r="BH11" s="621"/>
      <c r="BI11" s="621"/>
      <c r="BJ11" s="621"/>
      <c r="BK11" s="621"/>
      <c r="BL11" s="621"/>
      <c r="BM11" s="621"/>
      <c r="BN11" s="622"/>
      <c r="BO11" s="673">
        <v>3.8</v>
      </c>
      <c r="BP11" s="673"/>
      <c r="BQ11" s="673"/>
      <c r="BR11" s="673"/>
      <c r="BS11" s="626" t="s">
        <v>111</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54174</v>
      </c>
      <c r="CS11" s="621"/>
      <c r="CT11" s="621"/>
      <c r="CU11" s="621"/>
      <c r="CV11" s="621"/>
      <c r="CW11" s="621"/>
      <c r="CX11" s="621"/>
      <c r="CY11" s="622"/>
      <c r="CZ11" s="673">
        <v>1.3</v>
      </c>
      <c r="DA11" s="673"/>
      <c r="DB11" s="673"/>
      <c r="DC11" s="673"/>
      <c r="DD11" s="626">
        <v>11722</v>
      </c>
      <c r="DE11" s="621"/>
      <c r="DF11" s="621"/>
      <c r="DG11" s="621"/>
      <c r="DH11" s="621"/>
      <c r="DI11" s="621"/>
      <c r="DJ11" s="621"/>
      <c r="DK11" s="621"/>
      <c r="DL11" s="621"/>
      <c r="DM11" s="621"/>
      <c r="DN11" s="621"/>
      <c r="DO11" s="621"/>
      <c r="DP11" s="622"/>
      <c r="DQ11" s="626">
        <v>41477</v>
      </c>
      <c r="DR11" s="621"/>
      <c r="DS11" s="621"/>
      <c r="DT11" s="621"/>
      <c r="DU11" s="621"/>
      <c r="DV11" s="621"/>
      <c r="DW11" s="621"/>
      <c r="DX11" s="621"/>
      <c r="DY11" s="621"/>
      <c r="DZ11" s="621"/>
      <c r="EA11" s="621"/>
      <c r="EB11" s="621"/>
      <c r="EC11" s="656"/>
    </row>
    <row r="12" spans="2:143" ht="11.25" customHeight="1">
      <c r="B12" s="617" t="s">
        <v>232</v>
      </c>
      <c r="C12" s="618"/>
      <c r="D12" s="618"/>
      <c r="E12" s="618"/>
      <c r="F12" s="618"/>
      <c r="G12" s="618"/>
      <c r="H12" s="618"/>
      <c r="I12" s="618"/>
      <c r="J12" s="618"/>
      <c r="K12" s="618"/>
      <c r="L12" s="618"/>
      <c r="M12" s="618"/>
      <c r="N12" s="618"/>
      <c r="O12" s="618"/>
      <c r="P12" s="618"/>
      <c r="Q12" s="619"/>
      <c r="R12" s="620" t="s">
        <v>111</v>
      </c>
      <c r="S12" s="621"/>
      <c r="T12" s="621"/>
      <c r="U12" s="621"/>
      <c r="V12" s="621"/>
      <c r="W12" s="621"/>
      <c r="X12" s="621"/>
      <c r="Y12" s="622"/>
      <c r="Z12" s="673" t="s">
        <v>111</v>
      </c>
      <c r="AA12" s="673"/>
      <c r="AB12" s="673"/>
      <c r="AC12" s="673"/>
      <c r="AD12" s="674" t="s">
        <v>111</v>
      </c>
      <c r="AE12" s="674"/>
      <c r="AF12" s="674"/>
      <c r="AG12" s="674"/>
      <c r="AH12" s="674"/>
      <c r="AI12" s="674"/>
      <c r="AJ12" s="674"/>
      <c r="AK12" s="674"/>
      <c r="AL12" s="643" t="s">
        <v>111</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161814</v>
      </c>
      <c r="BH12" s="621"/>
      <c r="BI12" s="621"/>
      <c r="BJ12" s="621"/>
      <c r="BK12" s="621"/>
      <c r="BL12" s="621"/>
      <c r="BM12" s="621"/>
      <c r="BN12" s="622"/>
      <c r="BO12" s="673">
        <v>41.9</v>
      </c>
      <c r="BP12" s="673"/>
      <c r="BQ12" s="673"/>
      <c r="BR12" s="673"/>
      <c r="BS12" s="626" t="s">
        <v>111</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273075</v>
      </c>
      <c r="CS12" s="621"/>
      <c r="CT12" s="621"/>
      <c r="CU12" s="621"/>
      <c r="CV12" s="621"/>
      <c r="CW12" s="621"/>
      <c r="CX12" s="621"/>
      <c r="CY12" s="622"/>
      <c r="CZ12" s="673">
        <v>6.8</v>
      </c>
      <c r="DA12" s="673"/>
      <c r="DB12" s="673"/>
      <c r="DC12" s="673"/>
      <c r="DD12" s="626">
        <v>48505</v>
      </c>
      <c r="DE12" s="621"/>
      <c r="DF12" s="621"/>
      <c r="DG12" s="621"/>
      <c r="DH12" s="621"/>
      <c r="DI12" s="621"/>
      <c r="DJ12" s="621"/>
      <c r="DK12" s="621"/>
      <c r="DL12" s="621"/>
      <c r="DM12" s="621"/>
      <c r="DN12" s="621"/>
      <c r="DO12" s="621"/>
      <c r="DP12" s="622"/>
      <c r="DQ12" s="626">
        <v>208324</v>
      </c>
      <c r="DR12" s="621"/>
      <c r="DS12" s="621"/>
      <c r="DT12" s="621"/>
      <c r="DU12" s="621"/>
      <c r="DV12" s="621"/>
      <c r="DW12" s="621"/>
      <c r="DX12" s="621"/>
      <c r="DY12" s="621"/>
      <c r="DZ12" s="621"/>
      <c r="EA12" s="621"/>
      <c r="EB12" s="621"/>
      <c r="EC12" s="656"/>
    </row>
    <row r="13" spans="2:143" ht="11.25" customHeight="1">
      <c r="B13" s="617" t="s">
        <v>235</v>
      </c>
      <c r="C13" s="618"/>
      <c r="D13" s="618"/>
      <c r="E13" s="618"/>
      <c r="F13" s="618"/>
      <c r="G13" s="618"/>
      <c r="H13" s="618"/>
      <c r="I13" s="618"/>
      <c r="J13" s="618"/>
      <c r="K13" s="618"/>
      <c r="L13" s="618"/>
      <c r="M13" s="618"/>
      <c r="N13" s="618"/>
      <c r="O13" s="618"/>
      <c r="P13" s="618"/>
      <c r="Q13" s="619"/>
      <c r="R13" s="620">
        <v>6856</v>
      </c>
      <c r="S13" s="621"/>
      <c r="T13" s="621"/>
      <c r="U13" s="621"/>
      <c r="V13" s="621"/>
      <c r="W13" s="621"/>
      <c r="X13" s="621"/>
      <c r="Y13" s="622"/>
      <c r="Z13" s="673">
        <v>0.2</v>
      </c>
      <c r="AA13" s="673"/>
      <c r="AB13" s="673"/>
      <c r="AC13" s="673"/>
      <c r="AD13" s="674">
        <v>6856</v>
      </c>
      <c r="AE13" s="674"/>
      <c r="AF13" s="674"/>
      <c r="AG13" s="674"/>
      <c r="AH13" s="674"/>
      <c r="AI13" s="674"/>
      <c r="AJ13" s="674"/>
      <c r="AK13" s="674"/>
      <c r="AL13" s="643">
        <v>0.3</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156926</v>
      </c>
      <c r="BH13" s="621"/>
      <c r="BI13" s="621"/>
      <c r="BJ13" s="621"/>
      <c r="BK13" s="621"/>
      <c r="BL13" s="621"/>
      <c r="BM13" s="621"/>
      <c r="BN13" s="622"/>
      <c r="BO13" s="673">
        <v>40.6</v>
      </c>
      <c r="BP13" s="673"/>
      <c r="BQ13" s="673"/>
      <c r="BR13" s="673"/>
      <c r="BS13" s="626" t="s">
        <v>111</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410184</v>
      </c>
      <c r="CS13" s="621"/>
      <c r="CT13" s="621"/>
      <c r="CU13" s="621"/>
      <c r="CV13" s="621"/>
      <c r="CW13" s="621"/>
      <c r="CX13" s="621"/>
      <c r="CY13" s="622"/>
      <c r="CZ13" s="673">
        <v>10.199999999999999</v>
      </c>
      <c r="DA13" s="673"/>
      <c r="DB13" s="673"/>
      <c r="DC13" s="673"/>
      <c r="DD13" s="626">
        <v>322782</v>
      </c>
      <c r="DE13" s="621"/>
      <c r="DF13" s="621"/>
      <c r="DG13" s="621"/>
      <c r="DH13" s="621"/>
      <c r="DI13" s="621"/>
      <c r="DJ13" s="621"/>
      <c r="DK13" s="621"/>
      <c r="DL13" s="621"/>
      <c r="DM13" s="621"/>
      <c r="DN13" s="621"/>
      <c r="DO13" s="621"/>
      <c r="DP13" s="622"/>
      <c r="DQ13" s="626">
        <v>194556</v>
      </c>
      <c r="DR13" s="621"/>
      <c r="DS13" s="621"/>
      <c r="DT13" s="621"/>
      <c r="DU13" s="621"/>
      <c r="DV13" s="621"/>
      <c r="DW13" s="621"/>
      <c r="DX13" s="621"/>
      <c r="DY13" s="621"/>
      <c r="DZ13" s="621"/>
      <c r="EA13" s="621"/>
      <c r="EB13" s="621"/>
      <c r="EC13" s="656"/>
    </row>
    <row r="14" spans="2:143" ht="11.25" customHeight="1">
      <c r="B14" s="617" t="s">
        <v>238</v>
      </c>
      <c r="C14" s="618"/>
      <c r="D14" s="618"/>
      <c r="E14" s="618"/>
      <c r="F14" s="618"/>
      <c r="G14" s="618"/>
      <c r="H14" s="618"/>
      <c r="I14" s="618"/>
      <c r="J14" s="618"/>
      <c r="K14" s="618"/>
      <c r="L14" s="618"/>
      <c r="M14" s="618"/>
      <c r="N14" s="618"/>
      <c r="O14" s="618"/>
      <c r="P14" s="618"/>
      <c r="Q14" s="619"/>
      <c r="R14" s="620" t="s">
        <v>111</v>
      </c>
      <c r="S14" s="621"/>
      <c r="T14" s="621"/>
      <c r="U14" s="621"/>
      <c r="V14" s="621"/>
      <c r="W14" s="621"/>
      <c r="X14" s="621"/>
      <c r="Y14" s="622"/>
      <c r="Z14" s="673" t="s">
        <v>111</v>
      </c>
      <c r="AA14" s="673"/>
      <c r="AB14" s="673"/>
      <c r="AC14" s="673"/>
      <c r="AD14" s="674" t="s">
        <v>111</v>
      </c>
      <c r="AE14" s="674"/>
      <c r="AF14" s="674"/>
      <c r="AG14" s="674"/>
      <c r="AH14" s="674"/>
      <c r="AI14" s="674"/>
      <c r="AJ14" s="674"/>
      <c r="AK14" s="674"/>
      <c r="AL14" s="643" t="s">
        <v>111</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11163</v>
      </c>
      <c r="BH14" s="621"/>
      <c r="BI14" s="621"/>
      <c r="BJ14" s="621"/>
      <c r="BK14" s="621"/>
      <c r="BL14" s="621"/>
      <c r="BM14" s="621"/>
      <c r="BN14" s="622"/>
      <c r="BO14" s="673">
        <v>2.9</v>
      </c>
      <c r="BP14" s="673"/>
      <c r="BQ14" s="673"/>
      <c r="BR14" s="673"/>
      <c r="BS14" s="626" t="s">
        <v>111</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266337</v>
      </c>
      <c r="CS14" s="621"/>
      <c r="CT14" s="621"/>
      <c r="CU14" s="621"/>
      <c r="CV14" s="621"/>
      <c r="CW14" s="621"/>
      <c r="CX14" s="621"/>
      <c r="CY14" s="622"/>
      <c r="CZ14" s="673">
        <v>6.6</v>
      </c>
      <c r="DA14" s="673"/>
      <c r="DB14" s="673"/>
      <c r="DC14" s="673"/>
      <c r="DD14" s="626">
        <v>67976</v>
      </c>
      <c r="DE14" s="621"/>
      <c r="DF14" s="621"/>
      <c r="DG14" s="621"/>
      <c r="DH14" s="621"/>
      <c r="DI14" s="621"/>
      <c r="DJ14" s="621"/>
      <c r="DK14" s="621"/>
      <c r="DL14" s="621"/>
      <c r="DM14" s="621"/>
      <c r="DN14" s="621"/>
      <c r="DO14" s="621"/>
      <c r="DP14" s="622"/>
      <c r="DQ14" s="626">
        <v>186339</v>
      </c>
      <c r="DR14" s="621"/>
      <c r="DS14" s="621"/>
      <c r="DT14" s="621"/>
      <c r="DU14" s="621"/>
      <c r="DV14" s="621"/>
      <c r="DW14" s="621"/>
      <c r="DX14" s="621"/>
      <c r="DY14" s="621"/>
      <c r="DZ14" s="621"/>
      <c r="EA14" s="621"/>
      <c r="EB14" s="621"/>
      <c r="EC14" s="656"/>
    </row>
    <row r="15" spans="2:143" ht="11.25" customHeight="1">
      <c r="B15" s="617" t="s">
        <v>241</v>
      </c>
      <c r="C15" s="618"/>
      <c r="D15" s="618"/>
      <c r="E15" s="618"/>
      <c r="F15" s="618"/>
      <c r="G15" s="618"/>
      <c r="H15" s="618"/>
      <c r="I15" s="618"/>
      <c r="J15" s="618"/>
      <c r="K15" s="618"/>
      <c r="L15" s="618"/>
      <c r="M15" s="618"/>
      <c r="N15" s="618"/>
      <c r="O15" s="618"/>
      <c r="P15" s="618"/>
      <c r="Q15" s="619"/>
      <c r="R15" s="620">
        <v>144</v>
      </c>
      <c r="S15" s="621"/>
      <c r="T15" s="621"/>
      <c r="U15" s="621"/>
      <c r="V15" s="621"/>
      <c r="W15" s="621"/>
      <c r="X15" s="621"/>
      <c r="Y15" s="622"/>
      <c r="Z15" s="673">
        <v>0</v>
      </c>
      <c r="AA15" s="673"/>
      <c r="AB15" s="673"/>
      <c r="AC15" s="673"/>
      <c r="AD15" s="674">
        <v>144</v>
      </c>
      <c r="AE15" s="674"/>
      <c r="AF15" s="674"/>
      <c r="AG15" s="674"/>
      <c r="AH15" s="674"/>
      <c r="AI15" s="674"/>
      <c r="AJ15" s="674"/>
      <c r="AK15" s="674"/>
      <c r="AL15" s="643">
        <v>0</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22519</v>
      </c>
      <c r="BH15" s="621"/>
      <c r="BI15" s="621"/>
      <c r="BJ15" s="621"/>
      <c r="BK15" s="621"/>
      <c r="BL15" s="621"/>
      <c r="BM15" s="621"/>
      <c r="BN15" s="622"/>
      <c r="BO15" s="673">
        <v>5.8</v>
      </c>
      <c r="BP15" s="673"/>
      <c r="BQ15" s="673"/>
      <c r="BR15" s="673"/>
      <c r="BS15" s="626" t="s">
        <v>111</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241169</v>
      </c>
      <c r="CS15" s="621"/>
      <c r="CT15" s="621"/>
      <c r="CU15" s="621"/>
      <c r="CV15" s="621"/>
      <c r="CW15" s="621"/>
      <c r="CX15" s="621"/>
      <c r="CY15" s="622"/>
      <c r="CZ15" s="673">
        <v>6</v>
      </c>
      <c r="DA15" s="673"/>
      <c r="DB15" s="673"/>
      <c r="DC15" s="673"/>
      <c r="DD15" s="626">
        <v>27489</v>
      </c>
      <c r="DE15" s="621"/>
      <c r="DF15" s="621"/>
      <c r="DG15" s="621"/>
      <c r="DH15" s="621"/>
      <c r="DI15" s="621"/>
      <c r="DJ15" s="621"/>
      <c r="DK15" s="621"/>
      <c r="DL15" s="621"/>
      <c r="DM15" s="621"/>
      <c r="DN15" s="621"/>
      <c r="DO15" s="621"/>
      <c r="DP15" s="622"/>
      <c r="DQ15" s="626">
        <v>199584</v>
      </c>
      <c r="DR15" s="621"/>
      <c r="DS15" s="621"/>
      <c r="DT15" s="621"/>
      <c r="DU15" s="621"/>
      <c r="DV15" s="621"/>
      <c r="DW15" s="621"/>
      <c r="DX15" s="621"/>
      <c r="DY15" s="621"/>
      <c r="DZ15" s="621"/>
      <c r="EA15" s="621"/>
      <c r="EB15" s="621"/>
      <c r="EC15" s="656"/>
    </row>
    <row r="16" spans="2:143" ht="11.25" customHeight="1">
      <c r="B16" s="617" t="s">
        <v>244</v>
      </c>
      <c r="C16" s="618"/>
      <c r="D16" s="618"/>
      <c r="E16" s="618"/>
      <c r="F16" s="618"/>
      <c r="G16" s="618"/>
      <c r="H16" s="618"/>
      <c r="I16" s="618"/>
      <c r="J16" s="618"/>
      <c r="K16" s="618"/>
      <c r="L16" s="618"/>
      <c r="M16" s="618"/>
      <c r="N16" s="618"/>
      <c r="O16" s="618"/>
      <c r="P16" s="618"/>
      <c r="Q16" s="619"/>
      <c r="R16" s="620">
        <v>1883463</v>
      </c>
      <c r="S16" s="621"/>
      <c r="T16" s="621"/>
      <c r="U16" s="621"/>
      <c r="V16" s="621"/>
      <c r="W16" s="621"/>
      <c r="X16" s="621"/>
      <c r="Y16" s="622"/>
      <c r="Z16" s="673">
        <v>45.1</v>
      </c>
      <c r="AA16" s="673"/>
      <c r="AB16" s="673"/>
      <c r="AC16" s="673"/>
      <c r="AD16" s="674">
        <v>1527939</v>
      </c>
      <c r="AE16" s="674"/>
      <c r="AF16" s="674"/>
      <c r="AG16" s="674"/>
      <c r="AH16" s="674"/>
      <c r="AI16" s="674"/>
      <c r="AJ16" s="674"/>
      <c r="AK16" s="674"/>
      <c r="AL16" s="643">
        <v>75.2</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111</v>
      </c>
      <c r="BH16" s="621"/>
      <c r="BI16" s="621"/>
      <c r="BJ16" s="621"/>
      <c r="BK16" s="621"/>
      <c r="BL16" s="621"/>
      <c r="BM16" s="621"/>
      <c r="BN16" s="622"/>
      <c r="BO16" s="673" t="s">
        <v>111</v>
      </c>
      <c r="BP16" s="673"/>
      <c r="BQ16" s="673"/>
      <c r="BR16" s="673"/>
      <c r="BS16" s="626" t="s">
        <v>111</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v>104394</v>
      </c>
      <c r="CS16" s="621"/>
      <c r="CT16" s="621"/>
      <c r="CU16" s="621"/>
      <c r="CV16" s="621"/>
      <c r="CW16" s="621"/>
      <c r="CX16" s="621"/>
      <c r="CY16" s="622"/>
      <c r="CZ16" s="673">
        <v>2.6</v>
      </c>
      <c r="DA16" s="673"/>
      <c r="DB16" s="673"/>
      <c r="DC16" s="673"/>
      <c r="DD16" s="626" t="s">
        <v>111</v>
      </c>
      <c r="DE16" s="621"/>
      <c r="DF16" s="621"/>
      <c r="DG16" s="621"/>
      <c r="DH16" s="621"/>
      <c r="DI16" s="621"/>
      <c r="DJ16" s="621"/>
      <c r="DK16" s="621"/>
      <c r="DL16" s="621"/>
      <c r="DM16" s="621"/>
      <c r="DN16" s="621"/>
      <c r="DO16" s="621"/>
      <c r="DP16" s="622"/>
      <c r="DQ16" s="626">
        <v>18979</v>
      </c>
      <c r="DR16" s="621"/>
      <c r="DS16" s="621"/>
      <c r="DT16" s="621"/>
      <c r="DU16" s="621"/>
      <c r="DV16" s="621"/>
      <c r="DW16" s="621"/>
      <c r="DX16" s="621"/>
      <c r="DY16" s="621"/>
      <c r="DZ16" s="621"/>
      <c r="EA16" s="621"/>
      <c r="EB16" s="621"/>
      <c r="EC16" s="656"/>
    </row>
    <row r="17" spans="2:133" ht="11.25" customHeight="1">
      <c r="B17" s="617" t="s">
        <v>247</v>
      </c>
      <c r="C17" s="618"/>
      <c r="D17" s="618"/>
      <c r="E17" s="618"/>
      <c r="F17" s="618"/>
      <c r="G17" s="618"/>
      <c r="H17" s="618"/>
      <c r="I17" s="618"/>
      <c r="J17" s="618"/>
      <c r="K17" s="618"/>
      <c r="L17" s="618"/>
      <c r="M17" s="618"/>
      <c r="N17" s="618"/>
      <c r="O17" s="618"/>
      <c r="P17" s="618"/>
      <c r="Q17" s="619"/>
      <c r="R17" s="620">
        <v>1527939</v>
      </c>
      <c r="S17" s="621"/>
      <c r="T17" s="621"/>
      <c r="U17" s="621"/>
      <c r="V17" s="621"/>
      <c r="W17" s="621"/>
      <c r="X17" s="621"/>
      <c r="Y17" s="622"/>
      <c r="Z17" s="673">
        <v>36.6</v>
      </c>
      <c r="AA17" s="673"/>
      <c r="AB17" s="673"/>
      <c r="AC17" s="673"/>
      <c r="AD17" s="674">
        <v>1527939</v>
      </c>
      <c r="AE17" s="674"/>
      <c r="AF17" s="674"/>
      <c r="AG17" s="674"/>
      <c r="AH17" s="674"/>
      <c r="AI17" s="674"/>
      <c r="AJ17" s="674"/>
      <c r="AK17" s="674"/>
      <c r="AL17" s="643">
        <v>75.2</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111</v>
      </c>
      <c r="BH17" s="621"/>
      <c r="BI17" s="621"/>
      <c r="BJ17" s="621"/>
      <c r="BK17" s="621"/>
      <c r="BL17" s="621"/>
      <c r="BM17" s="621"/>
      <c r="BN17" s="622"/>
      <c r="BO17" s="673" t="s">
        <v>111</v>
      </c>
      <c r="BP17" s="673"/>
      <c r="BQ17" s="673"/>
      <c r="BR17" s="673"/>
      <c r="BS17" s="626" t="s">
        <v>111</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394963</v>
      </c>
      <c r="CS17" s="621"/>
      <c r="CT17" s="621"/>
      <c r="CU17" s="621"/>
      <c r="CV17" s="621"/>
      <c r="CW17" s="621"/>
      <c r="CX17" s="621"/>
      <c r="CY17" s="622"/>
      <c r="CZ17" s="673">
        <v>9.8000000000000007</v>
      </c>
      <c r="DA17" s="673"/>
      <c r="DB17" s="673"/>
      <c r="DC17" s="673"/>
      <c r="DD17" s="626" t="s">
        <v>111</v>
      </c>
      <c r="DE17" s="621"/>
      <c r="DF17" s="621"/>
      <c r="DG17" s="621"/>
      <c r="DH17" s="621"/>
      <c r="DI17" s="621"/>
      <c r="DJ17" s="621"/>
      <c r="DK17" s="621"/>
      <c r="DL17" s="621"/>
      <c r="DM17" s="621"/>
      <c r="DN17" s="621"/>
      <c r="DO17" s="621"/>
      <c r="DP17" s="622"/>
      <c r="DQ17" s="626">
        <v>356106</v>
      </c>
      <c r="DR17" s="621"/>
      <c r="DS17" s="621"/>
      <c r="DT17" s="621"/>
      <c r="DU17" s="621"/>
      <c r="DV17" s="621"/>
      <c r="DW17" s="621"/>
      <c r="DX17" s="621"/>
      <c r="DY17" s="621"/>
      <c r="DZ17" s="621"/>
      <c r="EA17" s="621"/>
      <c r="EB17" s="621"/>
      <c r="EC17" s="656"/>
    </row>
    <row r="18" spans="2:133" ht="11.25" customHeight="1">
      <c r="B18" s="617" t="s">
        <v>250</v>
      </c>
      <c r="C18" s="618"/>
      <c r="D18" s="618"/>
      <c r="E18" s="618"/>
      <c r="F18" s="618"/>
      <c r="G18" s="618"/>
      <c r="H18" s="618"/>
      <c r="I18" s="618"/>
      <c r="J18" s="618"/>
      <c r="K18" s="618"/>
      <c r="L18" s="618"/>
      <c r="M18" s="618"/>
      <c r="N18" s="618"/>
      <c r="O18" s="618"/>
      <c r="P18" s="618"/>
      <c r="Q18" s="619"/>
      <c r="R18" s="620">
        <v>355524</v>
      </c>
      <c r="S18" s="621"/>
      <c r="T18" s="621"/>
      <c r="U18" s="621"/>
      <c r="V18" s="621"/>
      <c r="W18" s="621"/>
      <c r="X18" s="621"/>
      <c r="Y18" s="622"/>
      <c r="Z18" s="673">
        <v>8.5</v>
      </c>
      <c r="AA18" s="673"/>
      <c r="AB18" s="673"/>
      <c r="AC18" s="673"/>
      <c r="AD18" s="674" t="s">
        <v>111</v>
      </c>
      <c r="AE18" s="674"/>
      <c r="AF18" s="674"/>
      <c r="AG18" s="674"/>
      <c r="AH18" s="674"/>
      <c r="AI18" s="674"/>
      <c r="AJ18" s="674"/>
      <c r="AK18" s="674"/>
      <c r="AL18" s="643" t="s">
        <v>111</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111</v>
      </c>
      <c r="BH18" s="621"/>
      <c r="BI18" s="621"/>
      <c r="BJ18" s="621"/>
      <c r="BK18" s="621"/>
      <c r="BL18" s="621"/>
      <c r="BM18" s="621"/>
      <c r="BN18" s="622"/>
      <c r="BO18" s="673" t="s">
        <v>111</v>
      </c>
      <c r="BP18" s="673"/>
      <c r="BQ18" s="673"/>
      <c r="BR18" s="673"/>
      <c r="BS18" s="626" t="s">
        <v>111</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111</v>
      </c>
      <c r="CS18" s="621"/>
      <c r="CT18" s="621"/>
      <c r="CU18" s="621"/>
      <c r="CV18" s="621"/>
      <c r="CW18" s="621"/>
      <c r="CX18" s="621"/>
      <c r="CY18" s="622"/>
      <c r="CZ18" s="673" t="s">
        <v>111</v>
      </c>
      <c r="DA18" s="673"/>
      <c r="DB18" s="673"/>
      <c r="DC18" s="673"/>
      <c r="DD18" s="626" t="s">
        <v>111</v>
      </c>
      <c r="DE18" s="621"/>
      <c r="DF18" s="621"/>
      <c r="DG18" s="621"/>
      <c r="DH18" s="621"/>
      <c r="DI18" s="621"/>
      <c r="DJ18" s="621"/>
      <c r="DK18" s="621"/>
      <c r="DL18" s="621"/>
      <c r="DM18" s="621"/>
      <c r="DN18" s="621"/>
      <c r="DO18" s="621"/>
      <c r="DP18" s="622"/>
      <c r="DQ18" s="626" t="s">
        <v>111</v>
      </c>
      <c r="DR18" s="621"/>
      <c r="DS18" s="621"/>
      <c r="DT18" s="621"/>
      <c r="DU18" s="621"/>
      <c r="DV18" s="621"/>
      <c r="DW18" s="621"/>
      <c r="DX18" s="621"/>
      <c r="DY18" s="621"/>
      <c r="DZ18" s="621"/>
      <c r="EA18" s="621"/>
      <c r="EB18" s="621"/>
      <c r="EC18" s="656"/>
    </row>
    <row r="19" spans="2:133" ht="11.25" customHeight="1">
      <c r="B19" s="617" t="s">
        <v>253</v>
      </c>
      <c r="C19" s="618"/>
      <c r="D19" s="618"/>
      <c r="E19" s="618"/>
      <c r="F19" s="618"/>
      <c r="G19" s="618"/>
      <c r="H19" s="618"/>
      <c r="I19" s="618"/>
      <c r="J19" s="618"/>
      <c r="K19" s="618"/>
      <c r="L19" s="618"/>
      <c r="M19" s="618"/>
      <c r="N19" s="618"/>
      <c r="O19" s="618"/>
      <c r="P19" s="618"/>
      <c r="Q19" s="619"/>
      <c r="R19" s="620" t="s">
        <v>111</v>
      </c>
      <c r="S19" s="621"/>
      <c r="T19" s="621"/>
      <c r="U19" s="621"/>
      <c r="V19" s="621"/>
      <c r="W19" s="621"/>
      <c r="X19" s="621"/>
      <c r="Y19" s="622"/>
      <c r="Z19" s="673" t="s">
        <v>111</v>
      </c>
      <c r="AA19" s="673"/>
      <c r="AB19" s="673"/>
      <c r="AC19" s="673"/>
      <c r="AD19" s="674" t="s">
        <v>111</v>
      </c>
      <c r="AE19" s="674"/>
      <c r="AF19" s="674"/>
      <c r="AG19" s="674"/>
      <c r="AH19" s="674"/>
      <c r="AI19" s="674"/>
      <c r="AJ19" s="674"/>
      <c r="AK19" s="674"/>
      <c r="AL19" s="643" t="s">
        <v>111</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v>9574</v>
      </c>
      <c r="BH19" s="621"/>
      <c r="BI19" s="621"/>
      <c r="BJ19" s="621"/>
      <c r="BK19" s="621"/>
      <c r="BL19" s="621"/>
      <c r="BM19" s="621"/>
      <c r="BN19" s="622"/>
      <c r="BO19" s="673">
        <v>2.5</v>
      </c>
      <c r="BP19" s="673"/>
      <c r="BQ19" s="673"/>
      <c r="BR19" s="673"/>
      <c r="BS19" s="626" t="s">
        <v>111</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111</v>
      </c>
      <c r="CS19" s="621"/>
      <c r="CT19" s="621"/>
      <c r="CU19" s="621"/>
      <c r="CV19" s="621"/>
      <c r="CW19" s="621"/>
      <c r="CX19" s="621"/>
      <c r="CY19" s="622"/>
      <c r="CZ19" s="673" t="s">
        <v>111</v>
      </c>
      <c r="DA19" s="673"/>
      <c r="DB19" s="673"/>
      <c r="DC19" s="673"/>
      <c r="DD19" s="626" t="s">
        <v>111</v>
      </c>
      <c r="DE19" s="621"/>
      <c r="DF19" s="621"/>
      <c r="DG19" s="621"/>
      <c r="DH19" s="621"/>
      <c r="DI19" s="621"/>
      <c r="DJ19" s="621"/>
      <c r="DK19" s="621"/>
      <c r="DL19" s="621"/>
      <c r="DM19" s="621"/>
      <c r="DN19" s="621"/>
      <c r="DO19" s="621"/>
      <c r="DP19" s="622"/>
      <c r="DQ19" s="626" t="s">
        <v>111</v>
      </c>
      <c r="DR19" s="621"/>
      <c r="DS19" s="621"/>
      <c r="DT19" s="621"/>
      <c r="DU19" s="621"/>
      <c r="DV19" s="621"/>
      <c r="DW19" s="621"/>
      <c r="DX19" s="621"/>
      <c r="DY19" s="621"/>
      <c r="DZ19" s="621"/>
      <c r="EA19" s="621"/>
      <c r="EB19" s="621"/>
      <c r="EC19" s="656"/>
    </row>
    <row r="20" spans="2:133" ht="11.25" customHeight="1">
      <c r="B20" s="617" t="s">
        <v>256</v>
      </c>
      <c r="C20" s="618"/>
      <c r="D20" s="618"/>
      <c r="E20" s="618"/>
      <c r="F20" s="618"/>
      <c r="G20" s="618"/>
      <c r="H20" s="618"/>
      <c r="I20" s="618"/>
      <c r="J20" s="618"/>
      <c r="K20" s="618"/>
      <c r="L20" s="618"/>
      <c r="M20" s="618"/>
      <c r="N20" s="618"/>
      <c r="O20" s="618"/>
      <c r="P20" s="618"/>
      <c r="Q20" s="619"/>
      <c r="R20" s="620">
        <v>2386749</v>
      </c>
      <c r="S20" s="621"/>
      <c r="T20" s="621"/>
      <c r="U20" s="621"/>
      <c r="V20" s="621"/>
      <c r="W20" s="621"/>
      <c r="X20" s="621"/>
      <c r="Y20" s="622"/>
      <c r="Z20" s="673">
        <v>57.2</v>
      </c>
      <c r="AA20" s="673"/>
      <c r="AB20" s="673"/>
      <c r="AC20" s="673"/>
      <c r="AD20" s="674">
        <v>2021651</v>
      </c>
      <c r="AE20" s="674"/>
      <c r="AF20" s="674"/>
      <c r="AG20" s="674"/>
      <c r="AH20" s="674"/>
      <c r="AI20" s="674"/>
      <c r="AJ20" s="674"/>
      <c r="AK20" s="674"/>
      <c r="AL20" s="643">
        <v>99.5</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v>9574</v>
      </c>
      <c r="BH20" s="621"/>
      <c r="BI20" s="621"/>
      <c r="BJ20" s="621"/>
      <c r="BK20" s="621"/>
      <c r="BL20" s="621"/>
      <c r="BM20" s="621"/>
      <c r="BN20" s="622"/>
      <c r="BO20" s="673">
        <v>2.5</v>
      </c>
      <c r="BP20" s="673"/>
      <c r="BQ20" s="673"/>
      <c r="BR20" s="673"/>
      <c r="BS20" s="626" t="s">
        <v>111</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4038202</v>
      </c>
      <c r="CS20" s="621"/>
      <c r="CT20" s="621"/>
      <c r="CU20" s="621"/>
      <c r="CV20" s="621"/>
      <c r="CW20" s="621"/>
      <c r="CX20" s="621"/>
      <c r="CY20" s="622"/>
      <c r="CZ20" s="673">
        <v>100</v>
      </c>
      <c r="DA20" s="673"/>
      <c r="DB20" s="673"/>
      <c r="DC20" s="673"/>
      <c r="DD20" s="626">
        <v>499383</v>
      </c>
      <c r="DE20" s="621"/>
      <c r="DF20" s="621"/>
      <c r="DG20" s="621"/>
      <c r="DH20" s="621"/>
      <c r="DI20" s="621"/>
      <c r="DJ20" s="621"/>
      <c r="DK20" s="621"/>
      <c r="DL20" s="621"/>
      <c r="DM20" s="621"/>
      <c r="DN20" s="621"/>
      <c r="DO20" s="621"/>
      <c r="DP20" s="622"/>
      <c r="DQ20" s="626">
        <v>2722988</v>
      </c>
      <c r="DR20" s="621"/>
      <c r="DS20" s="621"/>
      <c r="DT20" s="621"/>
      <c r="DU20" s="621"/>
      <c r="DV20" s="621"/>
      <c r="DW20" s="621"/>
      <c r="DX20" s="621"/>
      <c r="DY20" s="621"/>
      <c r="DZ20" s="621"/>
      <c r="EA20" s="621"/>
      <c r="EB20" s="621"/>
      <c r="EC20" s="656"/>
    </row>
    <row r="21" spans="2:133" ht="11.25" customHeight="1">
      <c r="B21" s="617" t="s">
        <v>259</v>
      </c>
      <c r="C21" s="618"/>
      <c r="D21" s="618"/>
      <c r="E21" s="618"/>
      <c r="F21" s="618"/>
      <c r="G21" s="618"/>
      <c r="H21" s="618"/>
      <c r="I21" s="618"/>
      <c r="J21" s="618"/>
      <c r="K21" s="618"/>
      <c r="L21" s="618"/>
      <c r="M21" s="618"/>
      <c r="N21" s="618"/>
      <c r="O21" s="618"/>
      <c r="P21" s="618"/>
      <c r="Q21" s="619"/>
      <c r="R21" s="620">
        <v>597</v>
      </c>
      <c r="S21" s="621"/>
      <c r="T21" s="621"/>
      <c r="U21" s="621"/>
      <c r="V21" s="621"/>
      <c r="W21" s="621"/>
      <c r="X21" s="621"/>
      <c r="Y21" s="622"/>
      <c r="Z21" s="673">
        <v>0</v>
      </c>
      <c r="AA21" s="673"/>
      <c r="AB21" s="673"/>
      <c r="AC21" s="673"/>
      <c r="AD21" s="674">
        <v>597</v>
      </c>
      <c r="AE21" s="674"/>
      <c r="AF21" s="674"/>
      <c r="AG21" s="674"/>
      <c r="AH21" s="674"/>
      <c r="AI21" s="674"/>
      <c r="AJ21" s="674"/>
      <c r="AK21" s="674"/>
      <c r="AL21" s="643">
        <v>0</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t="s">
        <v>111</v>
      </c>
      <c r="BH21" s="621"/>
      <c r="BI21" s="621"/>
      <c r="BJ21" s="621"/>
      <c r="BK21" s="621"/>
      <c r="BL21" s="621"/>
      <c r="BM21" s="621"/>
      <c r="BN21" s="622"/>
      <c r="BO21" s="673" t="s">
        <v>111</v>
      </c>
      <c r="BP21" s="673"/>
      <c r="BQ21" s="673"/>
      <c r="BR21" s="673"/>
      <c r="BS21" s="626" t="s">
        <v>111</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261</v>
      </c>
      <c r="C22" s="618"/>
      <c r="D22" s="618"/>
      <c r="E22" s="618"/>
      <c r="F22" s="618"/>
      <c r="G22" s="618"/>
      <c r="H22" s="618"/>
      <c r="I22" s="618"/>
      <c r="J22" s="618"/>
      <c r="K22" s="618"/>
      <c r="L22" s="618"/>
      <c r="M22" s="618"/>
      <c r="N22" s="618"/>
      <c r="O22" s="618"/>
      <c r="P22" s="618"/>
      <c r="Q22" s="619"/>
      <c r="R22" s="620">
        <v>23183</v>
      </c>
      <c r="S22" s="621"/>
      <c r="T22" s="621"/>
      <c r="U22" s="621"/>
      <c r="V22" s="621"/>
      <c r="W22" s="621"/>
      <c r="X22" s="621"/>
      <c r="Y22" s="622"/>
      <c r="Z22" s="673">
        <v>0.6</v>
      </c>
      <c r="AA22" s="673"/>
      <c r="AB22" s="673"/>
      <c r="AC22" s="673"/>
      <c r="AD22" s="674" t="s">
        <v>111</v>
      </c>
      <c r="AE22" s="674"/>
      <c r="AF22" s="674"/>
      <c r="AG22" s="674"/>
      <c r="AH22" s="674"/>
      <c r="AI22" s="674"/>
      <c r="AJ22" s="674"/>
      <c r="AK22" s="674"/>
      <c r="AL22" s="643" t="s">
        <v>111</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111</v>
      </c>
      <c r="BH22" s="621"/>
      <c r="BI22" s="621"/>
      <c r="BJ22" s="621"/>
      <c r="BK22" s="621"/>
      <c r="BL22" s="621"/>
      <c r="BM22" s="621"/>
      <c r="BN22" s="622"/>
      <c r="BO22" s="673" t="s">
        <v>111</v>
      </c>
      <c r="BP22" s="673"/>
      <c r="BQ22" s="673"/>
      <c r="BR22" s="673"/>
      <c r="BS22" s="626" t="s">
        <v>111</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264</v>
      </c>
      <c r="C23" s="618"/>
      <c r="D23" s="618"/>
      <c r="E23" s="618"/>
      <c r="F23" s="618"/>
      <c r="G23" s="618"/>
      <c r="H23" s="618"/>
      <c r="I23" s="618"/>
      <c r="J23" s="618"/>
      <c r="K23" s="618"/>
      <c r="L23" s="618"/>
      <c r="M23" s="618"/>
      <c r="N23" s="618"/>
      <c r="O23" s="618"/>
      <c r="P23" s="618"/>
      <c r="Q23" s="619"/>
      <c r="R23" s="620">
        <v>69071</v>
      </c>
      <c r="S23" s="621"/>
      <c r="T23" s="621"/>
      <c r="U23" s="621"/>
      <c r="V23" s="621"/>
      <c r="W23" s="621"/>
      <c r="X23" s="621"/>
      <c r="Y23" s="622"/>
      <c r="Z23" s="673">
        <v>1.7</v>
      </c>
      <c r="AA23" s="673"/>
      <c r="AB23" s="673"/>
      <c r="AC23" s="673"/>
      <c r="AD23" s="674">
        <v>2224</v>
      </c>
      <c r="AE23" s="674"/>
      <c r="AF23" s="674"/>
      <c r="AG23" s="674"/>
      <c r="AH23" s="674"/>
      <c r="AI23" s="674"/>
      <c r="AJ23" s="674"/>
      <c r="AK23" s="674"/>
      <c r="AL23" s="643">
        <v>0.1</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v>9574</v>
      </c>
      <c r="BH23" s="621"/>
      <c r="BI23" s="621"/>
      <c r="BJ23" s="621"/>
      <c r="BK23" s="621"/>
      <c r="BL23" s="621"/>
      <c r="BM23" s="621"/>
      <c r="BN23" s="622"/>
      <c r="BO23" s="673">
        <v>2.5</v>
      </c>
      <c r="BP23" s="673"/>
      <c r="BQ23" s="673"/>
      <c r="BR23" s="673"/>
      <c r="BS23" s="626" t="s">
        <v>111</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c r="B24" s="617" t="s">
        <v>271</v>
      </c>
      <c r="C24" s="618"/>
      <c r="D24" s="618"/>
      <c r="E24" s="618"/>
      <c r="F24" s="618"/>
      <c r="G24" s="618"/>
      <c r="H24" s="618"/>
      <c r="I24" s="618"/>
      <c r="J24" s="618"/>
      <c r="K24" s="618"/>
      <c r="L24" s="618"/>
      <c r="M24" s="618"/>
      <c r="N24" s="618"/>
      <c r="O24" s="618"/>
      <c r="P24" s="618"/>
      <c r="Q24" s="619"/>
      <c r="R24" s="620">
        <v>18577</v>
      </c>
      <c r="S24" s="621"/>
      <c r="T24" s="621"/>
      <c r="U24" s="621"/>
      <c r="V24" s="621"/>
      <c r="W24" s="621"/>
      <c r="X24" s="621"/>
      <c r="Y24" s="622"/>
      <c r="Z24" s="673">
        <v>0.4</v>
      </c>
      <c r="AA24" s="673"/>
      <c r="AB24" s="673"/>
      <c r="AC24" s="673"/>
      <c r="AD24" s="674" t="s">
        <v>111</v>
      </c>
      <c r="AE24" s="674"/>
      <c r="AF24" s="674"/>
      <c r="AG24" s="674"/>
      <c r="AH24" s="674"/>
      <c r="AI24" s="674"/>
      <c r="AJ24" s="674"/>
      <c r="AK24" s="674"/>
      <c r="AL24" s="643" t="s">
        <v>111</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111</v>
      </c>
      <c r="BH24" s="621"/>
      <c r="BI24" s="621"/>
      <c r="BJ24" s="621"/>
      <c r="BK24" s="621"/>
      <c r="BL24" s="621"/>
      <c r="BM24" s="621"/>
      <c r="BN24" s="622"/>
      <c r="BO24" s="673" t="s">
        <v>111</v>
      </c>
      <c r="BP24" s="673"/>
      <c r="BQ24" s="673"/>
      <c r="BR24" s="673"/>
      <c r="BS24" s="626" t="s">
        <v>111</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1342062</v>
      </c>
      <c r="CS24" s="671"/>
      <c r="CT24" s="671"/>
      <c r="CU24" s="671"/>
      <c r="CV24" s="671"/>
      <c r="CW24" s="671"/>
      <c r="CX24" s="671"/>
      <c r="CY24" s="718"/>
      <c r="CZ24" s="722">
        <v>33.200000000000003</v>
      </c>
      <c r="DA24" s="723"/>
      <c r="DB24" s="723"/>
      <c r="DC24" s="724"/>
      <c r="DD24" s="717">
        <v>1177853</v>
      </c>
      <c r="DE24" s="671"/>
      <c r="DF24" s="671"/>
      <c r="DG24" s="671"/>
      <c r="DH24" s="671"/>
      <c r="DI24" s="671"/>
      <c r="DJ24" s="671"/>
      <c r="DK24" s="718"/>
      <c r="DL24" s="717">
        <v>1166667</v>
      </c>
      <c r="DM24" s="671"/>
      <c r="DN24" s="671"/>
      <c r="DO24" s="671"/>
      <c r="DP24" s="671"/>
      <c r="DQ24" s="671"/>
      <c r="DR24" s="671"/>
      <c r="DS24" s="671"/>
      <c r="DT24" s="671"/>
      <c r="DU24" s="671"/>
      <c r="DV24" s="718"/>
      <c r="DW24" s="719">
        <v>55.1</v>
      </c>
      <c r="DX24" s="688"/>
      <c r="DY24" s="688"/>
      <c r="DZ24" s="688"/>
      <c r="EA24" s="688"/>
      <c r="EB24" s="688"/>
      <c r="EC24" s="720"/>
    </row>
    <row r="25" spans="2:133" ht="11.25" customHeight="1">
      <c r="B25" s="617" t="s">
        <v>274</v>
      </c>
      <c r="C25" s="618"/>
      <c r="D25" s="618"/>
      <c r="E25" s="618"/>
      <c r="F25" s="618"/>
      <c r="G25" s="618"/>
      <c r="H25" s="618"/>
      <c r="I25" s="618"/>
      <c r="J25" s="618"/>
      <c r="K25" s="618"/>
      <c r="L25" s="618"/>
      <c r="M25" s="618"/>
      <c r="N25" s="618"/>
      <c r="O25" s="618"/>
      <c r="P25" s="618"/>
      <c r="Q25" s="619"/>
      <c r="R25" s="620">
        <v>281064</v>
      </c>
      <c r="S25" s="621"/>
      <c r="T25" s="621"/>
      <c r="U25" s="621"/>
      <c r="V25" s="621"/>
      <c r="W25" s="621"/>
      <c r="X25" s="621"/>
      <c r="Y25" s="622"/>
      <c r="Z25" s="673">
        <v>6.7</v>
      </c>
      <c r="AA25" s="673"/>
      <c r="AB25" s="673"/>
      <c r="AC25" s="673"/>
      <c r="AD25" s="674" t="s">
        <v>111</v>
      </c>
      <c r="AE25" s="674"/>
      <c r="AF25" s="674"/>
      <c r="AG25" s="674"/>
      <c r="AH25" s="674"/>
      <c r="AI25" s="674"/>
      <c r="AJ25" s="674"/>
      <c r="AK25" s="674"/>
      <c r="AL25" s="643" t="s">
        <v>111</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111</v>
      </c>
      <c r="BH25" s="621"/>
      <c r="BI25" s="621"/>
      <c r="BJ25" s="621"/>
      <c r="BK25" s="621"/>
      <c r="BL25" s="621"/>
      <c r="BM25" s="621"/>
      <c r="BN25" s="622"/>
      <c r="BO25" s="673" t="s">
        <v>111</v>
      </c>
      <c r="BP25" s="673"/>
      <c r="BQ25" s="673"/>
      <c r="BR25" s="673"/>
      <c r="BS25" s="626" t="s">
        <v>111</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804699</v>
      </c>
      <c r="CS25" s="639"/>
      <c r="CT25" s="639"/>
      <c r="CU25" s="639"/>
      <c r="CV25" s="639"/>
      <c r="CW25" s="639"/>
      <c r="CX25" s="639"/>
      <c r="CY25" s="640"/>
      <c r="CZ25" s="623">
        <v>19.899999999999999</v>
      </c>
      <c r="DA25" s="641"/>
      <c r="DB25" s="641"/>
      <c r="DC25" s="642"/>
      <c r="DD25" s="626">
        <v>778774</v>
      </c>
      <c r="DE25" s="639"/>
      <c r="DF25" s="639"/>
      <c r="DG25" s="639"/>
      <c r="DH25" s="639"/>
      <c r="DI25" s="639"/>
      <c r="DJ25" s="639"/>
      <c r="DK25" s="640"/>
      <c r="DL25" s="626">
        <v>767693</v>
      </c>
      <c r="DM25" s="639"/>
      <c r="DN25" s="639"/>
      <c r="DO25" s="639"/>
      <c r="DP25" s="639"/>
      <c r="DQ25" s="639"/>
      <c r="DR25" s="639"/>
      <c r="DS25" s="639"/>
      <c r="DT25" s="639"/>
      <c r="DU25" s="639"/>
      <c r="DV25" s="640"/>
      <c r="DW25" s="643">
        <v>36.299999999999997</v>
      </c>
      <c r="DX25" s="644"/>
      <c r="DY25" s="644"/>
      <c r="DZ25" s="644"/>
      <c r="EA25" s="644"/>
      <c r="EB25" s="644"/>
      <c r="EC25" s="645"/>
    </row>
    <row r="26" spans="2:133" ht="11.25" customHeight="1">
      <c r="B26" s="714" t="s">
        <v>277</v>
      </c>
      <c r="C26" s="715"/>
      <c r="D26" s="715"/>
      <c r="E26" s="715"/>
      <c r="F26" s="715"/>
      <c r="G26" s="715"/>
      <c r="H26" s="715"/>
      <c r="I26" s="715"/>
      <c r="J26" s="715"/>
      <c r="K26" s="715"/>
      <c r="L26" s="715"/>
      <c r="M26" s="715"/>
      <c r="N26" s="715"/>
      <c r="O26" s="715"/>
      <c r="P26" s="715"/>
      <c r="Q26" s="716"/>
      <c r="R26" s="620" t="s">
        <v>111</v>
      </c>
      <c r="S26" s="621"/>
      <c r="T26" s="621"/>
      <c r="U26" s="621"/>
      <c r="V26" s="621"/>
      <c r="W26" s="621"/>
      <c r="X26" s="621"/>
      <c r="Y26" s="622"/>
      <c r="Z26" s="673" t="s">
        <v>111</v>
      </c>
      <c r="AA26" s="673"/>
      <c r="AB26" s="673"/>
      <c r="AC26" s="673"/>
      <c r="AD26" s="674" t="s">
        <v>111</v>
      </c>
      <c r="AE26" s="674"/>
      <c r="AF26" s="674"/>
      <c r="AG26" s="674"/>
      <c r="AH26" s="674"/>
      <c r="AI26" s="674"/>
      <c r="AJ26" s="674"/>
      <c r="AK26" s="674"/>
      <c r="AL26" s="643" t="s">
        <v>111</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111</v>
      </c>
      <c r="BH26" s="621"/>
      <c r="BI26" s="621"/>
      <c r="BJ26" s="621"/>
      <c r="BK26" s="621"/>
      <c r="BL26" s="621"/>
      <c r="BM26" s="621"/>
      <c r="BN26" s="622"/>
      <c r="BO26" s="673" t="s">
        <v>111</v>
      </c>
      <c r="BP26" s="673"/>
      <c r="BQ26" s="673"/>
      <c r="BR26" s="673"/>
      <c r="BS26" s="626" t="s">
        <v>111</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519926</v>
      </c>
      <c r="CS26" s="621"/>
      <c r="CT26" s="621"/>
      <c r="CU26" s="621"/>
      <c r="CV26" s="621"/>
      <c r="CW26" s="621"/>
      <c r="CX26" s="621"/>
      <c r="CY26" s="622"/>
      <c r="CZ26" s="623">
        <v>12.9</v>
      </c>
      <c r="DA26" s="641"/>
      <c r="DB26" s="641"/>
      <c r="DC26" s="642"/>
      <c r="DD26" s="626">
        <v>497684</v>
      </c>
      <c r="DE26" s="621"/>
      <c r="DF26" s="621"/>
      <c r="DG26" s="621"/>
      <c r="DH26" s="621"/>
      <c r="DI26" s="621"/>
      <c r="DJ26" s="621"/>
      <c r="DK26" s="622"/>
      <c r="DL26" s="626" t="s">
        <v>210</v>
      </c>
      <c r="DM26" s="621"/>
      <c r="DN26" s="621"/>
      <c r="DO26" s="621"/>
      <c r="DP26" s="621"/>
      <c r="DQ26" s="621"/>
      <c r="DR26" s="621"/>
      <c r="DS26" s="621"/>
      <c r="DT26" s="621"/>
      <c r="DU26" s="621"/>
      <c r="DV26" s="622"/>
      <c r="DW26" s="643" t="s">
        <v>210</v>
      </c>
      <c r="DX26" s="644"/>
      <c r="DY26" s="644"/>
      <c r="DZ26" s="644"/>
      <c r="EA26" s="644"/>
      <c r="EB26" s="644"/>
      <c r="EC26" s="645"/>
    </row>
    <row r="27" spans="2:133" ht="11.25" customHeight="1">
      <c r="B27" s="617" t="s">
        <v>280</v>
      </c>
      <c r="C27" s="618"/>
      <c r="D27" s="618"/>
      <c r="E27" s="618"/>
      <c r="F27" s="618"/>
      <c r="G27" s="618"/>
      <c r="H27" s="618"/>
      <c r="I27" s="618"/>
      <c r="J27" s="618"/>
      <c r="K27" s="618"/>
      <c r="L27" s="618"/>
      <c r="M27" s="618"/>
      <c r="N27" s="618"/>
      <c r="O27" s="618"/>
      <c r="P27" s="618"/>
      <c r="Q27" s="619"/>
      <c r="R27" s="620">
        <v>125764</v>
      </c>
      <c r="S27" s="621"/>
      <c r="T27" s="621"/>
      <c r="U27" s="621"/>
      <c r="V27" s="621"/>
      <c r="W27" s="621"/>
      <c r="X27" s="621"/>
      <c r="Y27" s="622"/>
      <c r="Z27" s="673">
        <v>3</v>
      </c>
      <c r="AA27" s="673"/>
      <c r="AB27" s="673"/>
      <c r="AC27" s="673"/>
      <c r="AD27" s="674" t="s">
        <v>111</v>
      </c>
      <c r="AE27" s="674"/>
      <c r="AF27" s="674"/>
      <c r="AG27" s="674"/>
      <c r="AH27" s="674"/>
      <c r="AI27" s="674"/>
      <c r="AJ27" s="674"/>
      <c r="AK27" s="674"/>
      <c r="AL27" s="643" t="s">
        <v>111</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386273</v>
      </c>
      <c r="BH27" s="621"/>
      <c r="BI27" s="621"/>
      <c r="BJ27" s="621"/>
      <c r="BK27" s="621"/>
      <c r="BL27" s="621"/>
      <c r="BM27" s="621"/>
      <c r="BN27" s="622"/>
      <c r="BO27" s="673">
        <v>100</v>
      </c>
      <c r="BP27" s="673"/>
      <c r="BQ27" s="673"/>
      <c r="BR27" s="673"/>
      <c r="BS27" s="626" t="s">
        <v>111</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142400</v>
      </c>
      <c r="CS27" s="639"/>
      <c r="CT27" s="639"/>
      <c r="CU27" s="639"/>
      <c r="CV27" s="639"/>
      <c r="CW27" s="639"/>
      <c r="CX27" s="639"/>
      <c r="CY27" s="640"/>
      <c r="CZ27" s="623">
        <v>3.5</v>
      </c>
      <c r="DA27" s="641"/>
      <c r="DB27" s="641"/>
      <c r="DC27" s="642"/>
      <c r="DD27" s="626">
        <v>42973</v>
      </c>
      <c r="DE27" s="639"/>
      <c r="DF27" s="639"/>
      <c r="DG27" s="639"/>
      <c r="DH27" s="639"/>
      <c r="DI27" s="639"/>
      <c r="DJ27" s="639"/>
      <c r="DK27" s="640"/>
      <c r="DL27" s="626">
        <v>42868</v>
      </c>
      <c r="DM27" s="639"/>
      <c r="DN27" s="639"/>
      <c r="DO27" s="639"/>
      <c r="DP27" s="639"/>
      <c r="DQ27" s="639"/>
      <c r="DR27" s="639"/>
      <c r="DS27" s="639"/>
      <c r="DT27" s="639"/>
      <c r="DU27" s="639"/>
      <c r="DV27" s="640"/>
      <c r="DW27" s="643">
        <v>2</v>
      </c>
      <c r="DX27" s="644"/>
      <c r="DY27" s="644"/>
      <c r="DZ27" s="644"/>
      <c r="EA27" s="644"/>
      <c r="EB27" s="644"/>
      <c r="EC27" s="645"/>
    </row>
    <row r="28" spans="2:133" ht="11.25" customHeight="1">
      <c r="B28" s="617" t="s">
        <v>283</v>
      </c>
      <c r="C28" s="618"/>
      <c r="D28" s="618"/>
      <c r="E28" s="618"/>
      <c r="F28" s="618"/>
      <c r="G28" s="618"/>
      <c r="H28" s="618"/>
      <c r="I28" s="618"/>
      <c r="J28" s="618"/>
      <c r="K28" s="618"/>
      <c r="L28" s="618"/>
      <c r="M28" s="618"/>
      <c r="N28" s="618"/>
      <c r="O28" s="618"/>
      <c r="P28" s="618"/>
      <c r="Q28" s="619"/>
      <c r="R28" s="620">
        <v>5431</v>
      </c>
      <c r="S28" s="621"/>
      <c r="T28" s="621"/>
      <c r="U28" s="621"/>
      <c r="V28" s="621"/>
      <c r="W28" s="621"/>
      <c r="X28" s="621"/>
      <c r="Y28" s="622"/>
      <c r="Z28" s="673">
        <v>0.1</v>
      </c>
      <c r="AA28" s="673"/>
      <c r="AB28" s="673"/>
      <c r="AC28" s="673"/>
      <c r="AD28" s="674">
        <v>2242</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394963</v>
      </c>
      <c r="CS28" s="621"/>
      <c r="CT28" s="621"/>
      <c r="CU28" s="621"/>
      <c r="CV28" s="621"/>
      <c r="CW28" s="621"/>
      <c r="CX28" s="621"/>
      <c r="CY28" s="622"/>
      <c r="CZ28" s="623">
        <v>9.8000000000000007</v>
      </c>
      <c r="DA28" s="641"/>
      <c r="DB28" s="641"/>
      <c r="DC28" s="642"/>
      <c r="DD28" s="626">
        <v>356106</v>
      </c>
      <c r="DE28" s="621"/>
      <c r="DF28" s="621"/>
      <c r="DG28" s="621"/>
      <c r="DH28" s="621"/>
      <c r="DI28" s="621"/>
      <c r="DJ28" s="621"/>
      <c r="DK28" s="622"/>
      <c r="DL28" s="626">
        <v>356106</v>
      </c>
      <c r="DM28" s="621"/>
      <c r="DN28" s="621"/>
      <c r="DO28" s="621"/>
      <c r="DP28" s="621"/>
      <c r="DQ28" s="621"/>
      <c r="DR28" s="621"/>
      <c r="DS28" s="621"/>
      <c r="DT28" s="621"/>
      <c r="DU28" s="621"/>
      <c r="DV28" s="622"/>
      <c r="DW28" s="643">
        <v>16.8</v>
      </c>
      <c r="DX28" s="644"/>
      <c r="DY28" s="644"/>
      <c r="DZ28" s="644"/>
      <c r="EA28" s="644"/>
      <c r="EB28" s="644"/>
      <c r="EC28" s="645"/>
    </row>
    <row r="29" spans="2:133" ht="11.25" customHeight="1">
      <c r="B29" s="617" t="s">
        <v>285</v>
      </c>
      <c r="C29" s="618"/>
      <c r="D29" s="618"/>
      <c r="E29" s="618"/>
      <c r="F29" s="618"/>
      <c r="G29" s="618"/>
      <c r="H29" s="618"/>
      <c r="I29" s="618"/>
      <c r="J29" s="618"/>
      <c r="K29" s="618"/>
      <c r="L29" s="618"/>
      <c r="M29" s="618"/>
      <c r="N29" s="618"/>
      <c r="O29" s="618"/>
      <c r="P29" s="618"/>
      <c r="Q29" s="619"/>
      <c r="R29" s="620">
        <v>432322</v>
      </c>
      <c r="S29" s="621"/>
      <c r="T29" s="621"/>
      <c r="U29" s="621"/>
      <c r="V29" s="621"/>
      <c r="W29" s="621"/>
      <c r="X29" s="621"/>
      <c r="Y29" s="622"/>
      <c r="Z29" s="673">
        <v>10.4</v>
      </c>
      <c r="AA29" s="673"/>
      <c r="AB29" s="673"/>
      <c r="AC29" s="673"/>
      <c r="AD29" s="674" t="s">
        <v>111</v>
      </c>
      <c r="AE29" s="674"/>
      <c r="AF29" s="674"/>
      <c r="AG29" s="674"/>
      <c r="AH29" s="674"/>
      <c r="AI29" s="674"/>
      <c r="AJ29" s="674"/>
      <c r="AK29" s="674"/>
      <c r="AL29" s="643" t="s">
        <v>111</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57</v>
      </c>
      <c r="CG29" s="654"/>
      <c r="CH29" s="654"/>
      <c r="CI29" s="654"/>
      <c r="CJ29" s="654"/>
      <c r="CK29" s="654"/>
      <c r="CL29" s="654"/>
      <c r="CM29" s="654"/>
      <c r="CN29" s="654"/>
      <c r="CO29" s="654"/>
      <c r="CP29" s="654"/>
      <c r="CQ29" s="655"/>
      <c r="CR29" s="620">
        <v>394963</v>
      </c>
      <c r="CS29" s="639"/>
      <c r="CT29" s="639"/>
      <c r="CU29" s="639"/>
      <c r="CV29" s="639"/>
      <c r="CW29" s="639"/>
      <c r="CX29" s="639"/>
      <c r="CY29" s="640"/>
      <c r="CZ29" s="623">
        <v>9.8000000000000007</v>
      </c>
      <c r="DA29" s="641"/>
      <c r="DB29" s="641"/>
      <c r="DC29" s="642"/>
      <c r="DD29" s="626">
        <v>356106</v>
      </c>
      <c r="DE29" s="639"/>
      <c r="DF29" s="639"/>
      <c r="DG29" s="639"/>
      <c r="DH29" s="639"/>
      <c r="DI29" s="639"/>
      <c r="DJ29" s="639"/>
      <c r="DK29" s="640"/>
      <c r="DL29" s="626">
        <v>356106</v>
      </c>
      <c r="DM29" s="639"/>
      <c r="DN29" s="639"/>
      <c r="DO29" s="639"/>
      <c r="DP29" s="639"/>
      <c r="DQ29" s="639"/>
      <c r="DR29" s="639"/>
      <c r="DS29" s="639"/>
      <c r="DT29" s="639"/>
      <c r="DU29" s="639"/>
      <c r="DV29" s="640"/>
      <c r="DW29" s="643">
        <v>16.8</v>
      </c>
      <c r="DX29" s="644"/>
      <c r="DY29" s="644"/>
      <c r="DZ29" s="644"/>
      <c r="EA29" s="644"/>
      <c r="EB29" s="644"/>
      <c r="EC29" s="645"/>
    </row>
    <row r="30" spans="2:133" ht="11.25" customHeight="1">
      <c r="B30" s="617" t="s">
        <v>289</v>
      </c>
      <c r="C30" s="618"/>
      <c r="D30" s="618"/>
      <c r="E30" s="618"/>
      <c r="F30" s="618"/>
      <c r="G30" s="618"/>
      <c r="H30" s="618"/>
      <c r="I30" s="618"/>
      <c r="J30" s="618"/>
      <c r="K30" s="618"/>
      <c r="L30" s="618"/>
      <c r="M30" s="618"/>
      <c r="N30" s="618"/>
      <c r="O30" s="618"/>
      <c r="P30" s="618"/>
      <c r="Q30" s="619"/>
      <c r="R30" s="620">
        <v>160540</v>
      </c>
      <c r="S30" s="621"/>
      <c r="T30" s="621"/>
      <c r="U30" s="621"/>
      <c r="V30" s="621"/>
      <c r="W30" s="621"/>
      <c r="X30" s="621"/>
      <c r="Y30" s="622"/>
      <c r="Z30" s="673">
        <v>3.8</v>
      </c>
      <c r="AA30" s="673"/>
      <c r="AB30" s="673"/>
      <c r="AC30" s="673"/>
      <c r="AD30" s="674" t="s">
        <v>111</v>
      </c>
      <c r="AE30" s="674"/>
      <c r="AF30" s="674"/>
      <c r="AG30" s="674"/>
      <c r="AH30" s="674"/>
      <c r="AI30" s="674"/>
      <c r="AJ30" s="674"/>
      <c r="AK30" s="674"/>
      <c r="AL30" s="643" t="s">
        <v>111</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99.7</v>
      </c>
      <c r="BH30" s="687"/>
      <c r="BI30" s="687"/>
      <c r="BJ30" s="687"/>
      <c r="BK30" s="687"/>
      <c r="BL30" s="687"/>
      <c r="BM30" s="688">
        <v>99</v>
      </c>
      <c r="BN30" s="687"/>
      <c r="BO30" s="687"/>
      <c r="BP30" s="687"/>
      <c r="BQ30" s="689"/>
      <c r="BR30" s="686">
        <v>99.5</v>
      </c>
      <c r="BS30" s="687"/>
      <c r="BT30" s="687"/>
      <c r="BU30" s="687"/>
      <c r="BV30" s="687"/>
      <c r="BW30" s="687"/>
      <c r="BX30" s="688">
        <v>98.1</v>
      </c>
      <c r="BY30" s="687"/>
      <c r="BZ30" s="687"/>
      <c r="CA30" s="687"/>
      <c r="CB30" s="689"/>
      <c r="CD30" s="692"/>
      <c r="CE30" s="693"/>
      <c r="CF30" s="657" t="s">
        <v>292</v>
      </c>
      <c r="CG30" s="654"/>
      <c r="CH30" s="654"/>
      <c r="CI30" s="654"/>
      <c r="CJ30" s="654"/>
      <c r="CK30" s="654"/>
      <c r="CL30" s="654"/>
      <c r="CM30" s="654"/>
      <c r="CN30" s="654"/>
      <c r="CO30" s="654"/>
      <c r="CP30" s="654"/>
      <c r="CQ30" s="655"/>
      <c r="CR30" s="620">
        <v>368280</v>
      </c>
      <c r="CS30" s="621"/>
      <c r="CT30" s="621"/>
      <c r="CU30" s="621"/>
      <c r="CV30" s="621"/>
      <c r="CW30" s="621"/>
      <c r="CX30" s="621"/>
      <c r="CY30" s="622"/>
      <c r="CZ30" s="623">
        <v>9.1</v>
      </c>
      <c r="DA30" s="641"/>
      <c r="DB30" s="641"/>
      <c r="DC30" s="642"/>
      <c r="DD30" s="626">
        <v>329423</v>
      </c>
      <c r="DE30" s="621"/>
      <c r="DF30" s="621"/>
      <c r="DG30" s="621"/>
      <c r="DH30" s="621"/>
      <c r="DI30" s="621"/>
      <c r="DJ30" s="621"/>
      <c r="DK30" s="622"/>
      <c r="DL30" s="626">
        <v>329423</v>
      </c>
      <c r="DM30" s="621"/>
      <c r="DN30" s="621"/>
      <c r="DO30" s="621"/>
      <c r="DP30" s="621"/>
      <c r="DQ30" s="621"/>
      <c r="DR30" s="621"/>
      <c r="DS30" s="621"/>
      <c r="DT30" s="621"/>
      <c r="DU30" s="621"/>
      <c r="DV30" s="622"/>
      <c r="DW30" s="643">
        <v>15.6</v>
      </c>
      <c r="DX30" s="644"/>
      <c r="DY30" s="644"/>
      <c r="DZ30" s="644"/>
      <c r="EA30" s="644"/>
      <c r="EB30" s="644"/>
      <c r="EC30" s="645"/>
    </row>
    <row r="31" spans="2:133" ht="11.25" customHeight="1">
      <c r="B31" s="617" t="s">
        <v>293</v>
      </c>
      <c r="C31" s="618"/>
      <c r="D31" s="618"/>
      <c r="E31" s="618"/>
      <c r="F31" s="618"/>
      <c r="G31" s="618"/>
      <c r="H31" s="618"/>
      <c r="I31" s="618"/>
      <c r="J31" s="618"/>
      <c r="K31" s="618"/>
      <c r="L31" s="618"/>
      <c r="M31" s="618"/>
      <c r="N31" s="618"/>
      <c r="O31" s="618"/>
      <c r="P31" s="618"/>
      <c r="Q31" s="619"/>
      <c r="R31" s="620">
        <v>176672</v>
      </c>
      <c r="S31" s="621"/>
      <c r="T31" s="621"/>
      <c r="U31" s="621"/>
      <c r="V31" s="621"/>
      <c r="W31" s="621"/>
      <c r="X31" s="621"/>
      <c r="Y31" s="622"/>
      <c r="Z31" s="673">
        <v>4.2</v>
      </c>
      <c r="AA31" s="673"/>
      <c r="AB31" s="673"/>
      <c r="AC31" s="673"/>
      <c r="AD31" s="674" t="s">
        <v>111</v>
      </c>
      <c r="AE31" s="674"/>
      <c r="AF31" s="674"/>
      <c r="AG31" s="674"/>
      <c r="AH31" s="674"/>
      <c r="AI31" s="674"/>
      <c r="AJ31" s="674"/>
      <c r="AK31" s="674"/>
      <c r="AL31" s="643" t="s">
        <v>111</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100.1</v>
      </c>
      <c r="BH31" s="639"/>
      <c r="BI31" s="639"/>
      <c r="BJ31" s="639"/>
      <c r="BK31" s="639"/>
      <c r="BL31" s="639"/>
      <c r="BM31" s="675">
        <v>99.5</v>
      </c>
      <c r="BN31" s="685"/>
      <c r="BO31" s="685"/>
      <c r="BP31" s="685"/>
      <c r="BQ31" s="649"/>
      <c r="BR31" s="684">
        <v>99.5</v>
      </c>
      <c r="BS31" s="639"/>
      <c r="BT31" s="639"/>
      <c r="BU31" s="639"/>
      <c r="BV31" s="639"/>
      <c r="BW31" s="639"/>
      <c r="BX31" s="675">
        <v>98.5</v>
      </c>
      <c r="BY31" s="685"/>
      <c r="BZ31" s="685"/>
      <c r="CA31" s="685"/>
      <c r="CB31" s="649"/>
      <c r="CD31" s="692"/>
      <c r="CE31" s="693"/>
      <c r="CF31" s="657" t="s">
        <v>296</v>
      </c>
      <c r="CG31" s="654"/>
      <c r="CH31" s="654"/>
      <c r="CI31" s="654"/>
      <c r="CJ31" s="654"/>
      <c r="CK31" s="654"/>
      <c r="CL31" s="654"/>
      <c r="CM31" s="654"/>
      <c r="CN31" s="654"/>
      <c r="CO31" s="654"/>
      <c r="CP31" s="654"/>
      <c r="CQ31" s="655"/>
      <c r="CR31" s="620">
        <v>26683</v>
      </c>
      <c r="CS31" s="639"/>
      <c r="CT31" s="639"/>
      <c r="CU31" s="639"/>
      <c r="CV31" s="639"/>
      <c r="CW31" s="639"/>
      <c r="CX31" s="639"/>
      <c r="CY31" s="640"/>
      <c r="CZ31" s="623">
        <v>0.7</v>
      </c>
      <c r="DA31" s="641"/>
      <c r="DB31" s="641"/>
      <c r="DC31" s="642"/>
      <c r="DD31" s="626">
        <v>26683</v>
      </c>
      <c r="DE31" s="639"/>
      <c r="DF31" s="639"/>
      <c r="DG31" s="639"/>
      <c r="DH31" s="639"/>
      <c r="DI31" s="639"/>
      <c r="DJ31" s="639"/>
      <c r="DK31" s="640"/>
      <c r="DL31" s="626">
        <v>26683</v>
      </c>
      <c r="DM31" s="639"/>
      <c r="DN31" s="639"/>
      <c r="DO31" s="639"/>
      <c r="DP31" s="639"/>
      <c r="DQ31" s="639"/>
      <c r="DR31" s="639"/>
      <c r="DS31" s="639"/>
      <c r="DT31" s="639"/>
      <c r="DU31" s="639"/>
      <c r="DV31" s="640"/>
      <c r="DW31" s="643">
        <v>1.3</v>
      </c>
      <c r="DX31" s="644"/>
      <c r="DY31" s="644"/>
      <c r="DZ31" s="644"/>
      <c r="EA31" s="644"/>
      <c r="EB31" s="644"/>
      <c r="EC31" s="645"/>
    </row>
    <row r="32" spans="2:133" ht="11.25" customHeight="1">
      <c r="B32" s="617" t="s">
        <v>297</v>
      </c>
      <c r="C32" s="618"/>
      <c r="D32" s="618"/>
      <c r="E32" s="618"/>
      <c r="F32" s="618"/>
      <c r="G32" s="618"/>
      <c r="H32" s="618"/>
      <c r="I32" s="618"/>
      <c r="J32" s="618"/>
      <c r="K32" s="618"/>
      <c r="L32" s="618"/>
      <c r="M32" s="618"/>
      <c r="N32" s="618"/>
      <c r="O32" s="618"/>
      <c r="P32" s="618"/>
      <c r="Q32" s="619"/>
      <c r="R32" s="620">
        <v>108403</v>
      </c>
      <c r="S32" s="621"/>
      <c r="T32" s="621"/>
      <c r="U32" s="621"/>
      <c r="V32" s="621"/>
      <c r="W32" s="621"/>
      <c r="X32" s="621"/>
      <c r="Y32" s="622"/>
      <c r="Z32" s="673">
        <v>2.6</v>
      </c>
      <c r="AA32" s="673"/>
      <c r="AB32" s="673"/>
      <c r="AC32" s="673"/>
      <c r="AD32" s="674">
        <v>6036</v>
      </c>
      <c r="AE32" s="674"/>
      <c r="AF32" s="674"/>
      <c r="AG32" s="674"/>
      <c r="AH32" s="674"/>
      <c r="AI32" s="674"/>
      <c r="AJ32" s="674"/>
      <c r="AK32" s="674"/>
      <c r="AL32" s="643">
        <v>0.3</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99.4</v>
      </c>
      <c r="BH32" s="605"/>
      <c r="BI32" s="605"/>
      <c r="BJ32" s="605"/>
      <c r="BK32" s="605"/>
      <c r="BL32" s="605"/>
      <c r="BM32" s="668">
        <v>99.1</v>
      </c>
      <c r="BN32" s="605"/>
      <c r="BO32" s="605"/>
      <c r="BP32" s="605"/>
      <c r="BQ32" s="662"/>
      <c r="BR32" s="683">
        <v>99.4</v>
      </c>
      <c r="BS32" s="605"/>
      <c r="BT32" s="605"/>
      <c r="BU32" s="605"/>
      <c r="BV32" s="605"/>
      <c r="BW32" s="605"/>
      <c r="BX32" s="668">
        <v>98</v>
      </c>
      <c r="BY32" s="605"/>
      <c r="BZ32" s="605"/>
      <c r="CA32" s="605"/>
      <c r="CB32" s="662"/>
      <c r="CD32" s="694"/>
      <c r="CE32" s="695"/>
      <c r="CF32" s="657" t="s">
        <v>299</v>
      </c>
      <c r="CG32" s="654"/>
      <c r="CH32" s="654"/>
      <c r="CI32" s="654"/>
      <c r="CJ32" s="654"/>
      <c r="CK32" s="654"/>
      <c r="CL32" s="654"/>
      <c r="CM32" s="654"/>
      <c r="CN32" s="654"/>
      <c r="CO32" s="654"/>
      <c r="CP32" s="654"/>
      <c r="CQ32" s="655"/>
      <c r="CR32" s="620" t="s">
        <v>111</v>
      </c>
      <c r="CS32" s="621"/>
      <c r="CT32" s="621"/>
      <c r="CU32" s="621"/>
      <c r="CV32" s="621"/>
      <c r="CW32" s="621"/>
      <c r="CX32" s="621"/>
      <c r="CY32" s="622"/>
      <c r="CZ32" s="623" t="s">
        <v>111</v>
      </c>
      <c r="DA32" s="641"/>
      <c r="DB32" s="641"/>
      <c r="DC32" s="642"/>
      <c r="DD32" s="626" t="s">
        <v>111</v>
      </c>
      <c r="DE32" s="621"/>
      <c r="DF32" s="621"/>
      <c r="DG32" s="621"/>
      <c r="DH32" s="621"/>
      <c r="DI32" s="621"/>
      <c r="DJ32" s="621"/>
      <c r="DK32" s="622"/>
      <c r="DL32" s="626" t="s">
        <v>111</v>
      </c>
      <c r="DM32" s="621"/>
      <c r="DN32" s="621"/>
      <c r="DO32" s="621"/>
      <c r="DP32" s="621"/>
      <c r="DQ32" s="621"/>
      <c r="DR32" s="621"/>
      <c r="DS32" s="621"/>
      <c r="DT32" s="621"/>
      <c r="DU32" s="621"/>
      <c r="DV32" s="622"/>
      <c r="DW32" s="643" t="s">
        <v>111</v>
      </c>
      <c r="DX32" s="644"/>
      <c r="DY32" s="644"/>
      <c r="DZ32" s="644"/>
      <c r="EA32" s="644"/>
      <c r="EB32" s="644"/>
      <c r="EC32" s="645"/>
    </row>
    <row r="33" spans="2:133" ht="11.25" customHeight="1">
      <c r="B33" s="617" t="s">
        <v>300</v>
      </c>
      <c r="C33" s="618"/>
      <c r="D33" s="618"/>
      <c r="E33" s="618"/>
      <c r="F33" s="618"/>
      <c r="G33" s="618"/>
      <c r="H33" s="618"/>
      <c r="I33" s="618"/>
      <c r="J33" s="618"/>
      <c r="K33" s="618"/>
      <c r="L33" s="618"/>
      <c r="M33" s="618"/>
      <c r="N33" s="618"/>
      <c r="O33" s="618"/>
      <c r="P33" s="618"/>
      <c r="Q33" s="619"/>
      <c r="R33" s="620">
        <v>384980</v>
      </c>
      <c r="S33" s="621"/>
      <c r="T33" s="621"/>
      <c r="U33" s="621"/>
      <c r="V33" s="621"/>
      <c r="W33" s="621"/>
      <c r="X33" s="621"/>
      <c r="Y33" s="622"/>
      <c r="Z33" s="673">
        <v>9.1999999999999993</v>
      </c>
      <c r="AA33" s="673"/>
      <c r="AB33" s="673"/>
      <c r="AC33" s="673"/>
      <c r="AD33" s="674" t="s">
        <v>111</v>
      </c>
      <c r="AE33" s="674"/>
      <c r="AF33" s="674"/>
      <c r="AG33" s="674"/>
      <c r="AH33" s="674"/>
      <c r="AI33" s="674"/>
      <c r="AJ33" s="674"/>
      <c r="AK33" s="674"/>
      <c r="AL33" s="643" t="s">
        <v>111</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2092363</v>
      </c>
      <c r="CS33" s="639"/>
      <c r="CT33" s="639"/>
      <c r="CU33" s="639"/>
      <c r="CV33" s="639"/>
      <c r="CW33" s="639"/>
      <c r="CX33" s="639"/>
      <c r="CY33" s="640"/>
      <c r="CZ33" s="623">
        <v>51.8</v>
      </c>
      <c r="DA33" s="641"/>
      <c r="DB33" s="641"/>
      <c r="DC33" s="642"/>
      <c r="DD33" s="626">
        <v>1346049</v>
      </c>
      <c r="DE33" s="639"/>
      <c r="DF33" s="639"/>
      <c r="DG33" s="639"/>
      <c r="DH33" s="639"/>
      <c r="DI33" s="639"/>
      <c r="DJ33" s="639"/>
      <c r="DK33" s="640"/>
      <c r="DL33" s="626">
        <v>803098</v>
      </c>
      <c r="DM33" s="639"/>
      <c r="DN33" s="639"/>
      <c r="DO33" s="639"/>
      <c r="DP33" s="639"/>
      <c r="DQ33" s="639"/>
      <c r="DR33" s="639"/>
      <c r="DS33" s="639"/>
      <c r="DT33" s="639"/>
      <c r="DU33" s="639"/>
      <c r="DV33" s="640"/>
      <c r="DW33" s="643">
        <v>37.9</v>
      </c>
      <c r="DX33" s="644"/>
      <c r="DY33" s="644"/>
      <c r="DZ33" s="644"/>
      <c r="EA33" s="644"/>
      <c r="EB33" s="644"/>
      <c r="EC33" s="645"/>
    </row>
    <row r="34" spans="2:133" ht="11.25" customHeight="1">
      <c r="B34" s="617" t="s">
        <v>302</v>
      </c>
      <c r="C34" s="618"/>
      <c r="D34" s="618"/>
      <c r="E34" s="618"/>
      <c r="F34" s="618"/>
      <c r="G34" s="618"/>
      <c r="H34" s="618"/>
      <c r="I34" s="618"/>
      <c r="J34" s="618"/>
      <c r="K34" s="618"/>
      <c r="L34" s="618"/>
      <c r="M34" s="618"/>
      <c r="N34" s="618"/>
      <c r="O34" s="618"/>
      <c r="P34" s="618"/>
      <c r="Q34" s="619"/>
      <c r="R34" s="620" t="s">
        <v>111</v>
      </c>
      <c r="S34" s="621"/>
      <c r="T34" s="621"/>
      <c r="U34" s="621"/>
      <c r="V34" s="621"/>
      <c r="W34" s="621"/>
      <c r="X34" s="621"/>
      <c r="Y34" s="622"/>
      <c r="Z34" s="673" t="s">
        <v>111</v>
      </c>
      <c r="AA34" s="673"/>
      <c r="AB34" s="673"/>
      <c r="AC34" s="673"/>
      <c r="AD34" s="674" t="s">
        <v>111</v>
      </c>
      <c r="AE34" s="674"/>
      <c r="AF34" s="674"/>
      <c r="AG34" s="674"/>
      <c r="AH34" s="674"/>
      <c r="AI34" s="674"/>
      <c r="AJ34" s="674"/>
      <c r="AK34" s="674"/>
      <c r="AL34" s="643" t="s">
        <v>111</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931263</v>
      </c>
      <c r="CS34" s="621"/>
      <c r="CT34" s="621"/>
      <c r="CU34" s="621"/>
      <c r="CV34" s="621"/>
      <c r="CW34" s="621"/>
      <c r="CX34" s="621"/>
      <c r="CY34" s="622"/>
      <c r="CZ34" s="623">
        <v>23.1</v>
      </c>
      <c r="DA34" s="641"/>
      <c r="DB34" s="641"/>
      <c r="DC34" s="642"/>
      <c r="DD34" s="626">
        <v>525275</v>
      </c>
      <c r="DE34" s="621"/>
      <c r="DF34" s="621"/>
      <c r="DG34" s="621"/>
      <c r="DH34" s="621"/>
      <c r="DI34" s="621"/>
      <c r="DJ34" s="621"/>
      <c r="DK34" s="622"/>
      <c r="DL34" s="626">
        <v>350991</v>
      </c>
      <c r="DM34" s="621"/>
      <c r="DN34" s="621"/>
      <c r="DO34" s="621"/>
      <c r="DP34" s="621"/>
      <c r="DQ34" s="621"/>
      <c r="DR34" s="621"/>
      <c r="DS34" s="621"/>
      <c r="DT34" s="621"/>
      <c r="DU34" s="621"/>
      <c r="DV34" s="622"/>
      <c r="DW34" s="643">
        <v>16.600000000000001</v>
      </c>
      <c r="DX34" s="644"/>
      <c r="DY34" s="644"/>
      <c r="DZ34" s="644"/>
      <c r="EA34" s="644"/>
      <c r="EB34" s="644"/>
      <c r="EC34" s="645"/>
    </row>
    <row r="35" spans="2:133" ht="11.25" customHeight="1">
      <c r="B35" s="617" t="s">
        <v>306</v>
      </c>
      <c r="C35" s="618"/>
      <c r="D35" s="618"/>
      <c r="E35" s="618"/>
      <c r="F35" s="618"/>
      <c r="G35" s="618"/>
      <c r="H35" s="618"/>
      <c r="I35" s="618"/>
      <c r="J35" s="618"/>
      <c r="K35" s="618"/>
      <c r="L35" s="618"/>
      <c r="M35" s="618"/>
      <c r="N35" s="618"/>
      <c r="O35" s="618"/>
      <c r="P35" s="618"/>
      <c r="Q35" s="619"/>
      <c r="R35" s="620">
        <v>83880</v>
      </c>
      <c r="S35" s="621"/>
      <c r="T35" s="621"/>
      <c r="U35" s="621"/>
      <c r="V35" s="621"/>
      <c r="W35" s="621"/>
      <c r="X35" s="621"/>
      <c r="Y35" s="622"/>
      <c r="Z35" s="673">
        <v>2</v>
      </c>
      <c r="AA35" s="673"/>
      <c r="AB35" s="673"/>
      <c r="AC35" s="673"/>
      <c r="AD35" s="674" t="s">
        <v>111</v>
      </c>
      <c r="AE35" s="674"/>
      <c r="AF35" s="674"/>
      <c r="AG35" s="674"/>
      <c r="AH35" s="674"/>
      <c r="AI35" s="674"/>
      <c r="AJ35" s="674"/>
      <c r="AK35" s="674"/>
      <c r="AL35" s="643" t="s">
        <v>111</v>
      </c>
      <c r="AM35" s="675"/>
      <c r="AN35" s="675"/>
      <c r="AO35" s="676"/>
      <c r="AP35" s="188"/>
      <c r="AQ35" s="677" t="s">
        <v>307</v>
      </c>
      <c r="AR35" s="678"/>
      <c r="AS35" s="678"/>
      <c r="AT35" s="678"/>
      <c r="AU35" s="678"/>
      <c r="AV35" s="678"/>
      <c r="AW35" s="678"/>
      <c r="AX35" s="678"/>
      <c r="AY35" s="679"/>
      <c r="AZ35" s="670">
        <v>489711</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124252</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4338</v>
      </c>
      <c r="CS35" s="639"/>
      <c r="CT35" s="639"/>
      <c r="CU35" s="639"/>
      <c r="CV35" s="639"/>
      <c r="CW35" s="639"/>
      <c r="CX35" s="639"/>
      <c r="CY35" s="640"/>
      <c r="CZ35" s="623">
        <v>0.1</v>
      </c>
      <c r="DA35" s="641"/>
      <c r="DB35" s="641"/>
      <c r="DC35" s="642"/>
      <c r="DD35" s="626">
        <v>4266</v>
      </c>
      <c r="DE35" s="639"/>
      <c r="DF35" s="639"/>
      <c r="DG35" s="639"/>
      <c r="DH35" s="639"/>
      <c r="DI35" s="639"/>
      <c r="DJ35" s="639"/>
      <c r="DK35" s="640"/>
      <c r="DL35" s="626">
        <v>4266</v>
      </c>
      <c r="DM35" s="639"/>
      <c r="DN35" s="639"/>
      <c r="DO35" s="639"/>
      <c r="DP35" s="639"/>
      <c r="DQ35" s="639"/>
      <c r="DR35" s="639"/>
      <c r="DS35" s="639"/>
      <c r="DT35" s="639"/>
      <c r="DU35" s="639"/>
      <c r="DV35" s="640"/>
      <c r="DW35" s="643">
        <v>0.2</v>
      </c>
      <c r="DX35" s="644"/>
      <c r="DY35" s="644"/>
      <c r="DZ35" s="644"/>
      <c r="EA35" s="644"/>
      <c r="EB35" s="644"/>
      <c r="EC35" s="645"/>
    </row>
    <row r="36" spans="2:133" ht="11.25" customHeight="1">
      <c r="B36" s="601" t="s">
        <v>310</v>
      </c>
      <c r="C36" s="602"/>
      <c r="D36" s="602"/>
      <c r="E36" s="602"/>
      <c r="F36" s="602"/>
      <c r="G36" s="602"/>
      <c r="H36" s="602"/>
      <c r="I36" s="602"/>
      <c r="J36" s="602"/>
      <c r="K36" s="602"/>
      <c r="L36" s="602"/>
      <c r="M36" s="602"/>
      <c r="N36" s="602"/>
      <c r="O36" s="602"/>
      <c r="P36" s="602"/>
      <c r="Q36" s="603"/>
      <c r="R36" s="604">
        <v>4173353</v>
      </c>
      <c r="S36" s="661"/>
      <c r="T36" s="661"/>
      <c r="U36" s="661"/>
      <c r="V36" s="661"/>
      <c r="W36" s="661"/>
      <c r="X36" s="661"/>
      <c r="Y36" s="664"/>
      <c r="Z36" s="665">
        <v>100</v>
      </c>
      <c r="AA36" s="665"/>
      <c r="AB36" s="665"/>
      <c r="AC36" s="665"/>
      <c r="AD36" s="666">
        <v>2032750</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63000</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149379</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331743</v>
      </c>
      <c r="CS36" s="621"/>
      <c r="CT36" s="621"/>
      <c r="CU36" s="621"/>
      <c r="CV36" s="621"/>
      <c r="CW36" s="621"/>
      <c r="CX36" s="621"/>
      <c r="CY36" s="622"/>
      <c r="CZ36" s="623">
        <v>8.1999999999999993</v>
      </c>
      <c r="DA36" s="641"/>
      <c r="DB36" s="641"/>
      <c r="DC36" s="642"/>
      <c r="DD36" s="626">
        <v>255825</v>
      </c>
      <c r="DE36" s="621"/>
      <c r="DF36" s="621"/>
      <c r="DG36" s="621"/>
      <c r="DH36" s="621"/>
      <c r="DI36" s="621"/>
      <c r="DJ36" s="621"/>
      <c r="DK36" s="622"/>
      <c r="DL36" s="626">
        <v>176644</v>
      </c>
      <c r="DM36" s="621"/>
      <c r="DN36" s="621"/>
      <c r="DO36" s="621"/>
      <c r="DP36" s="621"/>
      <c r="DQ36" s="621"/>
      <c r="DR36" s="621"/>
      <c r="DS36" s="621"/>
      <c r="DT36" s="621"/>
      <c r="DU36" s="621"/>
      <c r="DV36" s="622"/>
      <c r="DW36" s="643">
        <v>8.3000000000000007</v>
      </c>
      <c r="DX36" s="644"/>
      <c r="DY36" s="644"/>
      <c r="DZ36" s="644"/>
      <c r="EA36" s="644"/>
      <c r="EB36" s="644"/>
      <c r="EC36" s="645"/>
    </row>
    <row r="37" spans="2:133" ht="11.25" customHeight="1">
      <c r="AQ37" s="646" t="s">
        <v>314</v>
      </c>
      <c r="AR37" s="647"/>
      <c r="AS37" s="647"/>
      <c r="AT37" s="647"/>
      <c r="AU37" s="647"/>
      <c r="AV37" s="647"/>
      <c r="AW37" s="647"/>
      <c r="AX37" s="647"/>
      <c r="AY37" s="648"/>
      <c r="AZ37" s="620">
        <v>20900</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608</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91160</v>
      </c>
      <c r="CS37" s="639"/>
      <c r="CT37" s="639"/>
      <c r="CU37" s="639"/>
      <c r="CV37" s="639"/>
      <c r="CW37" s="639"/>
      <c r="CX37" s="639"/>
      <c r="CY37" s="640"/>
      <c r="CZ37" s="623">
        <v>2.2999999999999998</v>
      </c>
      <c r="DA37" s="641"/>
      <c r="DB37" s="641"/>
      <c r="DC37" s="642"/>
      <c r="DD37" s="626">
        <v>91160</v>
      </c>
      <c r="DE37" s="639"/>
      <c r="DF37" s="639"/>
      <c r="DG37" s="639"/>
      <c r="DH37" s="639"/>
      <c r="DI37" s="639"/>
      <c r="DJ37" s="639"/>
      <c r="DK37" s="640"/>
      <c r="DL37" s="626">
        <v>91160</v>
      </c>
      <c r="DM37" s="639"/>
      <c r="DN37" s="639"/>
      <c r="DO37" s="639"/>
      <c r="DP37" s="639"/>
      <c r="DQ37" s="639"/>
      <c r="DR37" s="639"/>
      <c r="DS37" s="639"/>
      <c r="DT37" s="639"/>
      <c r="DU37" s="639"/>
      <c r="DV37" s="640"/>
      <c r="DW37" s="643">
        <v>4.3</v>
      </c>
      <c r="DX37" s="644"/>
      <c r="DY37" s="644"/>
      <c r="DZ37" s="644"/>
      <c r="EA37" s="644"/>
      <c r="EB37" s="644"/>
      <c r="EC37" s="645"/>
    </row>
    <row r="38" spans="2:133" ht="11.25" customHeight="1">
      <c r="AQ38" s="646" t="s">
        <v>317</v>
      </c>
      <c r="AR38" s="647"/>
      <c r="AS38" s="647"/>
      <c r="AT38" s="647"/>
      <c r="AU38" s="647"/>
      <c r="AV38" s="647"/>
      <c r="AW38" s="647"/>
      <c r="AX38" s="647"/>
      <c r="AY38" s="648"/>
      <c r="AZ38" s="620">
        <v>16400</v>
      </c>
      <c r="BA38" s="621"/>
      <c r="BB38" s="621"/>
      <c r="BC38" s="621"/>
      <c r="BD38" s="639"/>
      <c r="BE38" s="639"/>
      <c r="BF38" s="649"/>
      <c r="BG38" s="657" t="s">
        <v>318</v>
      </c>
      <c r="BH38" s="654"/>
      <c r="BI38" s="654"/>
      <c r="BJ38" s="654"/>
      <c r="BK38" s="654"/>
      <c r="BL38" s="654"/>
      <c r="BM38" s="654"/>
      <c r="BN38" s="654"/>
      <c r="BO38" s="654"/>
      <c r="BP38" s="654"/>
      <c r="BQ38" s="654"/>
      <c r="BR38" s="654"/>
      <c r="BS38" s="654"/>
      <c r="BT38" s="654"/>
      <c r="BU38" s="655"/>
      <c r="BV38" s="620">
        <v>968</v>
      </c>
      <c r="BW38" s="621"/>
      <c r="BX38" s="621"/>
      <c r="BY38" s="621"/>
      <c r="BZ38" s="621"/>
      <c r="CA38" s="621"/>
      <c r="CB38" s="656"/>
      <c r="CD38" s="657" t="s">
        <v>319</v>
      </c>
      <c r="CE38" s="654"/>
      <c r="CF38" s="654"/>
      <c r="CG38" s="654"/>
      <c r="CH38" s="654"/>
      <c r="CI38" s="654"/>
      <c r="CJ38" s="654"/>
      <c r="CK38" s="654"/>
      <c r="CL38" s="654"/>
      <c r="CM38" s="654"/>
      <c r="CN38" s="654"/>
      <c r="CO38" s="654"/>
      <c r="CP38" s="654"/>
      <c r="CQ38" s="655"/>
      <c r="CR38" s="620">
        <v>460942</v>
      </c>
      <c r="CS38" s="621"/>
      <c r="CT38" s="621"/>
      <c r="CU38" s="621"/>
      <c r="CV38" s="621"/>
      <c r="CW38" s="621"/>
      <c r="CX38" s="621"/>
      <c r="CY38" s="622"/>
      <c r="CZ38" s="623">
        <v>11.4</v>
      </c>
      <c r="DA38" s="641"/>
      <c r="DB38" s="641"/>
      <c r="DC38" s="642"/>
      <c r="DD38" s="626">
        <v>403355</v>
      </c>
      <c r="DE38" s="621"/>
      <c r="DF38" s="621"/>
      <c r="DG38" s="621"/>
      <c r="DH38" s="621"/>
      <c r="DI38" s="621"/>
      <c r="DJ38" s="621"/>
      <c r="DK38" s="622"/>
      <c r="DL38" s="626">
        <v>271197</v>
      </c>
      <c r="DM38" s="621"/>
      <c r="DN38" s="621"/>
      <c r="DO38" s="621"/>
      <c r="DP38" s="621"/>
      <c r="DQ38" s="621"/>
      <c r="DR38" s="621"/>
      <c r="DS38" s="621"/>
      <c r="DT38" s="621"/>
      <c r="DU38" s="621"/>
      <c r="DV38" s="622"/>
      <c r="DW38" s="643">
        <v>12.8</v>
      </c>
      <c r="DX38" s="644"/>
      <c r="DY38" s="644"/>
      <c r="DZ38" s="644"/>
      <c r="EA38" s="644"/>
      <c r="EB38" s="644"/>
      <c r="EC38" s="645"/>
    </row>
    <row r="39" spans="2:133" ht="11.25" customHeight="1">
      <c r="AQ39" s="646" t="s">
        <v>320</v>
      </c>
      <c r="AR39" s="647"/>
      <c r="AS39" s="647"/>
      <c r="AT39" s="647"/>
      <c r="AU39" s="647"/>
      <c r="AV39" s="647"/>
      <c r="AW39" s="647"/>
      <c r="AX39" s="647"/>
      <c r="AY39" s="648"/>
      <c r="AZ39" s="620">
        <v>12369</v>
      </c>
      <c r="BA39" s="621"/>
      <c r="BB39" s="621"/>
      <c r="BC39" s="621"/>
      <c r="BD39" s="639"/>
      <c r="BE39" s="639"/>
      <c r="BF39" s="649"/>
      <c r="BG39" s="650" t="s">
        <v>321</v>
      </c>
      <c r="BH39" s="651"/>
      <c r="BI39" s="651"/>
      <c r="BJ39" s="651"/>
      <c r="BK39" s="651"/>
      <c r="BL39" s="189"/>
      <c r="BM39" s="654" t="s">
        <v>322</v>
      </c>
      <c r="BN39" s="654"/>
      <c r="BO39" s="654"/>
      <c r="BP39" s="654"/>
      <c r="BQ39" s="654"/>
      <c r="BR39" s="654"/>
      <c r="BS39" s="654"/>
      <c r="BT39" s="654"/>
      <c r="BU39" s="655"/>
      <c r="BV39" s="620">
        <v>103</v>
      </c>
      <c r="BW39" s="621"/>
      <c r="BX39" s="621"/>
      <c r="BY39" s="621"/>
      <c r="BZ39" s="621"/>
      <c r="CA39" s="621"/>
      <c r="CB39" s="656"/>
      <c r="CD39" s="657" t="s">
        <v>323</v>
      </c>
      <c r="CE39" s="654"/>
      <c r="CF39" s="654"/>
      <c r="CG39" s="654"/>
      <c r="CH39" s="654"/>
      <c r="CI39" s="654"/>
      <c r="CJ39" s="654"/>
      <c r="CK39" s="654"/>
      <c r="CL39" s="654"/>
      <c r="CM39" s="654"/>
      <c r="CN39" s="654"/>
      <c r="CO39" s="654"/>
      <c r="CP39" s="654"/>
      <c r="CQ39" s="655"/>
      <c r="CR39" s="620">
        <v>301077</v>
      </c>
      <c r="CS39" s="639"/>
      <c r="CT39" s="639"/>
      <c r="CU39" s="639"/>
      <c r="CV39" s="639"/>
      <c r="CW39" s="639"/>
      <c r="CX39" s="639"/>
      <c r="CY39" s="640"/>
      <c r="CZ39" s="623">
        <v>7.5</v>
      </c>
      <c r="DA39" s="641"/>
      <c r="DB39" s="641"/>
      <c r="DC39" s="642"/>
      <c r="DD39" s="626">
        <v>94328</v>
      </c>
      <c r="DE39" s="639"/>
      <c r="DF39" s="639"/>
      <c r="DG39" s="639"/>
      <c r="DH39" s="639"/>
      <c r="DI39" s="639"/>
      <c r="DJ39" s="639"/>
      <c r="DK39" s="640"/>
      <c r="DL39" s="626" t="s">
        <v>324</v>
      </c>
      <c r="DM39" s="639"/>
      <c r="DN39" s="639"/>
      <c r="DO39" s="639"/>
      <c r="DP39" s="639"/>
      <c r="DQ39" s="639"/>
      <c r="DR39" s="639"/>
      <c r="DS39" s="639"/>
      <c r="DT39" s="639"/>
      <c r="DU39" s="639"/>
      <c r="DV39" s="640"/>
      <c r="DW39" s="643" t="s">
        <v>324</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204131</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151</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v>63000</v>
      </c>
      <c r="CS40" s="621"/>
      <c r="CT40" s="621"/>
      <c r="CU40" s="621"/>
      <c r="CV40" s="621"/>
      <c r="CW40" s="621"/>
      <c r="CX40" s="621"/>
      <c r="CY40" s="622"/>
      <c r="CZ40" s="623">
        <v>1.6</v>
      </c>
      <c r="DA40" s="641"/>
      <c r="DB40" s="641"/>
      <c r="DC40" s="642"/>
      <c r="DD40" s="626">
        <v>63000</v>
      </c>
      <c r="DE40" s="621"/>
      <c r="DF40" s="621"/>
      <c r="DG40" s="621"/>
      <c r="DH40" s="621"/>
      <c r="DI40" s="621"/>
      <c r="DJ40" s="621"/>
      <c r="DK40" s="622"/>
      <c r="DL40" s="626" t="s">
        <v>324</v>
      </c>
      <c r="DM40" s="621"/>
      <c r="DN40" s="621"/>
      <c r="DO40" s="621"/>
      <c r="DP40" s="621"/>
      <c r="DQ40" s="621"/>
      <c r="DR40" s="621"/>
      <c r="DS40" s="621"/>
      <c r="DT40" s="621"/>
      <c r="DU40" s="621"/>
      <c r="DV40" s="622"/>
      <c r="DW40" s="643" t="s">
        <v>324</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172911</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324</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603777</v>
      </c>
      <c r="CS42" s="621"/>
      <c r="CT42" s="621"/>
      <c r="CU42" s="621"/>
      <c r="CV42" s="621"/>
      <c r="CW42" s="621"/>
      <c r="CX42" s="621"/>
      <c r="CY42" s="622"/>
      <c r="CZ42" s="623">
        <v>15</v>
      </c>
      <c r="DA42" s="624"/>
      <c r="DB42" s="624"/>
      <c r="DC42" s="625"/>
      <c r="DD42" s="626">
        <v>199086</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22648</v>
      </c>
      <c r="CS43" s="639"/>
      <c r="CT43" s="639"/>
      <c r="CU43" s="639"/>
      <c r="CV43" s="639"/>
      <c r="CW43" s="639"/>
      <c r="CX43" s="639"/>
      <c r="CY43" s="640"/>
      <c r="CZ43" s="623">
        <v>0.6</v>
      </c>
      <c r="DA43" s="641"/>
      <c r="DB43" s="641"/>
      <c r="DC43" s="642"/>
      <c r="DD43" s="626">
        <v>22648</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336</v>
      </c>
      <c r="CD44" s="633" t="s">
        <v>288</v>
      </c>
      <c r="CE44" s="634"/>
      <c r="CF44" s="617" t="s">
        <v>337</v>
      </c>
      <c r="CG44" s="618"/>
      <c r="CH44" s="618"/>
      <c r="CI44" s="618"/>
      <c r="CJ44" s="618"/>
      <c r="CK44" s="618"/>
      <c r="CL44" s="618"/>
      <c r="CM44" s="618"/>
      <c r="CN44" s="618"/>
      <c r="CO44" s="618"/>
      <c r="CP44" s="618"/>
      <c r="CQ44" s="619"/>
      <c r="CR44" s="620">
        <v>499383</v>
      </c>
      <c r="CS44" s="621"/>
      <c r="CT44" s="621"/>
      <c r="CU44" s="621"/>
      <c r="CV44" s="621"/>
      <c r="CW44" s="621"/>
      <c r="CX44" s="621"/>
      <c r="CY44" s="622"/>
      <c r="CZ44" s="623">
        <v>12.4</v>
      </c>
      <c r="DA44" s="624"/>
      <c r="DB44" s="624"/>
      <c r="DC44" s="625"/>
      <c r="DD44" s="626">
        <v>180107</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338</v>
      </c>
      <c r="CG45" s="618"/>
      <c r="CH45" s="618"/>
      <c r="CI45" s="618"/>
      <c r="CJ45" s="618"/>
      <c r="CK45" s="618"/>
      <c r="CL45" s="618"/>
      <c r="CM45" s="618"/>
      <c r="CN45" s="618"/>
      <c r="CO45" s="618"/>
      <c r="CP45" s="618"/>
      <c r="CQ45" s="619"/>
      <c r="CR45" s="620">
        <v>147230</v>
      </c>
      <c r="CS45" s="639"/>
      <c r="CT45" s="639"/>
      <c r="CU45" s="639"/>
      <c r="CV45" s="639"/>
      <c r="CW45" s="639"/>
      <c r="CX45" s="639"/>
      <c r="CY45" s="640"/>
      <c r="CZ45" s="623">
        <v>3.6</v>
      </c>
      <c r="DA45" s="641"/>
      <c r="DB45" s="641"/>
      <c r="DC45" s="642"/>
      <c r="DD45" s="626">
        <v>2213</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339</v>
      </c>
      <c r="CG46" s="618"/>
      <c r="CH46" s="618"/>
      <c r="CI46" s="618"/>
      <c r="CJ46" s="618"/>
      <c r="CK46" s="618"/>
      <c r="CL46" s="618"/>
      <c r="CM46" s="618"/>
      <c r="CN46" s="618"/>
      <c r="CO46" s="618"/>
      <c r="CP46" s="618"/>
      <c r="CQ46" s="619"/>
      <c r="CR46" s="620">
        <v>350663</v>
      </c>
      <c r="CS46" s="621"/>
      <c r="CT46" s="621"/>
      <c r="CU46" s="621"/>
      <c r="CV46" s="621"/>
      <c r="CW46" s="621"/>
      <c r="CX46" s="621"/>
      <c r="CY46" s="622"/>
      <c r="CZ46" s="623">
        <v>8.6999999999999993</v>
      </c>
      <c r="DA46" s="624"/>
      <c r="DB46" s="624"/>
      <c r="DC46" s="625"/>
      <c r="DD46" s="626">
        <v>177149</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340</v>
      </c>
      <c r="CG47" s="618"/>
      <c r="CH47" s="618"/>
      <c r="CI47" s="618"/>
      <c r="CJ47" s="618"/>
      <c r="CK47" s="618"/>
      <c r="CL47" s="618"/>
      <c r="CM47" s="618"/>
      <c r="CN47" s="618"/>
      <c r="CO47" s="618"/>
      <c r="CP47" s="618"/>
      <c r="CQ47" s="619"/>
      <c r="CR47" s="620">
        <v>104394</v>
      </c>
      <c r="CS47" s="639"/>
      <c r="CT47" s="639"/>
      <c r="CU47" s="639"/>
      <c r="CV47" s="639"/>
      <c r="CW47" s="639"/>
      <c r="CX47" s="639"/>
      <c r="CY47" s="640"/>
      <c r="CZ47" s="623">
        <v>2.6</v>
      </c>
      <c r="DA47" s="641"/>
      <c r="DB47" s="641"/>
      <c r="DC47" s="642"/>
      <c r="DD47" s="626">
        <v>18979</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341</v>
      </c>
      <c r="CG48" s="618"/>
      <c r="CH48" s="618"/>
      <c r="CI48" s="618"/>
      <c r="CJ48" s="618"/>
      <c r="CK48" s="618"/>
      <c r="CL48" s="618"/>
      <c r="CM48" s="618"/>
      <c r="CN48" s="618"/>
      <c r="CO48" s="618"/>
      <c r="CP48" s="618"/>
      <c r="CQ48" s="619"/>
      <c r="CR48" s="620" t="s">
        <v>111</v>
      </c>
      <c r="CS48" s="621"/>
      <c r="CT48" s="621"/>
      <c r="CU48" s="621"/>
      <c r="CV48" s="621"/>
      <c r="CW48" s="621"/>
      <c r="CX48" s="621"/>
      <c r="CY48" s="622"/>
      <c r="CZ48" s="623" t="s">
        <v>111</v>
      </c>
      <c r="DA48" s="624"/>
      <c r="DB48" s="624"/>
      <c r="DC48" s="625"/>
      <c r="DD48" s="626" t="s">
        <v>111</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342</v>
      </c>
      <c r="CE49" s="602"/>
      <c r="CF49" s="602"/>
      <c r="CG49" s="602"/>
      <c r="CH49" s="602"/>
      <c r="CI49" s="602"/>
      <c r="CJ49" s="602"/>
      <c r="CK49" s="602"/>
      <c r="CL49" s="602"/>
      <c r="CM49" s="602"/>
      <c r="CN49" s="602"/>
      <c r="CO49" s="602"/>
      <c r="CP49" s="602"/>
      <c r="CQ49" s="603"/>
      <c r="CR49" s="604">
        <v>4038202</v>
      </c>
      <c r="CS49" s="605"/>
      <c r="CT49" s="605"/>
      <c r="CU49" s="605"/>
      <c r="CV49" s="605"/>
      <c r="CW49" s="605"/>
      <c r="CX49" s="605"/>
      <c r="CY49" s="606"/>
      <c r="CZ49" s="607">
        <v>100</v>
      </c>
      <c r="DA49" s="608"/>
      <c r="DB49" s="608"/>
      <c r="DC49" s="609"/>
      <c r="DD49" s="610">
        <v>2722988</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8" scale="9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Q115"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344</v>
      </c>
      <c r="DK2" s="1140"/>
      <c r="DL2" s="1140"/>
      <c r="DM2" s="1140"/>
      <c r="DN2" s="1140"/>
      <c r="DO2" s="1141"/>
      <c r="DP2" s="202"/>
      <c r="DQ2" s="1139" t="s">
        <v>345</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346</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2"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27" t="s">
        <v>362</v>
      </c>
      <c r="DH5" s="1128"/>
      <c r="DI5" s="1128"/>
      <c r="DJ5" s="1128"/>
      <c r="DK5" s="1129"/>
      <c r="DL5" s="1127" t="s">
        <v>363</v>
      </c>
      <c r="DM5" s="1128"/>
      <c r="DN5" s="1128"/>
      <c r="DO5" s="1128"/>
      <c r="DP5" s="1129"/>
      <c r="DQ5" s="1030" t="s">
        <v>364</v>
      </c>
      <c r="DR5" s="1031"/>
      <c r="DS5" s="1031"/>
      <c r="DT5" s="1031"/>
      <c r="DU5" s="1032"/>
      <c r="DV5" s="1030" t="s">
        <v>355</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365</v>
      </c>
      <c r="C7" s="1080"/>
      <c r="D7" s="1080"/>
      <c r="E7" s="1080"/>
      <c r="F7" s="1080"/>
      <c r="G7" s="1080"/>
      <c r="H7" s="1080"/>
      <c r="I7" s="1080"/>
      <c r="J7" s="1080"/>
      <c r="K7" s="1080"/>
      <c r="L7" s="1080"/>
      <c r="M7" s="1080"/>
      <c r="N7" s="1080"/>
      <c r="O7" s="1080"/>
      <c r="P7" s="1081"/>
      <c r="Q7" s="1133">
        <v>4173</v>
      </c>
      <c r="R7" s="1134"/>
      <c r="S7" s="1134"/>
      <c r="T7" s="1134"/>
      <c r="U7" s="1134"/>
      <c r="V7" s="1134">
        <v>4038</v>
      </c>
      <c r="W7" s="1134"/>
      <c r="X7" s="1134"/>
      <c r="Y7" s="1134"/>
      <c r="Z7" s="1134"/>
      <c r="AA7" s="1134">
        <f>Q7-V7</f>
        <v>135</v>
      </c>
      <c r="AB7" s="1134"/>
      <c r="AC7" s="1134"/>
      <c r="AD7" s="1134"/>
      <c r="AE7" s="1135"/>
      <c r="AF7" s="1136">
        <v>114</v>
      </c>
      <c r="AG7" s="1137"/>
      <c r="AH7" s="1137"/>
      <c r="AI7" s="1137"/>
      <c r="AJ7" s="1138"/>
      <c r="AK7" s="1120">
        <v>161</v>
      </c>
      <c r="AL7" s="1121"/>
      <c r="AM7" s="1121"/>
      <c r="AN7" s="1121"/>
      <c r="AO7" s="1121"/>
      <c r="AP7" s="1121">
        <v>3318</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c r="BT7" s="1125"/>
      <c r="BU7" s="1125"/>
      <c r="BV7" s="1125"/>
      <c r="BW7" s="1125"/>
      <c r="BX7" s="1125"/>
      <c r="BY7" s="1125"/>
      <c r="BZ7" s="1125"/>
      <c r="CA7" s="1125"/>
      <c r="CB7" s="1125"/>
      <c r="CC7" s="1125"/>
      <c r="CD7" s="1125"/>
      <c r="CE7" s="1125"/>
      <c r="CF7" s="1125"/>
      <c r="CG7" s="1126"/>
      <c r="CH7" s="1117"/>
      <c r="CI7" s="1118"/>
      <c r="CJ7" s="1118"/>
      <c r="CK7" s="1118"/>
      <c r="CL7" s="1119"/>
      <c r="CM7" s="1117"/>
      <c r="CN7" s="1118"/>
      <c r="CO7" s="1118"/>
      <c r="CP7" s="1118"/>
      <c r="CQ7" s="1119"/>
      <c r="CR7" s="1117"/>
      <c r="CS7" s="1118"/>
      <c r="CT7" s="1118"/>
      <c r="CU7" s="1118"/>
      <c r="CV7" s="1119"/>
      <c r="CW7" s="1117"/>
      <c r="CX7" s="1118"/>
      <c r="CY7" s="1118"/>
      <c r="CZ7" s="1118"/>
      <c r="DA7" s="1119"/>
      <c r="DB7" s="1117"/>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7"/>
    </row>
    <row r="8" spans="1:131" s="208" customFormat="1" ht="26.25" customHeight="1">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366</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367</v>
      </c>
      <c r="B23" s="973" t="s">
        <v>368</v>
      </c>
      <c r="C23" s="974"/>
      <c r="D23" s="974"/>
      <c r="E23" s="974"/>
      <c r="F23" s="974"/>
      <c r="G23" s="974"/>
      <c r="H23" s="974"/>
      <c r="I23" s="974"/>
      <c r="J23" s="974"/>
      <c r="K23" s="974"/>
      <c r="L23" s="974"/>
      <c r="M23" s="974"/>
      <c r="N23" s="974"/>
      <c r="O23" s="974"/>
      <c r="P23" s="975"/>
      <c r="Q23" s="1097">
        <f>Q7</f>
        <v>4173</v>
      </c>
      <c r="R23" s="1098"/>
      <c r="S23" s="1098"/>
      <c r="T23" s="1098"/>
      <c r="U23" s="1098"/>
      <c r="V23" s="1098">
        <f>V7</f>
        <v>4038</v>
      </c>
      <c r="W23" s="1098"/>
      <c r="X23" s="1098"/>
      <c r="Y23" s="1098"/>
      <c r="Z23" s="1098"/>
      <c r="AA23" s="1098">
        <f>AA7</f>
        <v>135</v>
      </c>
      <c r="AB23" s="1098"/>
      <c r="AC23" s="1098"/>
      <c r="AD23" s="1098"/>
      <c r="AE23" s="1099"/>
      <c r="AF23" s="1100">
        <v>114</v>
      </c>
      <c r="AG23" s="1098"/>
      <c r="AH23" s="1098"/>
      <c r="AI23" s="1098"/>
      <c r="AJ23" s="1101"/>
      <c r="AK23" s="1102"/>
      <c r="AL23" s="1103"/>
      <c r="AM23" s="1103"/>
      <c r="AN23" s="1103"/>
      <c r="AO23" s="1103"/>
      <c r="AP23" s="1098">
        <f>AP7</f>
        <v>3318</v>
      </c>
      <c r="AQ23" s="1098"/>
      <c r="AR23" s="1098"/>
      <c r="AS23" s="1098"/>
      <c r="AT23" s="1098"/>
      <c r="AU23" s="1104"/>
      <c r="AV23" s="1104"/>
      <c r="AW23" s="1104"/>
      <c r="AX23" s="1104"/>
      <c r="AY23" s="1105"/>
      <c r="AZ23" s="1094" t="s">
        <v>111</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369</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370</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348</v>
      </c>
      <c r="B26" s="1025"/>
      <c r="C26" s="1025"/>
      <c r="D26" s="1025"/>
      <c r="E26" s="1025"/>
      <c r="F26" s="1025"/>
      <c r="G26" s="1025"/>
      <c r="H26" s="1025"/>
      <c r="I26" s="1025"/>
      <c r="J26" s="1025"/>
      <c r="K26" s="1025"/>
      <c r="L26" s="1025"/>
      <c r="M26" s="1025"/>
      <c r="N26" s="1025"/>
      <c r="O26" s="1025"/>
      <c r="P26" s="1026"/>
      <c r="Q26" s="1030" t="s">
        <v>371</v>
      </c>
      <c r="R26" s="1031"/>
      <c r="S26" s="1031"/>
      <c r="T26" s="1031"/>
      <c r="U26" s="1032"/>
      <c r="V26" s="1030" t="s">
        <v>372</v>
      </c>
      <c r="W26" s="1031"/>
      <c r="X26" s="1031"/>
      <c r="Y26" s="1031"/>
      <c r="Z26" s="1032"/>
      <c r="AA26" s="1030" t="s">
        <v>373</v>
      </c>
      <c r="AB26" s="1031"/>
      <c r="AC26" s="1031"/>
      <c r="AD26" s="1031"/>
      <c r="AE26" s="1031"/>
      <c r="AF26" s="1088" t="s">
        <v>374</v>
      </c>
      <c r="AG26" s="1037"/>
      <c r="AH26" s="1037"/>
      <c r="AI26" s="1037"/>
      <c r="AJ26" s="1089"/>
      <c r="AK26" s="1031" t="s">
        <v>375</v>
      </c>
      <c r="AL26" s="1031"/>
      <c r="AM26" s="1031"/>
      <c r="AN26" s="1031"/>
      <c r="AO26" s="1032"/>
      <c r="AP26" s="1030" t="s">
        <v>376</v>
      </c>
      <c r="AQ26" s="1031"/>
      <c r="AR26" s="1031"/>
      <c r="AS26" s="1031"/>
      <c r="AT26" s="1032"/>
      <c r="AU26" s="1030" t="s">
        <v>377</v>
      </c>
      <c r="AV26" s="1031"/>
      <c r="AW26" s="1031"/>
      <c r="AX26" s="1031"/>
      <c r="AY26" s="1032"/>
      <c r="AZ26" s="1030" t="s">
        <v>378</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379</v>
      </c>
      <c r="C28" s="1080"/>
      <c r="D28" s="1080"/>
      <c r="E28" s="1080"/>
      <c r="F28" s="1080"/>
      <c r="G28" s="1080"/>
      <c r="H28" s="1080"/>
      <c r="I28" s="1080"/>
      <c r="J28" s="1080"/>
      <c r="K28" s="1080"/>
      <c r="L28" s="1080"/>
      <c r="M28" s="1080"/>
      <c r="N28" s="1080"/>
      <c r="O28" s="1080"/>
      <c r="P28" s="1081"/>
      <c r="Q28" s="1082">
        <v>700</v>
      </c>
      <c r="R28" s="1083"/>
      <c r="S28" s="1083"/>
      <c r="T28" s="1083"/>
      <c r="U28" s="1083"/>
      <c r="V28" s="1083">
        <v>576</v>
      </c>
      <c r="W28" s="1083"/>
      <c r="X28" s="1083"/>
      <c r="Y28" s="1083"/>
      <c r="Z28" s="1083"/>
      <c r="AA28" s="1083">
        <f>Q28-V28</f>
        <v>124</v>
      </c>
      <c r="AB28" s="1083"/>
      <c r="AC28" s="1083"/>
      <c r="AD28" s="1083"/>
      <c r="AE28" s="1084"/>
      <c r="AF28" s="1085">
        <v>124</v>
      </c>
      <c r="AG28" s="1083"/>
      <c r="AH28" s="1083"/>
      <c r="AI28" s="1083"/>
      <c r="AJ28" s="1086"/>
      <c r="AK28" s="1087">
        <v>46</v>
      </c>
      <c r="AL28" s="1075"/>
      <c r="AM28" s="1075"/>
      <c r="AN28" s="1075"/>
      <c r="AO28" s="1075"/>
      <c r="AP28" s="1075" t="s">
        <v>539</v>
      </c>
      <c r="AQ28" s="1075"/>
      <c r="AR28" s="1075"/>
      <c r="AS28" s="1075"/>
      <c r="AT28" s="1075"/>
      <c r="AU28" s="1075" t="s">
        <v>541</v>
      </c>
      <c r="AV28" s="1075"/>
      <c r="AW28" s="1075"/>
      <c r="AX28" s="1075"/>
      <c r="AY28" s="1075"/>
      <c r="AZ28" s="1076" t="s">
        <v>540</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380</v>
      </c>
      <c r="C29" s="1067"/>
      <c r="D29" s="1067"/>
      <c r="E29" s="1067"/>
      <c r="F29" s="1067"/>
      <c r="G29" s="1067"/>
      <c r="H29" s="1067"/>
      <c r="I29" s="1067"/>
      <c r="J29" s="1067"/>
      <c r="K29" s="1067"/>
      <c r="L29" s="1067"/>
      <c r="M29" s="1067"/>
      <c r="N29" s="1067"/>
      <c r="O29" s="1067"/>
      <c r="P29" s="1068"/>
      <c r="Q29" s="1072">
        <v>578</v>
      </c>
      <c r="R29" s="1073"/>
      <c r="S29" s="1073"/>
      <c r="T29" s="1073"/>
      <c r="U29" s="1073"/>
      <c r="V29" s="1073">
        <v>540</v>
      </c>
      <c r="W29" s="1073"/>
      <c r="X29" s="1073"/>
      <c r="Y29" s="1073"/>
      <c r="Z29" s="1073"/>
      <c r="AA29" s="1073">
        <f>Q29-V29</f>
        <v>38</v>
      </c>
      <c r="AB29" s="1073"/>
      <c r="AC29" s="1073"/>
      <c r="AD29" s="1073"/>
      <c r="AE29" s="1074"/>
      <c r="AF29" s="1048">
        <v>38</v>
      </c>
      <c r="AG29" s="1049"/>
      <c r="AH29" s="1049"/>
      <c r="AI29" s="1049"/>
      <c r="AJ29" s="1050"/>
      <c r="AK29" s="1009">
        <v>85</v>
      </c>
      <c r="AL29" s="1000"/>
      <c r="AM29" s="1000"/>
      <c r="AN29" s="1000"/>
      <c r="AO29" s="1000"/>
      <c r="AP29" s="1000" t="s">
        <v>540</v>
      </c>
      <c r="AQ29" s="1000"/>
      <c r="AR29" s="1000"/>
      <c r="AS29" s="1000"/>
      <c r="AT29" s="1000"/>
      <c r="AU29" s="1000" t="s">
        <v>540</v>
      </c>
      <c r="AV29" s="1000"/>
      <c r="AW29" s="1000"/>
      <c r="AX29" s="1000"/>
      <c r="AY29" s="1000"/>
      <c r="AZ29" s="1071" t="s">
        <v>542</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381</v>
      </c>
      <c r="C30" s="1067"/>
      <c r="D30" s="1067"/>
      <c r="E30" s="1067"/>
      <c r="F30" s="1067"/>
      <c r="G30" s="1067"/>
      <c r="H30" s="1067"/>
      <c r="I30" s="1067"/>
      <c r="J30" s="1067"/>
      <c r="K30" s="1067"/>
      <c r="L30" s="1067"/>
      <c r="M30" s="1067"/>
      <c r="N30" s="1067"/>
      <c r="O30" s="1067"/>
      <c r="P30" s="1068"/>
      <c r="Q30" s="1072">
        <v>144</v>
      </c>
      <c r="R30" s="1073"/>
      <c r="S30" s="1073"/>
      <c r="T30" s="1073"/>
      <c r="U30" s="1073"/>
      <c r="V30" s="1073">
        <v>132</v>
      </c>
      <c r="W30" s="1073"/>
      <c r="X30" s="1073"/>
      <c r="Y30" s="1073"/>
      <c r="Z30" s="1073"/>
      <c r="AA30" s="1073">
        <f t="shared" ref="AA30:AA37" si="0">Q30-V30</f>
        <v>12</v>
      </c>
      <c r="AB30" s="1073"/>
      <c r="AC30" s="1073"/>
      <c r="AD30" s="1073"/>
      <c r="AE30" s="1074"/>
      <c r="AF30" s="1048">
        <v>5</v>
      </c>
      <c r="AG30" s="1049"/>
      <c r="AH30" s="1049"/>
      <c r="AI30" s="1049"/>
      <c r="AJ30" s="1050"/>
      <c r="AK30" s="1009">
        <v>84</v>
      </c>
      <c r="AL30" s="1000"/>
      <c r="AM30" s="1000"/>
      <c r="AN30" s="1000"/>
      <c r="AO30" s="1000"/>
      <c r="AP30" s="1000" t="s">
        <v>540</v>
      </c>
      <c r="AQ30" s="1000"/>
      <c r="AR30" s="1000"/>
      <c r="AS30" s="1000"/>
      <c r="AT30" s="1000"/>
      <c r="AU30" s="1000" t="s">
        <v>542</v>
      </c>
      <c r="AV30" s="1000"/>
      <c r="AW30" s="1000"/>
      <c r="AX30" s="1000"/>
      <c r="AY30" s="1000"/>
      <c r="AZ30" s="1071" t="s">
        <v>542</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382</v>
      </c>
      <c r="C31" s="1067"/>
      <c r="D31" s="1067"/>
      <c r="E31" s="1067"/>
      <c r="F31" s="1067"/>
      <c r="G31" s="1067"/>
      <c r="H31" s="1067"/>
      <c r="I31" s="1067"/>
      <c r="J31" s="1067"/>
      <c r="K31" s="1067"/>
      <c r="L31" s="1067"/>
      <c r="M31" s="1067"/>
      <c r="N31" s="1067"/>
      <c r="O31" s="1067"/>
      <c r="P31" s="1068"/>
      <c r="Q31" s="1072">
        <v>88</v>
      </c>
      <c r="R31" s="1073"/>
      <c r="S31" s="1073"/>
      <c r="T31" s="1073"/>
      <c r="U31" s="1073"/>
      <c r="V31" s="1073">
        <v>76</v>
      </c>
      <c r="W31" s="1073"/>
      <c r="X31" s="1073"/>
      <c r="Y31" s="1073"/>
      <c r="Z31" s="1073"/>
      <c r="AA31" s="1073">
        <f t="shared" si="0"/>
        <v>12</v>
      </c>
      <c r="AB31" s="1073"/>
      <c r="AC31" s="1073"/>
      <c r="AD31" s="1073"/>
      <c r="AE31" s="1074"/>
      <c r="AF31" s="1048">
        <v>5</v>
      </c>
      <c r="AG31" s="1049"/>
      <c r="AH31" s="1049"/>
      <c r="AI31" s="1049"/>
      <c r="AJ31" s="1050"/>
      <c r="AK31" s="1009">
        <v>41</v>
      </c>
      <c r="AL31" s="1000"/>
      <c r="AM31" s="1000"/>
      <c r="AN31" s="1000"/>
      <c r="AO31" s="1000"/>
      <c r="AP31" s="1000">
        <v>12</v>
      </c>
      <c r="AQ31" s="1000"/>
      <c r="AR31" s="1000"/>
      <c r="AS31" s="1000"/>
      <c r="AT31" s="1000"/>
      <c r="AU31" s="1000" t="s">
        <v>544</v>
      </c>
      <c r="AV31" s="1000"/>
      <c r="AW31" s="1000"/>
      <c r="AX31" s="1000"/>
      <c r="AY31" s="1000"/>
      <c r="AZ31" s="1071" t="s">
        <v>540</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383</v>
      </c>
      <c r="C32" s="1067"/>
      <c r="D32" s="1067"/>
      <c r="E32" s="1067"/>
      <c r="F32" s="1067"/>
      <c r="G32" s="1067"/>
      <c r="H32" s="1067"/>
      <c r="I32" s="1067"/>
      <c r="J32" s="1067"/>
      <c r="K32" s="1067"/>
      <c r="L32" s="1067"/>
      <c r="M32" s="1067"/>
      <c r="N32" s="1067"/>
      <c r="O32" s="1067"/>
      <c r="P32" s="1068"/>
      <c r="Q32" s="1072">
        <v>414</v>
      </c>
      <c r="R32" s="1073"/>
      <c r="S32" s="1073"/>
      <c r="T32" s="1073"/>
      <c r="U32" s="1073"/>
      <c r="V32" s="1073">
        <v>380</v>
      </c>
      <c r="W32" s="1073"/>
      <c r="X32" s="1073"/>
      <c r="Y32" s="1073"/>
      <c r="Z32" s="1073"/>
      <c r="AA32" s="1073">
        <f t="shared" si="0"/>
        <v>34</v>
      </c>
      <c r="AB32" s="1073"/>
      <c r="AC32" s="1073"/>
      <c r="AD32" s="1073"/>
      <c r="AE32" s="1074"/>
      <c r="AF32" s="1048">
        <v>33</v>
      </c>
      <c r="AG32" s="1049"/>
      <c r="AH32" s="1049"/>
      <c r="AI32" s="1049"/>
      <c r="AJ32" s="1050"/>
      <c r="AK32" s="1009">
        <v>165</v>
      </c>
      <c r="AL32" s="1000"/>
      <c r="AM32" s="1000"/>
      <c r="AN32" s="1000"/>
      <c r="AO32" s="1000"/>
      <c r="AP32" s="1000">
        <v>169</v>
      </c>
      <c r="AQ32" s="1000"/>
      <c r="AR32" s="1000"/>
      <c r="AS32" s="1000"/>
      <c r="AT32" s="1000"/>
      <c r="AU32" s="1000" t="s">
        <v>543</v>
      </c>
      <c r="AV32" s="1000"/>
      <c r="AW32" s="1000"/>
      <c r="AX32" s="1000"/>
      <c r="AY32" s="1000"/>
      <c r="AZ32" s="1071" t="s">
        <v>542</v>
      </c>
      <c r="BA32" s="1071"/>
      <c r="BB32" s="1071"/>
      <c r="BC32" s="1071"/>
      <c r="BD32" s="1071"/>
      <c r="BE32" s="1061"/>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384</v>
      </c>
      <c r="C33" s="1067"/>
      <c r="D33" s="1067"/>
      <c r="E33" s="1067"/>
      <c r="F33" s="1067"/>
      <c r="G33" s="1067"/>
      <c r="H33" s="1067"/>
      <c r="I33" s="1067"/>
      <c r="J33" s="1067"/>
      <c r="K33" s="1067"/>
      <c r="L33" s="1067"/>
      <c r="M33" s="1067"/>
      <c r="N33" s="1067"/>
      <c r="O33" s="1067"/>
      <c r="P33" s="1068"/>
      <c r="Q33" s="1072">
        <v>121</v>
      </c>
      <c r="R33" s="1073"/>
      <c r="S33" s="1073"/>
      <c r="T33" s="1073"/>
      <c r="U33" s="1073"/>
      <c r="V33" s="1073">
        <v>107</v>
      </c>
      <c r="W33" s="1073"/>
      <c r="X33" s="1073"/>
      <c r="Y33" s="1073"/>
      <c r="Z33" s="1073"/>
      <c r="AA33" s="1073">
        <f t="shared" si="0"/>
        <v>14</v>
      </c>
      <c r="AB33" s="1073"/>
      <c r="AC33" s="1073"/>
      <c r="AD33" s="1073"/>
      <c r="AE33" s="1074"/>
      <c r="AF33" s="1048">
        <v>77</v>
      </c>
      <c r="AG33" s="1049"/>
      <c r="AH33" s="1049"/>
      <c r="AI33" s="1049"/>
      <c r="AJ33" s="1050"/>
      <c r="AK33" s="1009">
        <v>13</v>
      </c>
      <c r="AL33" s="1000"/>
      <c r="AM33" s="1000"/>
      <c r="AN33" s="1000"/>
      <c r="AO33" s="1000"/>
      <c r="AP33" s="1000">
        <v>298</v>
      </c>
      <c r="AQ33" s="1000"/>
      <c r="AR33" s="1000"/>
      <c r="AS33" s="1000"/>
      <c r="AT33" s="1000"/>
      <c r="AU33" s="1000">
        <v>51</v>
      </c>
      <c r="AV33" s="1000"/>
      <c r="AW33" s="1000"/>
      <c r="AX33" s="1000"/>
      <c r="AY33" s="1000"/>
      <c r="AZ33" s="1071" t="s">
        <v>540</v>
      </c>
      <c r="BA33" s="1071"/>
      <c r="BB33" s="1071"/>
      <c r="BC33" s="1071"/>
      <c r="BD33" s="1071"/>
      <c r="BE33" s="1061" t="s">
        <v>385</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t="s">
        <v>386</v>
      </c>
      <c r="C34" s="1067"/>
      <c r="D34" s="1067"/>
      <c r="E34" s="1067"/>
      <c r="F34" s="1067"/>
      <c r="G34" s="1067"/>
      <c r="H34" s="1067"/>
      <c r="I34" s="1067"/>
      <c r="J34" s="1067"/>
      <c r="K34" s="1067"/>
      <c r="L34" s="1067"/>
      <c r="M34" s="1067"/>
      <c r="N34" s="1067"/>
      <c r="O34" s="1067"/>
      <c r="P34" s="1068"/>
      <c r="Q34" s="1072">
        <v>32</v>
      </c>
      <c r="R34" s="1073"/>
      <c r="S34" s="1073"/>
      <c r="T34" s="1073"/>
      <c r="U34" s="1073"/>
      <c r="V34" s="1073">
        <v>29</v>
      </c>
      <c r="W34" s="1073"/>
      <c r="X34" s="1073"/>
      <c r="Y34" s="1073"/>
      <c r="Z34" s="1073"/>
      <c r="AA34" s="1073">
        <f t="shared" si="0"/>
        <v>3</v>
      </c>
      <c r="AB34" s="1073"/>
      <c r="AC34" s="1073"/>
      <c r="AD34" s="1073"/>
      <c r="AE34" s="1074"/>
      <c r="AF34" s="1048">
        <v>3</v>
      </c>
      <c r="AG34" s="1049"/>
      <c r="AH34" s="1049"/>
      <c r="AI34" s="1049"/>
      <c r="AJ34" s="1050"/>
      <c r="AK34" s="1009">
        <v>21</v>
      </c>
      <c r="AL34" s="1000"/>
      <c r="AM34" s="1000"/>
      <c r="AN34" s="1000"/>
      <c r="AO34" s="1000"/>
      <c r="AP34" s="1000">
        <v>137</v>
      </c>
      <c r="AQ34" s="1000"/>
      <c r="AR34" s="1000"/>
      <c r="AS34" s="1000"/>
      <c r="AT34" s="1000"/>
      <c r="AU34" s="1000">
        <v>125</v>
      </c>
      <c r="AV34" s="1000"/>
      <c r="AW34" s="1000"/>
      <c r="AX34" s="1000"/>
      <c r="AY34" s="1000"/>
      <c r="AZ34" s="1071" t="s">
        <v>540</v>
      </c>
      <c r="BA34" s="1071"/>
      <c r="BB34" s="1071"/>
      <c r="BC34" s="1071"/>
      <c r="BD34" s="1071"/>
      <c r="BE34" s="1061" t="s">
        <v>387</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t="s">
        <v>388</v>
      </c>
      <c r="C35" s="1067"/>
      <c r="D35" s="1067"/>
      <c r="E35" s="1067"/>
      <c r="F35" s="1067"/>
      <c r="G35" s="1067"/>
      <c r="H35" s="1067"/>
      <c r="I35" s="1067"/>
      <c r="J35" s="1067"/>
      <c r="K35" s="1067"/>
      <c r="L35" s="1067"/>
      <c r="M35" s="1067"/>
      <c r="N35" s="1067"/>
      <c r="O35" s="1067"/>
      <c r="P35" s="1068"/>
      <c r="Q35" s="1072">
        <v>179</v>
      </c>
      <c r="R35" s="1073"/>
      <c r="S35" s="1073"/>
      <c r="T35" s="1073"/>
      <c r="U35" s="1073"/>
      <c r="V35" s="1073">
        <v>174</v>
      </c>
      <c r="W35" s="1073"/>
      <c r="X35" s="1073"/>
      <c r="Y35" s="1073"/>
      <c r="Z35" s="1073"/>
      <c r="AA35" s="1073">
        <f t="shared" si="0"/>
        <v>5</v>
      </c>
      <c r="AB35" s="1073"/>
      <c r="AC35" s="1073"/>
      <c r="AD35" s="1073"/>
      <c r="AE35" s="1074"/>
      <c r="AF35" s="1048">
        <v>5</v>
      </c>
      <c r="AG35" s="1049"/>
      <c r="AH35" s="1049"/>
      <c r="AI35" s="1049"/>
      <c r="AJ35" s="1050"/>
      <c r="AK35" s="1009">
        <v>44</v>
      </c>
      <c r="AL35" s="1000"/>
      <c r="AM35" s="1000"/>
      <c r="AN35" s="1000"/>
      <c r="AO35" s="1000"/>
      <c r="AP35" s="1000">
        <v>620</v>
      </c>
      <c r="AQ35" s="1000"/>
      <c r="AR35" s="1000"/>
      <c r="AS35" s="1000"/>
      <c r="AT35" s="1000"/>
      <c r="AU35" s="1000">
        <v>383</v>
      </c>
      <c r="AV35" s="1000"/>
      <c r="AW35" s="1000"/>
      <c r="AX35" s="1000"/>
      <c r="AY35" s="1000"/>
      <c r="AZ35" s="1071" t="s">
        <v>540</v>
      </c>
      <c r="BA35" s="1071"/>
      <c r="BB35" s="1071"/>
      <c r="BC35" s="1071"/>
      <c r="BD35" s="1071"/>
      <c r="BE35" s="1061" t="s">
        <v>387</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t="s">
        <v>389</v>
      </c>
      <c r="C36" s="1067"/>
      <c r="D36" s="1067"/>
      <c r="E36" s="1067"/>
      <c r="F36" s="1067"/>
      <c r="G36" s="1067"/>
      <c r="H36" s="1067"/>
      <c r="I36" s="1067"/>
      <c r="J36" s="1067"/>
      <c r="K36" s="1067"/>
      <c r="L36" s="1067"/>
      <c r="M36" s="1067"/>
      <c r="N36" s="1067"/>
      <c r="O36" s="1067"/>
      <c r="P36" s="1068"/>
      <c r="Q36" s="1072">
        <v>19</v>
      </c>
      <c r="R36" s="1073"/>
      <c r="S36" s="1073"/>
      <c r="T36" s="1073"/>
      <c r="U36" s="1073"/>
      <c r="V36" s="1073">
        <v>18</v>
      </c>
      <c r="W36" s="1073"/>
      <c r="X36" s="1073"/>
      <c r="Y36" s="1073"/>
      <c r="Z36" s="1073"/>
      <c r="AA36" s="1073">
        <f t="shared" si="0"/>
        <v>1</v>
      </c>
      <c r="AB36" s="1073"/>
      <c r="AC36" s="1073"/>
      <c r="AD36" s="1073"/>
      <c r="AE36" s="1074"/>
      <c r="AF36" s="1048">
        <v>1</v>
      </c>
      <c r="AG36" s="1049"/>
      <c r="AH36" s="1049"/>
      <c r="AI36" s="1049"/>
      <c r="AJ36" s="1050"/>
      <c r="AK36" s="1009">
        <v>10</v>
      </c>
      <c r="AL36" s="1000"/>
      <c r="AM36" s="1000"/>
      <c r="AN36" s="1000"/>
      <c r="AO36" s="1000"/>
      <c r="AP36" s="1000">
        <v>47</v>
      </c>
      <c r="AQ36" s="1000"/>
      <c r="AR36" s="1000"/>
      <c r="AS36" s="1000"/>
      <c r="AT36" s="1000"/>
      <c r="AU36" s="1000">
        <v>44</v>
      </c>
      <c r="AV36" s="1000"/>
      <c r="AW36" s="1000"/>
      <c r="AX36" s="1000"/>
      <c r="AY36" s="1000"/>
      <c r="AZ36" s="1071" t="s">
        <v>542</v>
      </c>
      <c r="BA36" s="1071"/>
      <c r="BB36" s="1071"/>
      <c r="BC36" s="1071"/>
      <c r="BD36" s="1071"/>
      <c r="BE36" s="1061" t="s">
        <v>387</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t="s">
        <v>390</v>
      </c>
      <c r="C37" s="1067"/>
      <c r="D37" s="1067"/>
      <c r="E37" s="1067"/>
      <c r="F37" s="1067"/>
      <c r="G37" s="1067"/>
      <c r="H37" s="1067"/>
      <c r="I37" s="1067"/>
      <c r="J37" s="1067"/>
      <c r="K37" s="1067"/>
      <c r="L37" s="1067"/>
      <c r="M37" s="1067"/>
      <c r="N37" s="1067"/>
      <c r="O37" s="1067"/>
      <c r="P37" s="1068"/>
      <c r="Q37" s="1072">
        <v>13</v>
      </c>
      <c r="R37" s="1073"/>
      <c r="S37" s="1073"/>
      <c r="T37" s="1073"/>
      <c r="U37" s="1073"/>
      <c r="V37" s="1073">
        <v>12</v>
      </c>
      <c r="W37" s="1073"/>
      <c r="X37" s="1073"/>
      <c r="Y37" s="1073"/>
      <c r="Z37" s="1073"/>
      <c r="AA37" s="1073">
        <f t="shared" si="0"/>
        <v>1</v>
      </c>
      <c r="AB37" s="1073"/>
      <c r="AC37" s="1073"/>
      <c r="AD37" s="1073"/>
      <c r="AE37" s="1074"/>
      <c r="AF37" s="1048">
        <v>2</v>
      </c>
      <c r="AG37" s="1049"/>
      <c r="AH37" s="1049"/>
      <c r="AI37" s="1049"/>
      <c r="AJ37" s="1050"/>
      <c r="AK37" s="1009">
        <v>10</v>
      </c>
      <c r="AL37" s="1000"/>
      <c r="AM37" s="1000"/>
      <c r="AN37" s="1000"/>
      <c r="AO37" s="1000"/>
      <c r="AP37" s="1000">
        <v>38</v>
      </c>
      <c r="AQ37" s="1000"/>
      <c r="AR37" s="1000"/>
      <c r="AS37" s="1000"/>
      <c r="AT37" s="1000"/>
      <c r="AU37" s="1000">
        <v>34</v>
      </c>
      <c r="AV37" s="1000"/>
      <c r="AW37" s="1000"/>
      <c r="AX37" s="1000"/>
      <c r="AY37" s="1000"/>
      <c r="AZ37" s="1071" t="s">
        <v>540</v>
      </c>
      <c r="BA37" s="1071"/>
      <c r="BB37" s="1071"/>
      <c r="BC37" s="1071"/>
      <c r="BD37" s="1071"/>
      <c r="BE37" s="1061" t="s">
        <v>387</v>
      </c>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391</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367</v>
      </c>
      <c r="B63" s="973" t="s">
        <v>392</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293</v>
      </c>
      <c r="AG63" s="988"/>
      <c r="AH63" s="988"/>
      <c r="AI63" s="988"/>
      <c r="AJ63" s="1059"/>
      <c r="AK63" s="1060"/>
      <c r="AL63" s="992"/>
      <c r="AM63" s="992"/>
      <c r="AN63" s="992"/>
      <c r="AO63" s="992"/>
      <c r="AP63" s="988">
        <f>SUM(AP28:AT37)</f>
        <v>1321</v>
      </c>
      <c r="AQ63" s="988"/>
      <c r="AR63" s="988"/>
      <c r="AS63" s="988"/>
      <c r="AT63" s="988"/>
      <c r="AU63" s="988">
        <f>SUM(AU28:AY37)</f>
        <v>637</v>
      </c>
      <c r="AV63" s="988"/>
      <c r="AW63" s="988"/>
      <c r="AX63" s="988"/>
      <c r="AY63" s="988"/>
      <c r="AZ63" s="1054"/>
      <c r="BA63" s="1054"/>
      <c r="BB63" s="1054"/>
      <c r="BC63" s="1054"/>
      <c r="BD63" s="1054"/>
      <c r="BE63" s="989"/>
      <c r="BF63" s="989"/>
      <c r="BG63" s="989"/>
      <c r="BH63" s="989"/>
      <c r="BI63" s="990"/>
      <c r="BJ63" s="1055" t="s">
        <v>111</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394</v>
      </c>
      <c r="B66" s="1025"/>
      <c r="C66" s="1025"/>
      <c r="D66" s="1025"/>
      <c r="E66" s="1025"/>
      <c r="F66" s="1025"/>
      <c r="G66" s="1025"/>
      <c r="H66" s="1025"/>
      <c r="I66" s="1025"/>
      <c r="J66" s="1025"/>
      <c r="K66" s="1025"/>
      <c r="L66" s="1025"/>
      <c r="M66" s="1025"/>
      <c r="N66" s="1025"/>
      <c r="O66" s="1025"/>
      <c r="P66" s="1026"/>
      <c r="Q66" s="1030" t="s">
        <v>371</v>
      </c>
      <c r="R66" s="1031"/>
      <c r="S66" s="1031"/>
      <c r="T66" s="1031"/>
      <c r="U66" s="1032"/>
      <c r="V66" s="1030" t="s">
        <v>372</v>
      </c>
      <c r="W66" s="1031"/>
      <c r="X66" s="1031"/>
      <c r="Y66" s="1031"/>
      <c r="Z66" s="1032"/>
      <c r="AA66" s="1030" t="s">
        <v>373</v>
      </c>
      <c r="AB66" s="1031"/>
      <c r="AC66" s="1031"/>
      <c r="AD66" s="1031"/>
      <c r="AE66" s="1032"/>
      <c r="AF66" s="1036" t="s">
        <v>374</v>
      </c>
      <c r="AG66" s="1037"/>
      <c r="AH66" s="1037"/>
      <c r="AI66" s="1037"/>
      <c r="AJ66" s="1038"/>
      <c r="AK66" s="1030" t="s">
        <v>375</v>
      </c>
      <c r="AL66" s="1025"/>
      <c r="AM66" s="1025"/>
      <c r="AN66" s="1025"/>
      <c r="AO66" s="1026"/>
      <c r="AP66" s="1030" t="s">
        <v>376</v>
      </c>
      <c r="AQ66" s="1031"/>
      <c r="AR66" s="1031"/>
      <c r="AS66" s="1031"/>
      <c r="AT66" s="1032"/>
      <c r="AU66" s="1030" t="s">
        <v>395</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545</v>
      </c>
      <c r="C68" s="1015"/>
      <c r="D68" s="1015"/>
      <c r="E68" s="1015"/>
      <c r="F68" s="1015"/>
      <c r="G68" s="1015"/>
      <c r="H68" s="1015"/>
      <c r="I68" s="1015"/>
      <c r="J68" s="1015"/>
      <c r="K68" s="1015"/>
      <c r="L68" s="1015"/>
      <c r="M68" s="1015"/>
      <c r="N68" s="1015"/>
      <c r="O68" s="1015"/>
      <c r="P68" s="1016"/>
      <c r="Q68" s="1017">
        <v>9229</v>
      </c>
      <c r="R68" s="1011"/>
      <c r="S68" s="1011"/>
      <c r="T68" s="1011"/>
      <c r="U68" s="1011"/>
      <c r="V68" s="1011">
        <v>7683</v>
      </c>
      <c r="W68" s="1011"/>
      <c r="X68" s="1011"/>
      <c r="Y68" s="1011"/>
      <c r="Z68" s="1011"/>
      <c r="AA68" s="1011">
        <v>1546</v>
      </c>
      <c r="AB68" s="1011"/>
      <c r="AC68" s="1011"/>
      <c r="AD68" s="1011"/>
      <c r="AE68" s="1011"/>
      <c r="AF68" s="1011">
        <v>1546</v>
      </c>
      <c r="AG68" s="1011"/>
      <c r="AH68" s="1011"/>
      <c r="AI68" s="1011"/>
      <c r="AJ68" s="1011"/>
      <c r="AK68" s="1011" t="s">
        <v>544</v>
      </c>
      <c r="AL68" s="1011"/>
      <c r="AM68" s="1011"/>
      <c r="AN68" s="1011"/>
      <c r="AO68" s="1011"/>
      <c r="AP68" s="1011" t="s">
        <v>553</v>
      </c>
      <c r="AQ68" s="1011"/>
      <c r="AR68" s="1011"/>
      <c r="AS68" s="1011"/>
      <c r="AT68" s="1011"/>
      <c r="AU68" s="1011" t="s">
        <v>554</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546</v>
      </c>
      <c r="C69" s="1004"/>
      <c r="D69" s="1004"/>
      <c r="E69" s="1004"/>
      <c r="F69" s="1004"/>
      <c r="G69" s="1004"/>
      <c r="H69" s="1004"/>
      <c r="I69" s="1004"/>
      <c r="J69" s="1004"/>
      <c r="K69" s="1004"/>
      <c r="L69" s="1004"/>
      <c r="M69" s="1004"/>
      <c r="N69" s="1004"/>
      <c r="O69" s="1004"/>
      <c r="P69" s="1005"/>
      <c r="Q69" s="1006">
        <v>142</v>
      </c>
      <c r="R69" s="1000"/>
      <c r="S69" s="1000"/>
      <c r="T69" s="1000"/>
      <c r="U69" s="1000"/>
      <c r="V69" s="1000">
        <v>131</v>
      </c>
      <c r="W69" s="1000"/>
      <c r="X69" s="1000"/>
      <c r="Y69" s="1000"/>
      <c r="Z69" s="1000"/>
      <c r="AA69" s="1000">
        <v>11</v>
      </c>
      <c r="AB69" s="1000"/>
      <c r="AC69" s="1000"/>
      <c r="AD69" s="1000"/>
      <c r="AE69" s="1000"/>
      <c r="AF69" s="1000">
        <v>11</v>
      </c>
      <c r="AG69" s="1000"/>
      <c r="AH69" s="1000"/>
      <c r="AI69" s="1000"/>
      <c r="AJ69" s="1000"/>
      <c r="AK69" s="1000" t="s">
        <v>556</v>
      </c>
      <c r="AL69" s="1000"/>
      <c r="AM69" s="1000"/>
      <c r="AN69" s="1000"/>
      <c r="AO69" s="1000"/>
      <c r="AP69" s="1000" t="s">
        <v>556</v>
      </c>
      <c r="AQ69" s="1000"/>
      <c r="AR69" s="1000"/>
      <c r="AS69" s="1000"/>
      <c r="AT69" s="1000"/>
      <c r="AU69" s="1000" t="s">
        <v>556</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547</v>
      </c>
      <c r="C70" s="1004"/>
      <c r="D70" s="1004"/>
      <c r="E70" s="1004"/>
      <c r="F70" s="1004"/>
      <c r="G70" s="1004"/>
      <c r="H70" s="1004"/>
      <c r="I70" s="1004"/>
      <c r="J70" s="1004"/>
      <c r="K70" s="1004"/>
      <c r="L70" s="1004"/>
      <c r="M70" s="1004"/>
      <c r="N70" s="1004"/>
      <c r="O70" s="1004"/>
      <c r="P70" s="1005"/>
      <c r="Q70" s="1006">
        <v>1433</v>
      </c>
      <c r="R70" s="1000"/>
      <c r="S70" s="1000"/>
      <c r="T70" s="1000"/>
      <c r="U70" s="1000"/>
      <c r="V70" s="1000">
        <v>1305</v>
      </c>
      <c r="W70" s="1000"/>
      <c r="X70" s="1000"/>
      <c r="Y70" s="1000"/>
      <c r="Z70" s="1000"/>
      <c r="AA70" s="1000">
        <v>128</v>
      </c>
      <c r="AB70" s="1000"/>
      <c r="AC70" s="1000"/>
      <c r="AD70" s="1000"/>
      <c r="AE70" s="1000"/>
      <c r="AF70" s="1000">
        <v>128</v>
      </c>
      <c r="AG70" s="1000"/>
      <c r="AH70" s="1000"/>
      <c r="AI70" s="1000"/>
      <c r="AJ70" s="1000"/>
      <c r="AK70" s="1000">
        <v>57</v>
      </c>
      <c r="AL70" s="1000"/>
      <c r="AM70" s="1000"/>
      <c r="AN70" s="1000"/>
      <c r="AO70" s="1000"/>
      <c r="AP70" s="1000">
        <v>2258</v>
      </c>
      <c r="AQ70" s="1000"/>
      <c r="AR70" s="1000"/>
      <c r="AS70" s="1000"/>
      <c r="AT70" s="1000"/>
      <c r="AU70" s="1000" t="s">
        <v>543</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548</v>
      </c>
      <c r="C71" s="1004"/>
      <c r="D71" s="1004"/>
      <c r="E71" s="1004"/>
      <c r="F71" s="1004"/>
      <c r="G71" s="1004"/>
      <c r="H71" s="1004"/>
      <c r="I71" s="1004"/>
      <c r="J71" s="1004"/>
      <c r="K71" s="1004"/>
      <c r="L71" s="1004"/>
      <c r="M71" s="1004"/>
      <c r="N71" s="1004"/>
      <c r="O71" s="1004"/>
      <c r="P71" s="1005"/>
      <c r="Q71" s="1006">
        <v>228</v>
      </c>
      <c r="R71" s="1000"/>
      <c r="S71" s="1000"/>
      <c r="T71" s="1000"/>
      <c r="U71" s="1000"/>
      <c r="V71" s="1000">
        <v>206</v>
      </c>
      <c r="W71" s="1000"/>
      <c r="X71" s="1000"/>
      <c r="Y71" s="1000"/>
      <c r="Z71" s="1000"/>
      <c r="AA71" s="1000">
        <v>22</v>
      </c>
      <c r="AB71" s="1000"/>
      <c r="AC71" s="1000"/>
      <c r="AD71" s="1000"/>
      <c r="AE71" s="1000"/>
      <c r="AF71" s="1000">
        <v>15</v>
      </c>
      <c r="AG71" s="1000"/>
      <c r="AH71" s="1000"/>
      <c r="AI71" s="1000"/>
      <c r="AJ71" s="1000"/>
      <c r="AK71" s="1000">
        <v>8</v>
      </c>
      <c r="AL71" s="1000"/>
      <c r="AM71" s="1000"/>
      <c r="AN71" s="1000"/>
      <c r="AO71" s="1000"/>
      <c r="AP71" s="1000" t="s">
        <v>556</v>
      </c>
      <c r="AQ71" s="1000"/>
      <c r="AR71" s="1000"/>
      <c r="AS71" s="1000"/>
      <c r="AT71" s="1000"/>
      <c r="AU71" s="1000" t="s">
        <v>556</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549</v>
      </c>
      <c r="C72" s="1004"/>
      <c r="D72" s="1004"/>
      <c r="E72" s="1004"/>
      <c r="F72" s="1004"/>
      <c r="G72" s="1004"/>
      <c r="H72" s="1004"/>
      <c r="I72" s="1004"/>
      <c r="J72" s="1004"/>
      <c r="K72" s="1004"/>
      <c r="L72" s="1004"/>
      <c r="M72" s="1004"/>
      <c r="N72" s="1004"/>
      <c r="O72" s="1004"/>
      <c r="P72" s="1005"/>
      <c r="Q72" s="1006">
        <v>60</v>
      </c>
      <c r="R72" s="1000"/>
      <c r="S72" s="1000"/>
      <c r="T72" s="1000"/>
      <c r="U72" s="1000"/>
      <c r="V72" s="1000">
        <v>58</v>
      </c>
      <c r="W72" s="1000"/>
      <c r="X72" s="1000"/>
      <c r="Y72" s="1000"/>
      <c r="Z72" s="1000"/>
      <c r="AA72" s="1000">
        <v>2</v>
      </c>
      <c r="AB72" s="1000"/>
      <c r="AC72" s="1000"/>
      <c r="AD72" s="1000"/>
      <c r="AE72" s="1000"/>
      <c r="AF72" s="1000">
        <v>2</v>
      </c>
      <c r="AG72" s="1000"/>
      <c r="AH72" s="1000"/>
      <c r="AI72" s="1000"/>
      <c r="AJ72" s="1000"/>
      <c r="AK72" s="1000">
        <v>4</v>
      </c>
      <c r="AL72" s="1000"/>
      <c r="AM72" s="1000"/>
      <c r="AN72" s="1000"/>
      <c r="AO72" s="1000"/>
      <c r="AP72" s="1000" t="s">
        <v>556</v>
      </c>
      <c r="AQ72" s="1000"/>
      <c r="AR72" s="1000"/>
      <c r="AS72" s="1000"/>
      <c r="AT72" s="1000"/>
      <c r="AU72" s="1000" t="s">
        <v>556</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550</v>
      </c>
      <c r="C73" s="1004"/>
      <c r="D73" s="1004"/>
      <c r="E73" s="1004"/>
      <c r="F73" s="1004"/>
      <c r="G73" s="1004"/>
      <c r="H73" s="1004"/>
      <c r="I73" s="1004"/>
      <c r="J73" s="1004"/>
      <c r="K73" s="1004"/>
      <c r="L73" s="1004"/>
      <c r="M73" s="1004"/>
      <c r="N73" s="1004"/>
      <c r="O73" s="1004"/>
      <c r="P73" s="1005"/>
      <c r="Q73" s="1006">
        <v>121</v>
      </c>
      <c r="R73" s="1000"/>
      <c r="S73" s="1000"/>
      <c r="T73" s="1000"/>
      <c r="U73" s="1000"/>
      <c r="V73" s="1000">
        <v>94</v>
      </c>
      <c r="W73" s="1000"/>
      <c r="X73" s="1000"/>
      <c r="Y73" s="1000"/>
      <c r="Z73" s="1000"/>
      <c r="AA73" s="1000">
        <v>27</v>
      </c>
      <c r="AB73" s="1000"/>
      <c r="AC73" s="1000"/>
      <c r="AD73" s="1000"/>
      <c r="AE73" s="1000"/>
      <c r="AF73" s="1000">
        <v>25</v>
      </c>
      <c r="AG73" s="1000"/>
      <c r="AH73" s="1000"/>
      <c r="AI73" s="1000"/>
      <c r="AJ73" s="1000"/>
      <c r="AK73" s="1000" t="s">
        <v>556</v>
      </c>
      <c r="AL73" s="1000"/>
      <c r="AM73" s="1000"/>
      <c r="AN73" s="1000"/>
      <c r="AO73" s="1000"/>
      <c r="AP73" s="1000" t="s">
        <v>556</v>
      </c>
      <c r="AQ73" s="1000"/>
      <c r="AR73" s="1000"/>
      <c r="AS73" s="1000"/>
      <c r="AT73" s="1000"/>
      <c r="AU73" s="1000" t="s">
        <v>553</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551</v>
      </c>
      <c r="C74" s="1004"/>
      <c r="D74" s="1004"/>
      <c r="E74" s="1004"/>
      <c r="F74" s="1004"/>
      <c r="G74" s="1004"/>
      <c r="H74" s="1004"/>
      <c r="I74" s="1004"/>
      <c r="J74" s="1004"/>
      <c r="K74" s="1004"/>
      <c r="L74" s="1004"/>
      <c r="M74" s="1004"/>
      <c r="N74" s="1004"/>
      <c r="O74" s="1004"/>
      <c r="P74" s="1005"/>
      <c r="Q74" s="1006">
        <v>141609</v>
      </c>
      <c r="R74" s="1000"/>
      <c r="S74" s="1000"/>
      <c r="T74" s="1000"/>
      <c r="U74" s="1000"/>
      <c r="V74" s="1000">
        <v>138382</v>
      </c>
      <c r="W74" s="1000"/>
      <c r="X74" s="1000"/>
      <c r="Y74" s="1000"/>
      <c r="Z74" s="1000"/>
      <c r="AA74" s="1000">
        <v>3227</v>
      </c>
      <c r="AB74" s="1000"/>
      <c r="AC74" s="1000"/>
      <c r="AD74" s="1000"/>
      <c r="AE74" s="1000"/>
      <c r="AF74" s="1000">
        <v>3227</v>
      </c>
      <c r="AG74" s="1000"/>
      <c r="AH74" s="1000"/>
      <c r="AI74" s="1000"/>
      <c r="AJ74" s="1000"/>
      <c r="AK74" s="1000">
        <v>121</v>
      </c>
      <c r="AL74" s="1000"/>
      <c r="AM74" s="1000"/>
      <c r="AN74" s="1000"/>
      <c r="AO74" s="1000"/>
      <c r="AP74" s="1000" t="s">
        <v>557</v>
      </c>
      <c r="AQ74" s="1000"/>
      <c r="AR74" s="1000"/>
      <c r="AS74" s="1000"/>
      <c r="AT74" s="1000"/>
      <c r="AU74" s="1000" t="s">
        <v>557</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552</v>
      </c>
      <c r="C75" s="1004"/>
      <c r="D75" s="1004"/>
      <c r="E75" s="1004"/>
      <c r="F75" s="1004"/>
      <c r="G75" s="1004"/>
      <c r="H75" s="1004"/>
      <c r="I75" s="1004"/>
      <c r="J75" s="1004"/>
      <c r="K75" s="1004"/>
      <c r="L75" s="1004"/>
      <c r="M75" s="1004"/>
      <c r="N75" s="1004"/>
      <c r="O75" s="1004"/>
      <c r="P75" s="1005"/>
      <c r="Q75" s="1007">
        <v>318</v>
      </c>
      <c r="R75" s="1008"/>
      <c r="S75" s="1008"/>
      <c r="T75" s="1008"/>
      <c r="U75" s="1009"/>
      <c r="V75" s="1010">
        <v>310</v>
      </c>
      <c r="W75" s="1008"/>
      <c r="X75" s="1008"/>
      <c r="Y75" s="1008"/>
      <c r="Z75" s="1009"/>
      <c r="AA75" s="1010">
        <v>40</v>
      </c>
      <c r="AB75" s="1008"/>
      <c r="AC75" s="1008"/>
      <c r="AD75" s="1008"/>
      <c r="AE75" s="1009"/>
      <c r="AF75" s="1010">
        <v>40</v>
      </c>
      <c r="AG75" s="1008"/>
      <c r="AH75" s="1008"/>
      <c r="AI75" s="1008"/>
      <c r="AJ75" s="1009"/>
      <c r="AK75" s="1010" t="s">
        <v>555</v>
      </c>
      <c r="AL75" s="1008"/>
      <c r="AM75" s="1008"/>
      <c r="AN75" s="1008"/>
      <c r="AO75" s="1009"/>
      <c r="AP75" s="1010" t="s">
        <v>555</v>
      </c>
      <c r="AQ75" s="1008"/>
      <c r="AR75" s="1008"/>
      <c r="AS75" s="1008"/>
      <c r="AT75" s="1009"/>
      <c r="AU75" s="1010" t="s">
        <v>555</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367</v>
      </c>
      <c r="B88" s="973" t="s">
        <v>396</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f>SUM(AF68:AJ75)</f>
        <v>4994</v>
      </c>
      <c r="AG88" s="988"/>
      <c r="AH88" s="988"/>
      <c r="AI88" s="988"/>
      <c r="AJ88" s="988"/>
      <c r="AK88" s="992"/>
      <c r="AL88" s="992"/>
      <c r="AM88" s="992"/>
      <c r="AN88" s="992"/>
      <c r="AO88" s="992"/>
      <c r="AP88" s="988">
        <f>SUM(AP68:AT75)</f>
        <v>2258</v>
      </c>
      <c r="AQ88" s="988"/>
      <c r="AR88" s="988"/>
      <c r="AS88" s="988"/>
      <c r="AT88" s="988"/>
      <c r="AU88" s="988"/>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973" t="s">
        <v>397</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398</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399</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402</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403</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404</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405</v>
      </c>
      <c r="AB109" s="923"/>
      <c r="AC109" s="923"/>
      <c r="AD109" s="923"/>
      <c r="AE109" s="924"/>
      <c r="AF109" s="925" t="s">
        <v>287</v>
      </c>
      <c r="AG109" s="923"/>
      <c r="AH109" s="923"/>
      <c r="AI109" s="923"/>
      <c r="AJ109" s="924"/>
      <c r="AK109" s="925" t="s">
        <v>286</v>
      </c>
      <c r="AL109" s="923"/>
      <c r="AM109" s="923"/>
      <c r="AN109" s="923"/>
      <c r="AO109" s="924"/>
      <c r="AP109" s="925" t="s">
        <v>406</v>
      </c>
      <c r="AQ109" s="923"/>
      <c r="AR109" s="923"/>
      <c r="AS109" s="923"/>
      <c r="AT109" s="954"/>
      <c r="AU109" s="922" t="s">
        <v>404</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405</v>
      </c>
      <c r="BR109" s="923"/>
      <c r="BS109" s="923"/>
      <c r="BT109" s="923"/>
      <c r="BU109" s="924"/>
      <c r="BV109" s="925" t="s">
        <v>287</v>
      </c>
      <c r="BW109" s="923"/>
      <c r="BX109" s="923"/>
      <c r="BY109" s="923"/>
      <c r="BZ109" s="924"/>
      <c r="CA109" s="925" t="s">
        <v>286</v>
      </c>
      <c r="CB109" s="923"/>
      <c r="CC109" s="923"/>
      <c r="CD109" s="923"/>
      <c r="CE109" s="924"/>
      <c r="CF109" s="961" t="s">
        <v>406</v>
      </c>
      <c r="CG109" s="961"/>
      <c r="CH109" s="961"/>
      <c r="CI109" s="961"/>
      <c r="CJ109" s="961"/>
      <c r="CK109" s="925" t="s">
        <v>407</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405</v>
      </c>
      <c r="DH109" s="923"/>
      <c r="DI109" s="923"/>
      <c r="DJ109" s="923"/>
      <c r="DK109" s="924"/>
      <c r="DL109" s="925" t="s">
        <v>287</v>
      </c>
      <c r="DM109" s="923"/>
      <c r="DN109" s="923"/>
      <c r="DO109" s="923"/>
      <c r="DP109" s="924"/>
      <c r="DQ109" s="925" t="s">
        <v>286</v>
      </c>
      <c r="DR109" s="923"/>
      <c r="DS109" s="923"/>
      <c r="DT109" s="923"/>
      <c r="DU109" s="924"/>
      <c r="DV109" s="925" t="s">
        <v>406</v>
      </c>
      <c r="DW109" s="923"/>
      <c r="DX109" s="923"/>
      <c r="DY109" s="923"/>
      <c r="DZ109" s="954"/>
    </row>
    <row r="110" spans="1:131" s="199" customFormat="1" ht="26.25" customHeight="1">
      <c r="A110" s="825" t="s">
        <v>408</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402425</v>
      </c>
      <c r="AB110" s="916"/>
      <c r="AC110" s="916"/>
      <c r="AD110" s="916"/>
      <c r="AE110" s="917"/>
      <c r="AF110" s="918">
        <v>386678</v>
      </c>
      <c r="AG110" s="916"/>
      <c r="AH110" s="916"/>
      <c r="AI110" s="916"/>
      <c r="AJ110" s="917"/>
      <c r="AK110" s="918">
        <v>378863</v>
      </c>
      <c r="AL110" s="916"/>
      <c r="AM110" s="916"/>
      <c r="AN110" s="916"/>
      <c r="AO110" s="917"/>
      <c r="AP110" s="919">
        <v>21.3</v>
      </c>
      <c r="AQ110" s="920"/>
      <c r="AR110" s="920"/>
      <c r="AS110" s="920"/>
      <c r="AT110" s="921"/>
      <c r="AU110" s="955" t="s">
        <v>60</v>
      </c>
      <c r="AV110" s="956"/>
      <c r="AW110" s="956"/>
      <c r="AX110" s="956"/>
      <c r="AY110" s="956"/>
      <c r="AZ110" s="881" t="s">
        <v>409</v>
      </c>
      <c r="BA110" s="826"/>
      <c r="BB110" s="826"/>
      <c r="BC110" s="826"/>
      <c r="BD110" s="826"/>
      <c r="BE110" s="826"/>
      <c r="BF110" s="826"/>
      <c r="BG110" s="826"/>
      <c r="BH110" s="826"/>
      <c r="BI110" s="826"/>
      <c r="BJ110" s="826"/>
      <c r="BK110" s="826"/>
      <c r="BL110" s="826"/>
      <c r="BM110" s="826"/>
      <c r="BN110" s="826"/>
      <c r="BO110" s="826"/>
      <c r="BP110" s="827"/>
      <c r="BQ110" s="882">
        <v>3420938</v>
      </c>
      <c r="BR110" s="863"/>
      <c r="BS110" s="863"/>
      <c r="BT110" s="863"/>
      <c r="BU110" s="863"/>
      <c r="BV110" s="863">
        <v>3481594</v>
      </c>
      <c r="BW110" s="863"/>
      <c r="BX110" s="863"/>
      <c r="BY110" s="863"/>
      <c r="BZ110" s="863"/>
      <c r="CA110" s="863">
        <v>3318294</v>
      </c>
      <c r="CB110" s="863"/>
      <c r="CC110" s="863"/>
      <c r="CD110" s="863"/>
      <c r="CE110" s="863"/>
      <c r="CF110" s="887">
        <v>186.2</v>
      </c>
      <c r="CG110" s="888"/>
      <c r="CH110" s="888"/>
      <c r="CI110" s="888"/>
      <c r="CJ110" s="888"/>
      <c r="CK110" s="951" t="s">
        <v>410</v>
      </c>
      <c r="CL110" s="837"/>
      <c r="CM110" s="912" t="s">
        <v>411</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111</v>
      </c>
      <c r="DH110" s="863"/>
      <c r="DI110" s="863"/>
      <c r="DJ110" s="863"/>
      <c r="DK110" s="863"/>
      <c r="DL110" s="863" t="s">
        <v>111</v>
      </c>
      <c r="DM110" s="863"/>
      <c r="DN110" s="863"/>
      <c r="DO110" s="863"/>
      <c r="DP110" s="863"/>
      <c r="DQ110" s="863" t="s">
        <v>111</v>
      </c>
      <c r="DR110" s="863"/>
      <c r="DS110" s="863"/>
      <c r="DT110" s="863"/>
      <c r="DU110" s="863"/>
      <c r="DV110" s="864" t="s">
        <v>111</v>
      </c>
      <c r="DW110" s="864"/>
      <c r="DX110" s="864"/>
      <c r="DY110" s="864"/>
      <c r="DZ110" s="865"/>
    </row>
    <row r="111" spans="1:131" s="199" customFormat="1" ht="26.25" customHeight="1">
      <c r="A111" s="792" t="s">
        <v>412</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111</v>
      </c>
      <c r="AB111" s="944"/>
      <c r="AC111" s="944"/>
      <c r="AD111" s="944"/>
      <c r="AE111" s="945"/>
      <c r="AF111" s="946" t="s">
        <v>111</v>
      </c>
      <c r="AG111" s="944"/>
      <c r="AH111" s="944"/>
      <c r="AI111" s="944"/>
      <c r="AJ111" s="945"/>
      <c r="AK111" s="946">
        <v>8390</v>
      </c>
      <c r="AL111" s="944"/>
      <c r="AM111" s="944"/>
      <c r="AN111" s="944"/>
      <c r="AO111" s="945"/>
      <c r="AP111" s="947">
        <v>0.5</v>
      </c>
      <c r="AQ111" s="948"/>
      <c r="AR111" s="948"/>
      <c r="AS111" s="948"/>
      <c r="AT111" s="949"/>
      <c r="AU111" s="957"/>
      <c r="AV111" s="958"/>
      <c r="AW111" s="958"/>
      <c r="AX111" s="958"/>
      <c r="AY111" s="958"/>
      <c r="AZ111" s="833" t="s">
        <v>413</v>
      </c>
      <c r="BA111" s="768"/>
      <c r="BB111" s="768"/>
      <c r="BC111" s="768"/>
      <c r="BD111" s="768"/>
      <c r="BE111" s="768"/>
      <c r="BF111" s="768"/>
      <c r="BG111" s="768"/>
      <c r="BH111" s="768"/>
      <c r="BI111" s="768"/>
      <c r="BJ111" s="768"/>
      <c r="BK111" s="768"/>
      <c r="BL111" s="768"/>
      <c r="BM111" s="768"/>
      <c r="BN111" s="768"/>
      <c r="BO111" s="768"/>
      <c r="BP111" s="769"/>
      <c r="BQ111" s="834">
        <v>40341</v>
      </c>
      <c r="BR111" s="835"/>
      <c r="BS111" s="835"/>
      <c r="BT111" s="835"/>
      <c r="BU111" s="835"/>
      <c r="BV111" s="835" t="s">
        <v>111</v>
      </c>
      <c r="BW111" s="835"/>
      <c r="BX111" s="835"/>
      <c r="BY111" s="835"/>
      <c r="BZ111" s="835"/>
      <c r="CA111" s="835" t="s">
        <v>111</v>
      </c>
      <c r="CB111" s="835"/>
      <c r="CC111" s="835"/>
      <c r="CD111" s="835"/>
      <c r="CE111" s="835"/>
      <c r="CF111" s="896" t="s">
        <v>111</v>
      </c>
      <c r="CG111" s="897"/>
      <c r="CH111" s="897"/>
      <c r="CI111" s="897"/>
      <c r="CJ111" s="897"/>
      <c r="CK111" s="952"/>
      <c r="CL111" s="839"/>
      <c r="CM111" s="842" t="s">
        <v>414</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111</v>
      </c>
      <c r="DH111" s="835"/>
      <c r="DI111" s="835"/>
      <c r="DJ111" s="835"/>
      <c r="DK111" s="835"/>
      <c r="DL111" s="835" t="s">
        <v>111</v>
      </c>
      <c r="DM111" s="835"/>
      <c r="DN111" s="835"/>
      <c r="DO111" s="835"/>
      <c r="DP111" s="835"/>
      <c r="DQ111" s="835" t="s">
        <v>111</v>
      </c>
      <c r="DR111" s="835"/>
      <c r="DS111" s="835"/>
      <c r="DT111" s="835"/>
      <c r="DU111" s="835"/>
      <c r="DV111" s="812" t="s">
        <v>111</v>
      </c>
      <c r="DW111" s="812"/>
      <c r="DX111" s="812"/>
      <c r="DY111" s="812"/>
      <c r="DZ111" s="813"/>
    </row>
    <row r="112" spans="1:131" s="199" customFormat="1" ht="26.25" customHeight="1">
      <c r="A112" s="937" t="s">
        <v>415</v>
      </c>
      <c r="B112" s="938"/>
      <c r="C112" s="768" t="s">
        <v>416</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v>7125</v>
      </c>
      <c r="AB112" s="798"/>
      <c r="AC112" s="798"/>
      <c r="AD112" s="798"/>
      <c r="AE112" s="799"/>
      <c r="AF112" s="800">
        <v>7125</v>
      </c>
      <c r="AG112" s="798"/>
      <c r="AH112" s="798"/>
      <c r="AI112" s="798"/>
      <c r="AJ112" s="799"/>
      <c r="AK112" s="800">
        <v>7125</v>
      </c>
      <c r="AL112" s="798"/>
      <c r="AM112" s="798"/>
      <c r="AN112" s="798"/>
      <c r="AO112" s="799"/>
      <c r="AP112" s="845">
        <v>0.4</v>
      </c>
      <c r="AQ112" s="846"/>
      <c r="AR112" s="846"/>
      <c r="AS112" s="846"/>
      <c r="AT112" s="847"/>
      <c r="AU112" s="957"/>
      <c r="AV112" s="958"/>
      <c r="AW112" s="958"/>
      <c r="AX112" s="958"/>
      <c r="AY112" s="958"/>
      <c r="AZ112" s="833" t="s">
        <v>417</v>
      </c>
      <c r="BA112" s="768"/>
      <c r="BB112" s="768"/>
      <c r="BC112" s="768"/>
      <c r="BD112" s="768"/>
      <c r="BE112" s="768"/>
      <c r="BF112" s="768"/>
      <c r="BG112" s="768"/>
      <c r="BH112" s="768"/>
      <c r="BI112" s="768"/>
      <c r="BJ112" s="768"/>
      <c r="BK112" s="768"/>
      <c r="BL112" s="768"/>
      <c r="BM112" s="768"/>
      <c r="BN112" s="768"/>
      <c r="BO112" s="768"/>
      <c r="BP112" s="769"/>
      <c r="BQ112" s="834">
        <v>580384</v>
      </c>
      <c r="BR112" s="835"/>
      <c r="BS112" s="835"/>
      <c r="BT112" s="835"/>
      <c r="BU112" s="835"/>
      <c r="BV112" s="835">
        <v>630339</v>
      </c>
      <c r="BW112" s="835"/>
      <c r="BX112" s="835"/>
      <c r="BY112" s="835"/>
      <c r="BZ112" s="835"/>
      <c r="CA112" s="835">
        <v>699558</v>
      </c>
      <c r="CB112" s="835"/>
      <c r="CC112" s="835"/>
      <c r="CD112" s="835"/>
      <c r="CE112" s="835"/>
      <c r="CF112" s="896">
        <v>39.299999999999997</v>
      </c>
      <c r="CG112" s="897"/>
      <c r="CH112" s="897"/>
      <c r="CI112" s="897"/>
      <c r="CJ112" s="897"/>
      <c r="CK112" s="952"/>
      <c r="CL112" s="839"/>
      <c r="CM112" s="842" t="s">
        <v>418</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111</v>
      </c>
      <c r="DH112" s="835"/>
      <c r="DI112" s="835"/>
      <c r="DJ112" s="835"/>
      <c r="DK112" s="835"/>
      <c r="DL112" s="835" t="s">
        <v>111</v>
      </c>
      <c r="DM112" s="835"/>
      <c r="DN112" s="835"/>
      <c r="DO112" s="835"/>
      <c r="DP112" s="835"/>
      <c r="DQ112" s="835" t="s">
        <v>111</v>
      </c>
      <c r="DR112" s="835"/>
      <c r="DS112" s="835"/>
      <c r="DT112" s="835"/>
      <c r="DU112" s="835"/>
      <c r="DV112" s="812" t="s">
        <v>111</v>
      </c>
      <c r="DW112" s="812"/>
      <c r="DX112" s="812"/>
      <c r="DY112" s="812"/>
      <c r="DZ112" s="813"/>
    </row>
    <row r="113" spans="1:130" s="199" customFormat="1" ht="26.25" customHeight="1">
      <c r="A113" s="939"/>
      <c r="B113" s="940"/>
      <c r="C113" s="768" t="s">
        <v>419</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61111</v>
      </c>
      <c r="AB113" s="944"/>
      <c r="AC113" s="944"/>
      <c r="AD113" s="944"/>
      <c r="AE113" s="945"/>
      <c r="AF113" s="946">
        <v>73564</v>
      </c>
      <c r="AG113" s="944"/>
      <c r="AH113" s="944"/>
      <c r="AI113" s="944"/>
      <c r="AJ113" s="945"/>
      <c r="AK113" s="946">
        <v>84635</v>
      </c>
      <c r="AL113" s="944"/>
      <c r="AM113" s="944"/>
      <c r="AN113" s="944"/>
      <c r="AO113" s="945"/>
      <c r="AP113" s="947">
        <v>4.7</v>
      </c>
      <c r="AQ113" s="948"/>
      <c r="AR113" s="948"/>
      <c r="AS113" s="948"/>
      <c r="AT113" s="949"/>
      <c r="AU113" s="957"/>
      <c r="AV113" s="958"/>
      <c r="AW113" s="958"/>
      <c r="AX113" s="958"/>
      <c r="AY113" s="958"/>
      <c r="AZ113" s="833" t="s">
        <v>420</v>
      </c>
      <c r="BA113" s="768"/>
      <c r="BB113" s="768"/>
      <c r="BC113" s="768"/>
      <c r="BD113" s="768"/>
      <c r="BE113" s="768"/>
      <c r="BF113" s="768"/>
      <c r="BG113" s="768"/>
      <c r="BH113" s="768"/>
      <c r="BI113" s="768"/>
      <c r="BJ113" s="768"/>
      <c r="BK113" s="768"/>
      <c r="BL113" s="768"/>
      <c r="BM113" s="768"/>
      <c r="BN113" s="768"/>
      <c r="BO113" s="768"/>
      <c r="BP113" s="769"/>
      <c r="BQ113" s="834">
        <v>253111</v>
      </c>
      <c r="BR113" s="835"/>
      <c r="BS113" s="835"/>
      <c r="BT113" s="835"/>
      <c r="BU113" s="835"/>
      <c r="BV113" s="835">
        <v>226104</v>
      </c>
      <c r="BW113" s="835"/>
      <c r="BX113" s="835"/>
      <c r="BY113" s="835"/>
      <c r="BZ113" s="835"/>
      <c r="CA113" s="835">
        <v>198718</v>
      </c>
      <c r="CB113" s="835"/>
      <c r="CC113" s="835"/>
      <c r="CD113" s="835"/>
      <c r="CE113" s="835"/>
      <c r="CF113" s="896">
        <v>11.1</v>
      </c>
      <c r="CG113" s="897"/>
      <c r="CH113" s="897"/>
      <c r="CI113" s="897"/>
      <c r="CJ113" s="897"/>
      <c r="CK113" s="952"/>
      <c r="CL113" s="839"/>
      <c r="CM113" s="842" t="s">
        <v>421</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111</v>
      </c>
      <c r="DH113" s="798"/>
      <c r="DI113" s="798"/>
      <c r="DJ113" s="798"/>
      <c r="DK113" s="799"/>
      <c r="DL113" s="800" t="s">
        <v>111</v>
      </c>
      <c r="DM113" s="798"/>
      <c r="DN113" s="798"/>
      <c r="DO113" s="798"/>
      <c r="DP113" s="799"/>
      <c r="DQ113" s="800" t="s">
        <v>111</v>
      </c>
      <c r="DR113" s="798"/>
      <c r="DS113" s="798"/>
      <c r="DT113" s="798"/>
      <c r="DU113" s="799"/>
      <c r="DV113" s="845" t="s">
        <v>111</v>
      </c>
      <c r="DW113" s="846"/>
      <c r="DX113" s="846"/>
      <c r="DY113" s="846"/>
      <c r="DZ113" s="847"/>
    </row>
    <row r="114" spans="1:130" s="199" customFormat="1" ht="26.25" customHeight="1">
      <c r="A114" s="939"/>
      <c r="B114" s="940"/>
      <c r="C114" s="768" t="s">
        <v>422</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23261</v>
      </c>
      <c r="AB114" s="798"/>
      <c r="AC114" s="798"/>
      <c r="AD114" s="798"/>
      <c r="AE114" s="799"/>
      <c r="AF114" s="800">
        <v>23564</v>
      </c>
      <c r="AG114" s="798"/>
      <c r="AH114" s="798"/>
      <c r="AI114" s="798"/>
      <c r="AJ114" s="799"/>
      <c r="AK114" s="800">
        <v>23375</v>
      </c>
      <c r="AL114" s="798"/>
      <c r="AM114" s="798"/>
      <c r="AN114" s="798"/>
      <c r="AO114" s="799"/>
      <c r="AP114" s="845">
        <v>1.3</v>
      </c>
      <c r="AQ114" s="846"/>
      <c r="AR114" s="846"/>
      <c r="AS114" s="846"/>
      <c r="AT114" s="847"/>
      <c r="AU114" s="957"/>
      <c r="AV114" s="958"/>
      <c r="AW114" s="958"/>
      <c r="AX114" s="958"/>
      <c r="AY114" s="958"/>
      <c r="AZ114" s="833" t="s">
        <v>423</v>
      </c>
      <c r="BA114" s="768"/>
      <c r="BB114" s="768"/>
      <c r="BC114" s="768"/>
      <c r="BD114" s="768"/>
      <c r="BE114" s="768"/>
      <c r="BF114" s="768"/>
      <c r="BG114" s="768"/>
      <c r="BH114" s="768"/>
      <c r="BI114" s="768"/>
      <c r="BJ114" s="768"/>
      <c r="BK114" s="768"/>
      <c r="BL114" s="768"/>
      <c r="BM114" s="768"/>
      <c r="BN114" s="768"/>
      <c r="BO114" s="768"/>
      <c r="BP114" s="769"/>
      <c r="BQ114" s="834">
        <v>677499</v>
      </c>
      <c r="BR114" s="835"/>
      <c r="BS114" s="835"/>
      <c r="BT114" s="835"/>
      <c r="BU114" s="835"/>
      <c r="BV114" s="835">
        <v>591398</v>
      </c>
      <c r="BW114" s="835"/>
      <c r="BX114" s="835"/>
      <c r="BY114" s="835"/>
      <c r="BZ114" s="835"/>
      <c r="CA114" s="835">
        <v>600265</v>
      </c>
      <c r="CB114" s="835"/>
      <c r="CC114" s="835"/>
      <c r="CD114" s="835"/>
      <c r="CE114" s="835"/>
      <c r="CF114" s="896">
        <v>33.700000000000003</v>
      </c>
      <c r="CG114" s="897"/>
      <c r="CH114" s="897"/>
      <c r="CI114" s="897"/>
      <c r="CJ114" s="897"/>
      <c r="CK114" s="952"/>
      <c r="CL114" s="839"/>
      <c r="CM114" s="842" t="s">
        <v>424</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111</v>
      </c>
      <c r="DH114" s="798"/>
      <c r="DI114" s="798"/>
      <c r="DJ114" s="798"/>
      <c r="DK114" s="799"/>
      <c r="DL114" s="800" t="s">
        <v>111</v>
      </c>
      <c r="DM114" s="798"/>
      <c r="DN114" s="798"/>
      <c r="DO114" s="798"/>
      <c r="DP114" s="799"/>
      <c r="DQ114" s="800" t="s">
        <v>111</v>
      </c>
      <c r="DR114" s="798"/>
      <c r="DS114" s="798"/>
      <c r="DT114" s="798"/>
      <c r="DU114" s="799"/>
      <c r="DV114" s="845" t="s">
        <v>111</v>
      </c>
      <c r="DW114" s="846"/>
      <c r="DX114" s="846"/>
      <c r="DY114" s="846"/>
      <c r="DZ114" s="847"/>
    </row>
    <row r="115" spans="1:130" s="199" customFormat="1" ht="26.25" customHeight="1">
      <c r="A115" s="939"/>
      <c r="B115" s="940"/>
      <c r="C115" s="768" t="s">
        <v>425</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111</v>
      </c>
      <c r="AB115" s="944"/>
      <c r="AC115" s="944"/>
      <c r="AD115" s="944"/>
      <c r="AE115" s="945"/>
      <c r="AF115" s="946" t="s">
        <v>111</v>
      </c>
      <c r="AG115" s="944"/>
      <c r="AH115" s="944"/>
      <c r="AI115" s="944"/>
      <c r="AJ115" s="945"/>
      <c r="AK115" s="946" t="s">
        <v>111</v>
      </c>
      <c r="AL115" s="944"/>
      <c r="AM115" s="944"/>
      <c r="AN115" s="944"/>
      <c r="AO115" s="945"/>
      <c r="AP115" s="947" t="s">
        <v>111</v>
      </c>
      <c r="AQ115" s="948"/>
      <c r="AR115" s="948"/>
      <c r="AS115" s="948"/>
      <c r="AT115" s="949"/>
      <c r="AU115" s="957"/>
      <c r="AV115" s="958"/>
      <c r="AW115" s="958"/>
      <c r="AX115" s="958"/>
      <c r="AY115" s="958"/>
      <c r="AZ115" s="833" t="s">
        <v>426</v>
      </c>
      <c r="BA115" s="768"/>
      <c r="BB115" s="768"/>
      <c r="BC115" s="768"/>
      <c r="BD115" s="768"/>
      <c r="BE115" s="768"/>
      <c r="BF115" s="768"/>
      <c r="BG115" s="768"/>
      <c r="BH115" s="768"/>
      <c r="BI115" s="768"/>
      <c r="BJ115" s="768"/>
      <c r="BK115" s="768"/>
      <c r="BL115" s="768"/>
      <c r="BM115" s="768"/>
      <c r="BN115" s="768"/>
      <c r="BO115" s="768"/>
      <c r="BP115" s="769"/>
      <c r="BQ115" s="834" t="s">
        <v>111</v>
      </c>
      <c r="BR115" s="835"/>
      <c r="BS115" s="835"/>
      <c r="BT115" s="835"/>
      <c r="BU115" s="835"/>
      <c r="BV115" s="835" t="s">
        <v>111</v>
      </c>
      <c r="BW115" s="835"/>
      <c r="BX115" s="835"/>
      <c r="BY115" s="835"/>
      <c r="BZ115" s="835"/>
      <c r="CA115" s="835" t="s">
        <v>111</v>
      </c>
      <c r="CB115" s="835"/>
      <c r="CC115" s="835"/>
      <c r="CD115" s="835"/>
      <c r="CE115" s="835"/>
      <c r="CF115" s="896" t="s">
        <v>111</v>
      </c>
      <c r="CG115" s="897"/>
      <c r="CH115" s="897"/>
      <c r="CI115" s="897"/>
      <c r="CJ115" s="897"/>
      <c r="CK115" s="952"/>
      <c r="CL115" s="839"/>
      <c r="CM115" s="833" t="s">
        <v>427</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111</v>
      </c>
      <c r="DH115" s="798"/>
      <c r="DI115" s="798"/>
      <c r="DJ115" s="798"/>
      <c r="DK115" s="799"/>
      <c r="DL115" s="800" t="s">
        <v>111</v>
      </c>
      <c r="DM115" s="798"/>
      <c r="DN115" s="798"/>
      <c r="DO115" s="798"/>
      <c r="DP115" s="799"/>
      <c r="DQ115" s="800" t="s">
        <v>111</v>
      </c>
      <c r="DR115" s="798"/>
      <c r="DS115" s="798"/>
      <c r="DT115" s="798"/>
      <c r="DU115" s="799"/>
      <c r="DV115" s="845" t="s">
        <v>111</v>
      </c>
      <c r="DW115" s="846"/>
      <c r="DX115" s="846"/>
      <c r="DY115" s="846"/>
      <c r="DZ115" s="847"/>
    </row>
    <row r="116" spans="1:130" s="199" customFormat="1" ht="26.25" customHeight="1">
      <c r="A116" s="941"/>
      <c r="B116" s="942"/>
      <c r="C116" s="901" t="s">
        <v>428</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38</v>
      </c>
      <c r="AB116" s="798"/>
      <c r="AC116" s="798"/>
      <c r="AD116" s="798"/>
      <c r="AE116" s="799"/>
      <c r="AF116" s="800" t="s">
        <v>111</v>
      </c>
      <c r="AG116" s="798"/>
      <c r="AH116" s="798"/>
      <c r="AI116" s="798"/>
      <c r="AJ116" s="799"/>
      <c r="AK116" s="800" t="s">
        <v>111</v>
      </c>
      <c r="AL116" s="798"/>
      <c r="AM116" s="798"/>
      <c r="AN116" s="798"/>
      <c r="AO116" s="799"/>
      <c r="AP116" s="845" t="s">
        <v>111</v>
      </c>
      <c r="AQ116" s="846"/>
      <c r="AR116" s="846"/>
      <c r="AS116" s="846"/>
      <c r="AT116" s="847"/>
      <c r="AU116" s="957"/>
      <c r="AV116" s="958"/>
      <c r="AW116" s="958"/>
      <c r="AX116" s="958"/>
      <c r="AY116" s="958"/>
      <c r="AZ116" s="884" t="s">
        <v>429</v>
      </c>
      <c r="BA116" s="885"/>
      <c r="BB116" s="885"/>
      <c r="BC116" s="885"/>
      <c r="BD116" s="885"/>
      <c r="BE116" s="885"/>
      <c r="BF116" s="885"/>
      <c r="BG116" s="885"/>
      <c r="BH116" s="885"/>
      <c r="BI116" s="885"/>
      <c r="BJ116" s="885"/>
      <c r="BK116" s="885"/>
      <c r="BL116" s="885"/>
      <c r="BM116" s="885"/>
      <c r="BN116" s="885"/>
      <c r="BO116" s="885"/>
      <c r="BP116" s="886"/>
      <c r="BQ116" s="834" t="s">
        <v>111</v>
      </c>
      <c r="BR116" s="835"/>
      <c r="BS116" s="835"/>
      <c r="BT116" s="835"/>
      <c r="BU116" s="835"/>
      <c r="BV116" s="835" t="s">
        <v>111</v>
      </c>
      <c r="BW116" s="835"/>
      <c r="BX116" s="835"/>
      <c r="BY116" s="835"/>
      <c r="BZ116" s="835"/>
      <c r="CA116" s="835" t="s">
        <v>111</v>
      </c>
      <c r="CB116" s="835"/>
      <c r="CC116" s="835"/>
      <c r="CD116" s="835"/>
      <c r="CE116" s="835"/>
      <c r="CF116" s="896" t="s">
        <v>111</v>
      </c>
      <c r="CG116" s="897"/>
      <c r="CH116" s="897"/>
      <c r="CI116" s="897"/>
      <c r="CJ116" s="897"/>
      <c r="CK116" s="952"/>
      <c r="CL116" s="839"/>
      <c r="CM116" s="842" t="s">
        <v>430</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111</v>
      </c>
      <c r="DH116" s="798"/>
      <c r="DI116" s="798"/>
      <c r="DJ116" s="798"/>
      <c r="DK116" s="799"/>
      <c r="DL116" s="800" t="s">
        <v>111</v>
      </c>
      <c r="DM116" s="798"/>
      <c r="DN116" s="798"/>
      <c r="DO116" s="798"/>
      <c r="DP116" s="799"/>
      <c r="DQ116" s="800" t="s">
        <v>111</v>
      </c>
      <c r="DR116" s="798"/>
      <c r="DS116" s="798"/>
      <c r="DT116" s="798"/>
      <c r="DU116" s="799"/>
      <c r="DV116" s="845" t="s">
        <v>111</v>
      </c>
      <c r="DW116" s="846"/>
      <c r="DX116" s="846"/>
      <c r="DY116" s="846"/>
      <c r="DZ116" s="847"/>
    </row>
    <row r="117" spans="1:130" s="199" customFormat="1" ht="26.25" customHeight="1">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431</v>
      </c>
      <c r="Z117" s="924"/>
      <c r="AA117" s="929">
        <v>493960</v>
      </c>
      <c r="AB117" s="930"/>
      <c r="AC117" s="930"/>
      <c r="AD117" s="930"/>
      <c r="AE117" s="931"/>
      <c r="AF117" s="932">
        <v>490931</v>
      </c>
      <c r="AG117" s="930"/>
      <c r="AH117" s="930"/>
      <c r="AI117" s="930"/>
      <c r="AJ117" s="931"/>
      <c r="AK117" s="932">
        <v>502388</v>
      </c>
      <c r="AL117" s="930"/>
      <c r="AM117" s="930"/>
      <c r="AN117" s="930"/>
      <c r="AO117" s="931"/>
      <c r="AP117" s="933"/>
      <c r="AQ117" s="934"/>
      <c r="AR117" s="934"/>
      <c r="AS117" s="934"/>
      <c r="AT117" s="935"/>
      <c r="AU117" s="957"/>
      <c r="AV117" s="958"/>
      <c r="AW117" s="958"/>
      <c r="AX117" s="958"/>
      <c r="AY117" s="958"/>
      <c r="AZ117" s="884" t="s">
        <v>432</v>
      </c>
      <c r="BA117" s="885"/>
      <c r="BB117" s="885"/>
      <c r="BC117" s="885"/>
      <c r="BD117" s="885"/>
      <c r="BE117" s="885"/>
      <c r="BF117" s="885"/>
      <c r="BG117" s="885"/>
      <c r="BH117" s="885"/>
      <c r="BI117" s="885"/>
      <c r="BJ117" s="885"/>
      <c r="BK117" s="885"/>
      <c r="BL117" s="885"/>
      <c r="BM117" s="885"/>
      <c r="BN117" s="885"/>
      <c r="BO117" s="885"/>
      <c r="BP117" s="886"/>
      <c r="BQ117" s="834" t="s">
        <v>111</v>
      </c>
      <c r="BR117" s="835"/>
      <c r="BS117" s="835"/>
      <c r="BT117" s="835"/>
      <c r="BU117" s="835"/>
      <c r="BV117" s="835" t="s">
        <v>111</v>
      </c>
      <c r="BW117" s="835"/>
      <c r="BX117" s="835"/>
      <c r="BY117" s="835"/>
      <c r="BZ117" s="835"/>
      <c r="CA117" s="835" t="s">
        <v>111</v>
      </c>
      <c r="CB117" s="835"/>
      <c r="CC117" s="835"/>
      <c r="CD117" s="835"/>
      <c r="CE117" s="835"/>
      <c r="CF117" s="896" t="s">
        <v>111</v>
      </c>
      <c r="CG117" s="897"/>
      <c r="CH117" s="897"/>
      <c r="CI117" s="897"/>
      <c r="CJ117" s="897"/>
      <c r="CK117" s="952"/>
      <c r="CL117" s="839"/>
      <c r="CM117" s="842" t="s">
        <v>433</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111</v>
      </c>
      <c r="DH117" s="798"/>
      <c r="DI117" s="798"/>
      <c r="DJ117" s="798"/>
      <c r="DK117" s="799"/>
      <c r="DL117" s="800" t="s">
        <v>111</v>
      </c>
      <c r="DM117" s="798"/>
      <c r="DN117" s="798"/>
      <c r="DO117" s="798"/>
      <c r="DP117" s="799"/>
      <c r="DQ117" s="800" t="s">
        <v>111</v>
      </c>
      <c r="DR117" s="798"/>
      <c r="DS117" s="798"/>
      <c r="DT117" s="798"/>
      <c r="DU117" s="799"/>
      <c r="DV117" s="845" t="s">
        <v>111</v>
      </c>
      <c r="DW117" s="846"/>
      <c r="DX117" s="846"/>
      <c r="DY117" s="846"/>
      <c r="DZ117" s="847"/>
    </row>
    <row r="118" spans="1:130" s="199" customFormat="1" ht="26.25" customHeight="1">
      <c r="A118" s="922" t="s">
        <v>407</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405</v>
      </c>
      <c r="AB118" s="923"/>
      <c r="AC118" s="923"/>
      <c r="AD118" s="923"/>
      <c r="AE118" s="924"/>
      <c r="AF118" s="925" t="s">
        <v>287</v>
      </c>
      <c r="AG118" s="923"/>
      <c r="AH118" s="923"/>
      <c r="AI118" s="923"/>
      <c r="AJ118" s="924"/>
      <c r="AK118" s="925" t="s">
        <v>286</v>
      </c>
      <c r="AL118" s="923"/>
      <c r="AM118" s="923"/>
      <c r="AN118" s="923"/>
      <c r="AO118" s="924"/>
      <c r="AP118" s="926" t="s">
        <v>406</v>
      </c>
      <c r="AQ118" s="927"/>
      <c r="AR118" s="927"/>
      <c r="AS118" s="927"/>
      <c r="AT118" s="928"/>
      <c r="AU118" s="957"/>
      <c r="AV118" s="958"/>
      <c r="AW118" s="958"/>
      <c r="AX118" s="958"/>
      <c r="AY118" s="958"/>
      <c r="AZ118" s="900" t="s">
        <v>434</v>
      </c>
      <c r="BA118" s="901"/>
      <c r="BB118" s="901"/>
      <c r="BC118" s="901"/>
      <c r="BD118" s="901"/>
      <c r="BE118" s="901"/>
      <c r="BF118" s="901"/>
      <c r="BG118" s="901"/>
      <c r="BH118" s="901"/>
      <c r="BI118" s="901"/>
      <c r="BJ118" s="901"/>
      <c r="BK118" s="901"/>
      <c r="BL118" s="901"/>
      <c r="BM118" s="901"/>
      <c r="BN118" s="901"/>
      <c r="BO118" s="901"/>
      <c r="BP118" s="902"/>
      <c r="BQ118" s="903" t="s">
        <v>111</v>
      </c>
      <c r="BR118" s="866"/>
      <c r="BS118" s="866"/>
      <c r="BT118" s="866"/>
      <c r="BU118" s="866"/>
      <c r="BV118" s="866" t="s">
        <v>111</v>
      </c>
      <c r="BW118" s="866"/>
      <c r="BX118" s="866"/>
      <c r="BY118" s="866"/>
      <c r="BZ118" s="866"/>
      <c r="CA118" s="866" t="s">
        <v>111</v>
      </c>
      <c r="CB118" s="866"/>
      <c r="CC118" s="866"/>
      <c r="CD118" s="866"/>
      <c r="CE118" s="866"/>
      <c r="CF118" s="896" t="s">
        <v>111</v>
      </c>
      <c r="CG118" s="897"/>
      <c r="CH118" s="897"/>
      <c r="CI118" s="897"/>
      <c r="CJ118" s="897"/>
      <c r="CK118" s="952"/>
      <c r="CL118" s="839"/>
      <c r="CM118" s="842" t="s">
        <v>435</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111</v>
      </c>
      <c r="DH118" s="798"/>
      <c r="DI118" s="798"/>
      <c r="DJ118" s="798"/>
      <c r="DK118" s="799"/>
      <c r="DL118" s="800" t="s">
        <v>111</v>
      </c>
      <c r="DM118" s="798"/>
      <c r="DN118" s="798"/>
      <c r="DO118" s="798"/>
      <c r="DP118" s="799"/>
      <c r="DQ118" s="800" t="s">
        <v>111</v>
      </c>
      <c r="DR118" s="798"/>
      <c r="DS118" s="798"/>
      <c r="DT118" s="798"/>
      <c r="DU118" s="799"/>
      <c r="DV118" s="845" t="s">
        <v>111</v>
      </c>
      <c r="DW118" s="846"/>
      <c r="DX118" s="846"/>
      <c r="DY118" s="846"/>
      <c r="DZ118" s="847"/>
    </row>
    <row r="119" spans="1:130" s="199" customFormat="1" ht="26.25" customHeight="1">
      <c r="A119" s="836" t="s">
        <v>410</v>
      </c>
      <c r="B119" s="837"/>
      <c r="C119" s="912" t="s">
        <v>411</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111</v>
      </c>
      <c r="AB119" s="916"/>
      <c r="AC119" s="916"/>
      <c r="AD119" s="916"/>
      <c r="AE119" s="917"/>
      <c r="AF119" s="918" t="s">
        <v>111</v>
      </c>
      <c r="AG119" s="916"/>
      <c r="AH119" s="916"/>
      <c r="AI119" s="916"/>
      <c r="AJ119" s="917"/>
      <c r="AK119" s="918" t="s">
        <v>111</v>
      </c>
      <c r="AL119" s="916"/>
      <c r="AM119" s="916"/>
      <c r="AN119" s="916"/>
      <c r="AO119" s="917"/>
      <c r="AP119" s="919" t="s">
        <v>111</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436</v>
      </c>
      <c r="BP119" s="899"/>
      <c r="BQ119" s="903">
        <v>4972273</v>
      </c>
      <c r="BR119" s="866"/>
      <c r="BS119" s="866"/>
      <c r="BT119" s="866"/>
      <c r="BU119" s="866"/>
      <c r="BV119" s="866">
        <v>4929435</v>
      </c>
      <c r="BW119" s="866"/>
      <c r="BX119" s="866"/>
      <c r="BY119" s="866"/>
      <c r="BZ119" s="866"/>
      <c r="CA119" s="866">
        <v>4816835</v>
      </c>
      <c r="CB119" s="866"/>
      <c r="CC119" s="866"/>
      <c r="CD119" s="866"/>
      <c r="CE119" s="866"/>
      <c r="CF119" s="764"/>
      <c r="CG119" s="765"/>
      <c r="CH119" s="765"/>
      <c r="CI119" s="765"/>
      <c r="CJ119" s="855"/>
      <c r="CK119" s="953"/>
      <c r="CL119" s="841"/>
      <c r="CM119" s="859" t="s">
        <v>437</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40341</v>
      </c>
      <c r="DH119" s="781"/>
      <c r="DI119" s="781"/>
      <c r="DJ119" s="781"/>
      <c r="DK119" s="782"/>
      <c r="DL119" s="783" t="s">
        <v>111</v>
      </c>
      <c r="DM119" s="781"/>
      <c r="DN119" s="781"/>
      <c r="DO119" s="781"/>
      <c r="DP119" s="782"/>
      <c r="DQ119" s="783" t="s">
        <v>111</v>
      </c>
      <c r="DR119" s="781"/>
      <c r="DS119" s="781"/>
      <c r="DT119" s="781"/>
      <c r="DU119" s="782"/>
      <c r="DV119" s="869" t="s">
        <v>111</v>
      </c>
      <c r="DW119" s="870"/>
      <c r="DX119" s="870"/>
      <c r="DY119" s="870"/>
      <c r="DZ119" s="871"/>
    </row>
    <row r="120" spans="1:130" s="199" customFormat="1" ht="26.25" customHeight="1">
      <c r="A120" s="838"/>
      <c r="B120" s="839"/>
      <c r="C120" s="842" t="s">
        <v>414</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111</v>
      </c>
      <c r="AB120" s="798"/>
      <c r="AC120" s="798"/>
      <c r="AD120" s="798"/>
      <c r="AE120" s="799"/>
      <c r="AF120" s="800" t="s">
        <v>111</v>
      </c>
      <c r="AG120" s="798"/>
      <c r="AH120" s="798"/>
      <c r="AI120" s="798"/>
      <c r="AJ120" s="799"/>
      <c r="AK120" s="800" t="s">
        <v>111</v>
      </c>
      <c r="AL120" s="798"/>
      <c r="AM120" s="798"/>
      <c r="AN120" s="798"/>
      <c r="AO120" s="799"/>
      <c r="AP120" s="845" t="s">
        <v>111</v>
      </c>
      <c r="AQ120" s="846"/>
      <c r="AR120" s="846"/>
      <c r="AS120" s="846"/>
      <c r="AT120" s="847"/>
      <c r="AU120" s="904" t="s">
        <v>438</v>
      </c>
      <c r="AV120" s="905"/>
      <c r="AW120" s="905"/>
      <c r="AX120" s="905"/>
      <c r="AY120" s="906"/>
      <c r="AZ120" s="881" t="s">
        <v>439</v>
      </c>
      <c r="BA120" s="826"/>
      <c r="BB120" s="826"/>
      <c r="BC120" s="826"/>
      <c r="BD120" s="826"/>
      <c r="BE120" s="826"/>
      <c r="BF120" s="826"/>
      <c r="BG120" s="826"/>
      <c r="BH120" s="826"/>
      <c r="BI120" s="826"/>
      <c r="BJ120" s="826"/>
      <c r="BK120" s="826"/>
      <c r="BL120" s="826"/>
      <c r="BM120" s="826"/>
      <c r="BN120" s="826"/>
      <c r="BO120" s="826"/>
      <c r="BP120" s="827"/>
      <c r="BQ120" s="882">
        <v>1881639</v>
      </c>
      <c r="BR120" s="863"/>
      <c r="BS120" s="863"/>
      <c r="BT120" s="863"/>
      <c r="BU120" s="863"/>
      <c r="BV120" s="863">
        <v>2126196</v>
      </c>
      <c r="BW120" s="863"/>
      <c r="BX120" s="863"/>
      <c r="BY120" s="863"/>
      <c r="BZ120" s="863"/>
      <c r="CA120" s="863">
        <v>2089189</v>
      </c>
      <c r="CB120" s="863"/>
      <c r="CC120" s="863"/>
      <c r="CD120" s="863"/>
      <c r="CE120" s="863"/>
      <c r="CF120" s="887">
        <v>117.2</v>
      </c>
      <c r="CG120" s="888"/>
      <c r="CH120" s="888"/>
      <c r="CI120" s="888"/>
      <c r="CJ120" s="888"/>
      <c r="CK120" s="889" t="s">
        <v>440</v>
      </c>
      <c r="CL120" s="873"/>
      <c r="CM120" s="873"/>
      <c r="CN120" s="873"/>
      <c r="CO120" s="874"/>
      <c r="CP120" s="893" t="s">
        <v>388</v>
      </c>
      <c r="CQ120" s="894"/>
      <c r="CR120" s="894"/>
      <c r="CS120" s="894"/>
      <c r="CT120" s="894"/>
      <c r="CU120" s="894"/>
      <c r="CV120" s="894"/>
      <c r="CW120" s="894"/>
      <c r="CX120" s="894"/>
      <c r="CY120" s="894"/>
      <c r="CZ120" s="894"/>
      <c r="DA120" s="894"/>
      <c r="DB120" s="894"/>
      <c r="DC120" s="894"/>
      <c r="DD120" s="894"/>
      <c r="DE120" s="894"/>
      <c r="DF120" s="895"/>
      <c r="DG120" s="882">
        <v>294536</v>
      </c>
      <c r="DH120" s="863"/>
      <c r="DI120" s="863"/>
      <c r="DJ120" s="863"/>
      <c r="DK120" s="863"/>
      <c r="DL120" s="863">
        <v>339358</v>
      </c>
      <c r="DM120" s="863"/>
      <c r="DN120" s="863"/>
      <c r="DO120" s="863"/>
      <c r="DP120" s="863"/>
      <c r="DQ120" s="863">
        <v>383041</v>
      </c>
      <c r="DR120" s="863"/>
      <c r="DS120" s="863"/>
      <c r="DT120" s="863"/>
      <c r="DU120" s="863"/>
      <c r="DV120" s="864">
        <v>21.5</v>
      </c>
      <c r="DW120" s="864"/>
      <c r="DX120" s="864"/>
      <c r="DY120" s="864"/>
      <c r="DZ120" s="865"/>
    </row>
    <row r="121" spans="1:130" s="199" customFormat="1" ht="26.25" customHeight="1">
      <c r="A121" s="838"/>
      <c r="B121" s="839"/>
      <c r="C121" s="884" t="s">
        <v>441</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111</v>
      </c>
      <c r="AB121" s="798"/>
      <c r="AC121" s="798"/>
      <c r="AD121" s="798"/>
      <c r="AE121" s="799"/>
      <c r="AF121" s="800" t="s">
        <v>111</v>
      </c>
      <c r="AG121" s="798"/>
      <c r="AH121" s="798"/>
      <c r="AI121" s="798"/>
      <c r="AJ121" s="799"/>
      <c r="AK121" s="800" t="s">
        <v>111</v>
      </c>
      <c r="AL121" s="798"/>
      <c r="AM121" s="798"/>
      <c r="AN121" s="798"/>
      <c r="AO121" s="799"/>
      <c r="AP121" s="845" t="s">
        <v>111</v>
      </c>
      <c r="AQ121" s="846"/>
      <c r="AR121" s="846"/>
      <c r="AS121" s="846"/>
      <c r="AT121" s="847"/>
      <c r="AU121" s="907"/>
      <c r="AV121" s="908"/>
      <c r="AW121" s="908"/>
      <c r="AX121" s="908"/>
      <c r="AY121" s="909"/>
      <c r="AZ121" s="833" t="s">
        <v>442</v>
      </c>
      <c r="BA121" s="768"/>
      <c r="BB121" s="768"/>
      <c r="BC121" s="768"/>
      <c r="BD121" s="768"/>
      <c r="BE121" s="768"/>
      <c r="BF121" s="768"/>
      <c r="BG121" s="768"/>
      <c r="BH121" s="768"/>
      <c r="BI121" s="768"/>
      <c r="BJ121" s="768"/>
      <c r="BK121" s="768"/>
      <c r="BL121" s="768"/>
      <c r="BM121" s="768"/>
      <c r="BN121" s="768"/>
      <c r="BO121" s="768"/>
      <c r="BP121" s="769"/>
      <c r="BQ121" s="834">
        <v>557013</v>
      </c>
      <c r="BR121" s="835"/>
      <c r="BS121" s="835"/>
      <c r="BT121" s="835"/>
      <c r="BU121" s="835"/>
      <c r="BV121" s="835">
        <v>473417</v>
      </c>
      <c r="BW121" s="835"/>
      <c r="BX121" s="835"/>
      <c r="BY121" s="835"/>
      <c r="BZ121" s="835"/>
      <c r="CA121" s="835">
        <v>420129</v>
      </c>
      <c r="CB121" s="835"/>
      <c r="CC121" s="835"/>
      <c r="CD121" s="835"/>
      <c r="CE121" s="835"/>
      <c r="CF121" s="896">
        <v>23.6</v>
      </c>
      <c r="CG121" s="897"/>
      <c r="CH121" s="897"/>
      <c r="CI121" s="897"/>
      <c r="CJ121" s="897"/>
      <c r="CK121" s="890"/>
      <c r="CL121" s="876"/>
      <c r="CM121" s="876"/>
      <c r="CN121" s="876"/>
      <c r="CO121" s="877"/>
      <c r="CP121" s="856" t="s">
        <v>386</v>
      </c>
      <c r="CQ121" s="857"/>
      <c r="CR121" s="857"/>
      <c r="CS121" s="857"/>
      <c r="CT121" s="857"/>
      <c r="CU121" s="857"/>
      <c r="CV121" s="857"/>
      <c r="CW121" s="857"/>
      <c r="CX121" s="857"/>
      <c r="CY121" s="857"/>
      <c r="CZ121" s="857"/>
      <c r="DA121" s="857"/>
      <c r="DB121" s="857"/>
      <c r="DC121" s="857"/>
      <c r="DD121" s="857"/>
      <c r="DE121" s="857"/>
      <c r="DF121" s="858"/>
      <c r="DG121" s="834">
        <v>141439</v>
      </c>
      <c r="DH121" s="835"/>
      <c r="DI121" s="835"/>
      <c r="DJ121" s="835"/>
      <c r="DK121" s="835"/>
      <c r="DL121" s="835">
        <v>135707</v>
      </c>
      <c r="DM121" s="835"/>
      <c r="DN121" s="835"/>
      <c r="DO121" s="835"/>
      <c r="DP121" s="835"/>
      <c r="DQ121" s="835">
        <v>125215</v>
      </c>
      <c r="DR121" s="835"/>
      <c r="DS121" s="835"/>
      <c r="DT121" s="835"/>
      <c r="DU121" s="835"/>
      <c r="DV121" s="812">
        <v>7</v>
      </c>
      <c r="DW121" s="812"/>
      <c r="DX121" s="812"/>
      <c r="DY121" s="812"/>
      <c r="DZ121" s="813"/>
    </row>
    <row r="122" spans="1:130" s="199" customFormat="1" ht="26.25" customHeight="1">
      <c r="A122" s="838"/>
      <c r="B122" s="839"/>
      <c r="C122" s="842" t="s">
        <v>424</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111</v>
      </c>
      <c r="AB122" s="798"/>
      <c r="AC122" s="798"/>
      <c r="AD122" s="798"/>
      <c r="AE122" s="799"/>
      <c r="AF122" s="800" t="s">
        <v>111</v>
      </c>
      <c r="AG122" s="798"/>
      <c r="AH122" s="798"/>
      <c r="AI122" s="798"/>
      <c r="AJ122" s="799"/>
      <c r="AK122" s="800" t="s">
        <v>111</v>
      </c>
      <c r="AL122" s="798"/>
      <c r="AM122" s="798"/>
      <c r="AN122" s="798"/>
      <c r="AO122" s="799"/>
      <c r="AP122" s="845" t="s">
        <v>111</v>
      </c>
      <c r="AQ122" s="846"/>
      <c r="AR122" s="846"/>
      <c r="AS122" s="846"/>
      <c r="AT122" s="847"/>
      <c r="AU122" s="907"/>
      <c r="AV122" s="908"/>
      <c r="AW122" s="908"/>
      <c r="AX122" s="908"/>
      <c r="AY122" s="909"/>
      <c r="AZ122" s="900" t="s">
        <v>443</v>
      </c>
      <c r="BA122" s="901"/>
      <c r="BB122" s="901"/>
      <c r="BC122" s="901"/>
      <c r="BD122" s="901"/>
      <c r="BE122" s="901"/>
      <c r="BF122" s="901"/>
      <c r="BG122" s="901"/>
      <c r="BH122" s="901"/>
      <c r="BI122" s="901"/>
      <c r="BJ122" s="901"/>
      <c r="BK122" s="901"/>
      <c r="BL122" s="901"/>
      <c r="BM122" s="901"/>
      <c r="BN122" s="901"/>
      <c r="BO122" s="901"/>
      <c r="BP122" s="902"/>
      <c r="BQ122" s="903">
        <v>3077673</v>
      </c>
      <c r="BR122" s="866"/>
      <c r="BS122" s="866"/>
      <c r="BT122" s="866"/>
      <c r="BU122" s="866"/>
      <c r="BV122" s="866">
        <v>3222550</v>
      </c>
      <c r="BW122" s="866"/>
      <c r="BX122" s="866"/>
      <c r="BY122" s="866"/>
      <c r="BZ122" s="866"/>
      <c r="CA122" s="866">
        <v>3132856</v>
      </c>
      <c r="CB122" s="866"/>
      <c r="CC122" s="866"/>
      <c r="CD122" s="866"/>
      <c r="CE122" s="866"/>
      <c r="CF122" s="867">
        <v>175.8</v>
      </c>
      <c r="CG122" s="868"/>
      <c r="CH122" s="868"/>
      <c r="CI122" s="868"/>
      <c r="CJ122" s="868"/>
      <c r="CK122" s="890"/>
      <c r="CL122" s="876"/>
      <c r="CM122" s="876"/>
      <c r="CN122" s="876"/>
      <c r="CO122" s="877"/>
      <c r="CP122" s="856" t="s">
        <v>383</v>
      </c>
      <c r="CQ122" s="857"/>
      <c r="CR122" s="857"/>
      <c r="CS122" s="857"/>
      <c r="CT122" s="857"/>
      <c r="CU122" s="857"/>
      <c r="CV122" s="857"/>
      <c r="CW122" s="857"/>
      <c r="CX122" s="857"/>
      <c r="CY122" s="857"/>
      <c r="CZ122" s="857"/>
      <c r="DA122" s="857"/>
      <c r="DB122" s="857"/>
      <c r="DC122" s="857"/>
      <c r="DD122" s="857"/>
      <c r="DE122" s="857"/>
      <c r="DF122" s="858"/>
      <c r="DG122" s="834">
        <v>33057</v>
      </c>
      <c r="DH122" s="835"/>
      <c r="DI122" s="835"/>
      <c r="DJ122" s="835"/>
      <c r="DK122" s="835"/>
      <c r="DL122" s="835">
        <v>36104</v>
      </c>
      <c r="DM122" s="835"/>
      <c r="DN122" s="835"/>
      <c r="DO122" s="835"/>
      <c r="DP122" s="835"/>
      <c r="DQ122" s="835">
        <v>59540</v>
      </c>
      <c r="DR122" s="835"/>
      <c r="DS122" s="835"/>
      <c r="DT122" s="835"/>
      <c r="DU122" s="835"/>
      <c r="DV122" s="812">
        <v>3.3</v>
      </c>
      <c r="DW122" s="812"/>
      <c r="DX122" s="812"/>
      <c r="DY122" s="812"/>
      <c r="DZ122" s="813"/>
    </row>
    <row r="123" spans="1:130" s="199" customFormat="1" ht="26.25" customHeight="1">
      <c r="A123" s="838"/>
      <c r="B123" s="839"/>
      <c r="C123" s="842" t="s">
        <v>430</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111</v>
      </c>
      <c r="AB123" s="798"/>
      <c r="AC123" s="798"/>
      <c r="AD123" s="798"/>
      <c r="AE123" s="799"/>
      <c r="AF123" s="800" t="s">
        <v>111</v>
      </c>
      <c r="AG123" s="798"/>
      <c r="AH123" s="798"/>
      <c r="AI123" s="798"/>
      <c r="AJ123" s="799"/>
      <c r="AK123" s="800" t="s">
        <v>111</v>
      </c>
      <c r="AL123" s="798"/>
      <c r="AM123" s="798"/>
      <c r="AN123" s="798"/>
      <c r="AO123" s="799"/>
      <c r="AP123" s="845" t="s">
        <v>111</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444</v>
      </c>
      <c r="BP123" s="899"/>
      <c r="BQ123" s="853">
        <v>5516325</v>
      </c>
      <c r="BR123" s="854"/>
      <c r="BS123" s="854"/>
      <c r="BT123" s="854"/>
      <c r="BU123" s="854"/>
      <c r="BV123" s="854">
        <v>5822163</v>
      </c>
      <c r="BW123" s="854"/>
      <c r="BX123" s="854"/>
      <c r="BY123" s="854"/>
      <c r="BZ123" s="854"/>
      <c r="CA123" s="854">
        <v>5642174</v>
      </c>
      <c r="CB123" s="854"/>
      <c r="CC123" s="854"/>
      <c r="CD123" s="854"/>
      <c r="CE123" s="854"/>
      <c r="CF123" s="764"/>
      <c r="CG123" s="765"/>
      <c r="CH123" s="765"/>
      <c r="CI123" s="765"/>
      <c r="CJ123" s="855"/>
      <c r="CK123" s="890"/>
      <c r="CL123" s="876"/>
      <c r="CM123" s="876"/>
      <c r="CN123" s="876"/>
      <c r="CO123" s="877"/>
      <c r="CP123" s="856" t="s">
        <v>384</v>
      </c>
      <c r="CQ123" s="857"/>
      <c r="CR123" s="857"/>
      <c r="CS123" s="857"/>
      <c r="CT123" s="857"/>
      <c r="CU123" s="857"/>
      <c r="CV123" s="857"/>
      <c r="CW123" s="857"/>
      <c r="CX123" s="857"/>
      <c r="CY123" s="857"/>
      <c r="CZ123" s="857"/>
      <c r="DA123" s="857"/>
      <c r="DB123" s="857"/>
      <c r="DC123" s="857"/>
      <c r="DD123" s="857"/>
      <c r="DE123" s="857"/>
      <c r="DF123" s="858"/>
      <c r="DG123" s="797">
        <v>23042</v>
      </c>
      <c r="DH123" s="798"/>
      <c r="DI123" s="798"/>
      <c r="DJ123" s="798"/>
      <c r="DK123" s="799"/>
      <c r="DL123" s="800">
        <v>35514</v>
      </c>
      <c r="DM123" s="798"/>
      <c r="DN123" s="798"/>
      <c r="DO123" s="798"/>
      <c r="DP123" s="799"/>
      <c r="DQ123" s="800">
        <v>51334</v>
      </c>
      <c r="DR123" s="798"/>
      <c r="DS123" s="798"/>
      <c r="DT123" s="798"/>
      <c r="DU123" s="799"/>
      <c r="DV123" s="845">
        <v>2.9</v>
      </c>
      <c r="DW123" s="846"/>
      <c r="DX123" s="846"/>
      <c r="DY123" s="846"/>
      <c r="DZ123" s="847"/>
    </row>
    <row r="124" spans="1:130" s="199" customFormat="1" ht="26.25" customHeight="1" thickBot="1">
      <c r="A124" s="838"/>
      <c r="B124" s="839"/>
      <c r="C124" s="842" t="s">
        <v>433</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111</v>
      </c>
      <c r="AB124" s="798"/>
      <c r="AC124" s="798"/>
      <c r="AD124" s="798"/>
      <c r="AE124" s="799"/>
      <c r="AF124" s="800" t="s">
        <v>111</v>
      </c>
      <c r="AG124" s="798"/>
      <c r="AH124" s="798"/>
      <c r="AI124" s="798"/>
      <c r="AJ124" s="799"/>
      <c r="AK124" s="800" t="s">
        <v>111</v>
      </c>
      <c r="AL124" s="798"/>
      <c r="AM124" s="798"/>
      <c r="AN124" s="798"/>
      <c r="AO124" s="799"/>
      <c r="AP124" s="845" t="s">
        <v>111</v>
      </c>
      <c r="AQ124" s="846"/>
      <c r="AR124" s="846"/>
      <c r="AS124" s="846"/>
      <c r="AT124" s="847"/>
      <c r="AU124" s="848" t="s">
        <v>445</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111</v>
      </c>
      <c r="BR124" s="852"/>
      <c r="BS124" s="852"/>
      <c r="BT124" s="852"/>
      <c r="BU124" s="852"/>
      <c r="BV124" s="852" t="s">
        <v>111</v>
      </c>
      <c r="BW124" s="852"/>
      <c r="BX124" s="852"/>
      <c r="BY124" s="852"/>
      <c r="BZ124" s="852"/>
      <c r="CA124" s="852" t="s">
        <v>111</v>
      </c>
      <c r="CB124" s="852"/>
      <c r="CC124" s="852"/>
      <c r="CD124" s="852"/>
      <c r="CE124" s="852"/>
      <c r="CF124" s="742"/>
      <c r="CG124" s="743"/>
      <c r="CH124" s="743"/>
      <c r="CI124" s="743"/>
      <c r="CJ124" s="883"/>
      <c r="CK124" s="891"/>
      <c r="CL124" s="891"/>
      <c r="CM124" s="891"/>
      <c r="CN124" s="891"/>
      <c r="CO124" s="892"/>
      <c r="CP124" s="856" t="s">
        <v>446</v>
      </c>
      <c r="CQ124" s="857"/>
      <c r="CR124" s="857"/>
      <c r="CS124" s="857"/>
      <c r="CT124" s="857"/>
      <c r="CU124" s="857"/>
      <c r="CV124" s="857"/>
      <c r="CW124" s="857"/>
      <c r="CX124" s="857"/>
      <c r="CY124" s="857"/>
      <c r="CZ124" s="857"/>
      <c r="DA124" s="857"/>
      <c r="DB124" s="857"/>
      <c r="DC124" s="857"/>
      <c r="DD124" s="857"/>
      <c r="DE124" s="857"/>
      <c r="DF124" s="858"/>
      <c r="DG124" s="780">
        <v>88310</v>
      </c>
      <c r="DH124" s="781"/>
      <c r="DI124" s="781"/>
      <c r="DJ124" s="781"/>
      <c r="DK124" s="782"/>
      <c r="DL124" s="783">
        <v>83656</v>
      </c>
      <c r="DM124" s="781"/>
      <c r="DN124" s="781"/>
      <c r="DO124" s="781"/>
      <c r="DP124" s="782"/>
      <c r="DQ124" s="783">
        <v>80428</v>
      </c>
      <c r="DR124" s="781"/>
      <c r="DS124" s="781"/>
      <c r="DT124" s="781"/>
      <c r="DU124" s="782"/>
      <c r="DV124" s="869">
        <v>4.5</v>
      </c>
      <c r="DW124" s="870"/>
      <c r="DX124" s="870"/>
      <c r="DY124" s="870"/>
      <c r="DZ124" s="871"/>
    </row>
    <row r="125" spans="1:130" s="199" customFormat="1" ht="26.25" customHeight="1">
      <c r="A125" s="838"/>
      <c r="B125" s="839"/>
      <c r="C125" s="842" t="s">
        <v>435</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111</v>
      </c>
      <c r="AB125" s="798"/>
      <c r="AC125" s="798"/>
      <c r="AD125" s="798"/>
      <c r="AE125" s="799"/>
      <c r="AF125" s="800" t="s">
        <v>111</v>
      </c>
      <c r="AG125" s="798"/>
      <c r="AH125" s="798"/>
      <c r="AI125" s="798"/>
      <c r="AJ125" s="799"/>
      <c r="AK125" s="800" t="s">
        <v>111</v>
      </c>
      <c r="AL125" s="798"/>
      <c r="AM125" s="798"/>
      <c r="AN125" s="798"/>
      <c r="AO125" s="799"/>
      <c r="AP125" s="845" t="s">
        <v>111</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447</v>
      </c>
      <c r="CL125" s="873"/>
      <c r="CM125" s="873"/>
      <c r="CN125" s="873"/>
      <c r="CO125" s="874"/>
      <c r="CP125" s="881" t="s">
        <v>448</v>
      </c>
      <c r="CQ125" s="826"/>
      <c r="CR125" s="826"/>
      <c r="CS125" s="826"/>
      <c r="CT125" s="826"/>
      <c r="CU125" s="826"/>
      <c r="CV125" s="826"/>
      <c r="CW125" s="826"/>
      <c r="CX125" s="826"/>
      <c r="CY125" s="826"/>
      <c r="CZ125" s="826"/>
      <c r="DA125" s="826"/>
      <c r="DB125" s="826"/>
      <c r="DC125" s="826"/>
      <c r="DD125" s="826"/>
      <c r="DE125" s="826"/>
      <c r="DF125" s="827"/>
      <c r="DG125" s="882" t="s">
        <v>111</v>
      </c>
      <c r="DH125" s="863"/>
      <c r="DI125" s="863"/>
      <c r="DJ125" s="863"/>
      <c r="DK125" s="863"/>
      <c r="DL125" s="863" t="s">
        <v>111</v>
      </c>
      <c r="DM125" s="863"/>
      <c r="DN125" s="863"/>
      <c r="DO125" s="863"/>
      <c r="DP125" s="863"/>
      <c r="DQ125" s="863" t="s">
        <v>111</v>
      </c>
      <c r="DR125" s="863"/>
      <c r="DS125" s="863"/>
      <c r="DT125" s="863"/>
      <c r="DU125" s="863"/>
      <c r="DV125" s="864" t="s">
        <v>111</v>
      </c>
      <c r="DW125" s="864"/>
      <c r="DX125" s="864"/>
      <c r="DY125" s="864"/>
      <c r="DZ125" s="865"/>
    </row>
    <row r="126" spans="1:130" s="199" customFormat="1" ht="26.25" customHeight="1" thickBot="1">
      <c r="A126" s="838"/>
      <c r="B126" s="839"/>
      <c r="C126" s="842" t="s">
        <v>437</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111</v>
      </c>
      <c r="AB126" s="798"/>
      <c r="AC126" s="798"/>
      <c r="AD126" s="798"/>
      <c r="AE126" s="799"/>
      <c r="AF126" s="800" t="s">
        <v>111</v>
      </c>
      <c r="AG126" s="798"/>
      <c r="AH126" s="798"/>
      <c r="AI126" s="798"/>
      <c r="AJ126" s="799"/>
      <c r="AK126" s="800" t="s">
        <v>111</v>
      </c>
      <c r="AL126" s="798"/>
      <c r="AM126" s="798"/>
      <c r="AN126" s="798"/>
      <c r="AO126" s="799"/>
      <c r="AP126" s="845" t="s">
        <v>111</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449</v>
      </c>
      <c r="CQ126" s="768"/>
      <c r="CR126" s="768"/>
      <c r="CS126" s="768"/>
      <c r="CT126" s="768"/>
      <c r="CU126" s="768"/>
      <c r="CV126" s="768"/>
      <c r="CW126" s="768"/>
      <c r="CX126" s="768"/>
      <c r="CY126" s="768"/>
      <c r="CZ126" s="768"/>
      <c r="DA126" s="768"/>
      <c r="DB126" s="768"/>
      <c r="DC126" s="768"/>
      <c r="DD126" s="768"/>
      <c r="DE126" s="768"/>
      <c r="DF126" s="769"/>
      <c r="DG126" s="834" t="s">
        <v>111</v>
      </c>
      <c r="DH126" s="835"/>
      <c r="DI126" s="835"/>
      <c r="DJ126" s="835"/>
      <c r="DK126" s="835"/>
      <c r="DL126" s="835" t="s">
        <v>111</v>
      </c>
      <c r="DM126" s="835"/>
      <c r="DN126" s="835"/>
      <c r="DO126" s="835"/>
      <c r="DP126" s="835"/>
      <c r="DQ126" s="835" t="s">
        <v>111</v>
      </c>
      <c r="DR126" s="835"/>
      <c r="DS126" s="835"/>
      <c r="DT126" s="835"/>
      <c r="DU126" s="835"/>
      <c r="DV126" s="812" t="s">
        <v>111</v>
      </c>
      <c r="DW126" s="812"/>
      <c r="DX126" s="812"/>
      <c r="DY126" s="812"/>
      <c r="DZ126" s="813"/>
    </row>
    <row r="127" spans="1:130" s="199" customFormat="1" ht="26.25" customHeight="1">
      <c r="A127" s="840"/>
      <c r="B127" s="841"/>
      <c r="C127" s="859" t="s">
        <v>450</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111</v>
      </c>
      <c r="AB127" s="798"/>
      <c r="AC127" s="798"/>
      <c r="AD127" s="798"/>
      <c r="AE127" s="799"/>
      <c r="AF127" s="800" t="s">
        <v>111</v>
      </c>
      <c r="AG127" s="798"/>
      <c r="AH127" s="798"/>
      <c r="AI127" s="798"/>
      <c r="AJ127" s="799"/>
      <c r="AK127" s="800" t="s">
        <v>111</v>
      </c>
      <c r="AL127" s="798"/>
      <c r="AM127" s="798"/>
      <c r="AN127" s="798"/>
      <c r="AO127" s="799"/>
      <c r="AP127" s="845" t="s">
        <v>111</v>
      </c>
      <c r="AQ127" s="846"/>
      <c r="AR127" s="846"/>
      <c r="AS127" s="846"/>
      <c r="AT127" s="847"/>
      <c r="AU127" s="235"/>
      <c r="AV127" s="235"/>
      <c r="AW127" s="235"/>
      <c r="AX127" s="862" t="s">
        <v>451</v>
      </c>
      <c r="AY127" s="830"/>
      <c r="AZ127" s="830"/>
      <c r="BA127" s="830"/>
      <c r="BB127" s="830"/>
      <c r="BC127" s="830"/>
      <c r="BD127" s="830"/>
      <c r="BE127" s="831"/>
      <c r="BF127" s="829" t="s">
        <v>452</v>
      </c>
      <c r="BG127" s="830"/>
      <c r="BH127" s="830"/>
      <c r="BI127" s="830"/>
      <c r="BJ127" s="830"/>
      <c r="BK127" s="830"/>
      <c r="BL127" s="831"/>
      <c r="BM127" s="829" t="s">
        <v>453</v>
      </c>
      <c r="BN127" s="830"/>
      <c r="BO127" s="830"/>
      <c r="BP127" s="830"/>
      <c r="BQ127" s="830"/>
      <c r="BR127" s="830"/>
      <c r="BS127" s="831"/>
      <c r="BT127" s="829" t="s">
        <v>454</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455</v>
      </c>
      <c r="CQ127" s="768"/>
      <c r="CR127" s="768"/>
      <c r="CS127" s="768"/>
      <c r="CT127" s="768"/>
      <c r="CU127" s="768"/>
      <c r="CV127" s="768"/>
      <c r="CW127" s="768"/>
      <c r="CX127" s="768"/>
      <c r="CY127" s="768"/>
      <c r="CZ127" s="768"/>
      <c r="DA127" s="768"/>
      <c r="DB127" s="768"/>
      <c r="DC127" s="768"/>
      <c r="DD127" s="768"/>
      <c r="DE127" s="768"/>
      <c r="DF127" s="769"/>
      <c r="DG127" s="834" t="s">
        <v>111</v>
      </c>
      <c r="DH127" s="835"/>
      <c r="DI127" s="835"/>
      <c r="DJ127" s="835"/>
      <c r="DK127" s="835"/>
      <c r="DL127" s="835" t="s">
        <v>111</v>
      </c>
      <c r="DM127" s="835"/>
      <c r="DN127" s="835"/>
      <c r="DO127" s="835"/>
      <c r="DP127" s="835"/>
      <c r="DQ127" s="835" t="s">
        <v>111</v>
      </c>
      <c r="DR127" s="835"/>
      <c r="DS127" s="835"/>
      <c r="DT127" s="835"/>
      <c r="DU127" s="835"/>
      <c r="DV127" s="812" t="s">
        <v>111</v>
      </c>
      <c r="DW127" s="812"/>
      <c r="DX127" s="812"/>
      <c r="DY127" s="812"/>
      <c r="DZ127" s="813"/>
    </row>
    <row r="128" spans="1:130" s="199" customFormat="1" ht="26.25" customHeight="1" thickBot="1">
      <c r="A128" s="814" t="s">
        <v>456</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457</v>
      </c>
      <c r="X128" s="816"/>
      <c r="Y128" s="816"/>
      <c r="Z128" s="817"/>
      <c r="AA128" s="818">
        <v>37782</v>
      </c>
      <c r="AB128" s="819"/>
      <c r="AC128" s="819"/>
      <c r="AD128" s="819"/>
      <c r="AE128" s="820"/>
      <c r="AF128" s="821">
        <v>36063</v>
      </c>
      <c r="AG128" s="819"/>
      <c r="AH128" s="819"/>
      <c r="AI128" s="819"/>
      <c r="AJ128" s="820"/>
      <c r="AK128" s="821">
        <v>47879</v>
      </c>
      <c r="AL128" s="819"/>
      <c r="AM128" s="819"/>
      <c r="AN128" s="819"/>
      <c r="AO128" s="820"/>
      <c r="AP128" s="822"/>
      <c r="AQ128" s="823"/>
      <c r="AR128" s="823"/>
      <c r="AS128" s="823"/>
      <c r="AT128" s="824"/>
      <c r="AU128" s="235"/>
      <c r="AV128" s="235"/>
      <c r="AW128" s="235"/>
      <c r="AX128" s="825" t="s">
        <v>458</v>
      </c>
      <c r="AY128" s="826"/>
      <c r="AZ128" s="826"/>
      <c r="BA128" s="826"/>
      <c r="BB128" s="826"/>
      <c r="BC128" s="826"/>
      <c r="BD128" s="826"/>
      <c r="BE128" s="827"/>
      <c r="BF128" s="804" t="s">
        <v>111</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459</v>
      </c>
      <c r="CQ128" s="746"/>
      <c r="CR128" s="746"/>
      <c r="CS128" s="746"/>
      <c r="CT128" s="746"/>
      <c r="CU128" s="746"/>
      <c r="CV128" s="746"/>
      <c r="CW128" s="746"/>
      <c r="CX128" s="746"/>
      <c r="CY128" s="746"/>
      <c r="CZ128" s="746"/>
      <c r="DA128" s="746"/>
      <c r="DB128" s="746"/>
      <c r="DC128" s="746"/>
      <c r="DD128" s="746"/>
      <c r="DE128" s="746"/>
      <c r="DF128" s="747"/>
      <c r="DG128" s="808" t="s">
        <v>111</v>
      </c>
      <c r="DH128" s="809"/>
      <c r="DI128" s="809"/>
      <c r="DJ128" s="809"/>
      <c r="DK128" s="809"/>
      <c r="DL128" s="809" t="s">
        <v>111</v>
      </c>
      <c r="DM128" s="809"/>
      <c r="DN128" s="809"/>
      <c r="DO128" s="809"/>
      <c r="DP128" s="809"/>
      <c r="DQ128" s="809" t="s">
        <v>111</v>
      </c>
      <c r="DR128" s="809"/>
      <c r="DS128" s="809"/>
      <c r="DT128" s="809"/>
      <c r="DU128" s="809"/>
      <c r="DV128" s="810" t="s">
        <v>111</v>
      </c>
      <c r="DW128" s="810"/>
      <c r="DX128" s="810"/>
      <c r="DY128" s="810"/>
      <c r="DZ128" s="811"/>
    </row>
    <row r="129" spans="1:131" s="199" customFormat="1" ht="26.25" customHeight="1">
      <c r="A129" s="792" t="s">
        <v>90</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460</v>
      </c>
      <c r="X129" s="795"/>
      <c r="Y129" s="795"/>
      <c r="Z129" s="796"/>
      <c r="AA129" s="797">
        <v>2001300</v>
      </c>
      <c r="AB129" s="798"/>
      <c r="AC129" s="798"/>
      <c r="AD129" s="798"/>
      <c r="AE129" s="799"/>
      <c r="AF129" s="800">
        <v>2132801</v>
      </c>
      <c r="AG129" s="798"/>
      <c r="AH129" s="798"/>
      <c r="AI129" s="798"/>
      <c r="AJ129" s="799"/>
      <c r="AK129" s="800">
        <v>2095571</v>
      </c>
      <c r="AL129" s="798"/>
      <c r="AM129" s="798"/>
      <c r="AN129" s="798"/>
      <c r="AO129" s="799"/>
      <c r="AP129" s="801"/>
      <c r="AQ129" s="802"/>
      <c r="AR129" s="802"/>
      <c r="AS129" s="802"/>
      <c r="AT129" s="803"/>
      <c r="AU129" s="237"/>
      <c r="AV129" s="237"/>
      <c r="AW129" s="237"/>
      <c r="AX129" s="767" t="s">
        <v>461</v>
      </c>
      <c r="AY129" s="768"/>
      <c r="AZ129" s="768"/>
      <c r="BA129" s="768"/>
      <c r="BB129" s="768"/>
      <c r="BC129" s="768"/>
      <c r="BD129" s="768"/>
      <c r="BE129" s="769"/>
      <c r="BF129" s="787" t="s">
        <v>111</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462</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463</v>
      </c>
      <c r="X130" s="795"/>
      <c r="Y130" s="795"/>
      <c r="Z130" s="796"/>
      <c r="AA130" s="797">
        <v>335596</v>
      </c>
      <c r="AB130" s="798"/>
      <c r="AC130" s="798"/>
      <c r="AD130" s="798"/>
      <c r="AE130" s="799"/>
      <c r="AF130" s="800">
        <v>322762</v>
      </c>
      <c r="AG130" s="798"/>
      <c r="AH130" s="798"/>
      <c r="AI130" s="798"/>
      <c r="AJ130" s="799"/>
      <c r="AK130" s="800">
        <v>313314</v>
      </c>
      <c r="AL130" s="798"/>
      <c r="AM130" s="798"/>
      <c r="AN130" s="798"/>
      <c r="AO130" s="799"/>
      <c r="AP130" s="801"/>
      <c r="AQ130" s="802"/>
      <c r="AR130" s="802"/>
      <c r="AS130" s="802"/>
      <c r="AT130" s="803"/>
      <c r="AU130" s="237"/>
      <c r="AV130" s="237"/>
      <c r="AW130" s="237"/>
      <c r="AX130" s="767" t="s">
        <v>464</v>
      </c>
      <c r="AY130" s="768"/>
      <c r="AZ130" s="768"/>
      <c r="BA130" s="768"/>
      <c r="BB130" s="768"/>
      <c r="BC130" s="768"/>
      <c r="BD130" s="768"/>
      <c r="BE130" s="769"/>
      <c r="BF130" s="770">
        <v>7.4</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465</v>
      </c>
      <c r="X131" s="778"/>
      <c r="Y131" s="778"/>
      <c r="Z131" s="779"/>
      <c r="AA131" s="780">
        <v>1665704</v>
      </c>
      <c r="AB131" s="781"/>
      <c r="AC131" s="781"/>
      <c r="AD131" s="781"/>
      <c r="AE131" s="782"/>
      <c r="AF131" s="783">
        <v>1810039</v>
      </c>
      <c r="AG131" s="781"/>
      <c r="AH131" s="781"/>
      <c r="AI131" s="781"/>
      <c r="AJ131" s="782"/>
      <c r="AK131" s="783">
        <v>1782257</v>
      </c>
      <c r="AL131" s="781"/>
      <c r="AM131" s="781"/>
      <c r="AN131" s="781"/>
      <c r="AO131" s="782"/>
      <c r="AP131" s="784"/>
      <c r="AQ131" s="785"/>
      <c r="AR131" s="785"/>
      <c r="AS131" s="785"/>
      <c r="AT131" s="786"/>
      <c r="AU131" s="237"/>
      <c r="AV131" s="237"/>
      <c r="AW131" s="237"/>
      <c r="AX131" s="745" t="s">
        <v>466</v>
      </c>
      <c r="AY131" s="746"/>
      <c r="AZ131" s="746"/>
      <c r="BA131" s="746"/>
      <c r="BB131" s="746"/>
      <c r="BC131" s="746"/>
      <c r="BD131" s="746"/>
      <c r="BE131" s="747"/>
      <c r="BF131" s="748" t="s">
        <v>111</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467</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468</v>
      </c>
      <c r="W132" s="758"/>
      <c r="X132" s="758"/>
      <c r="Y132" s="758"/>
      <c r="Z132" s="759"/>
      <c r="AA132" s="760">
        <v>7.2391013050000002</v>
      </c>
      <c r="AB132" s="761"/>
      <c r="AC132" s="761"/>
      <c r="AD132" s="761"/>
      <c r="AE132" s="762"/>
      <c r="AF132" s="763">
        <v>7.2985167720000002</v>
      </c>
      <c r="AG132" s="761"/>
      <c r="AH132" s="761"/>
      <c r="AI132" s="761"/>
      <c r="AJ132" s="762"/>
      <c r="AK132" s="763">
        <v>7.922258126</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469</v>
      </c>
      <c r="W133" s="737"/>
      <c r="X133" s="737"/>
      <c r="Y133" s="737"/>
      <c r="Z133" s="738"/>
      <c r="AA133" s="739">
        <v>8.8000000000000007</v>
      </c>
      <c r="AB133" s="740"/>
      <c r="AC133" s="740"/>
      <c r="AD133" s="740"/>
      <c r="AE133" s="741"/>
      <c r="AF133" s="739">
        <v>7.7</v>
      </c>
      <c r="AG133" s="740"/>
      <c r="AH133" s="740"/>
      <c r="AI133" s="740"/>
      <c r="AJ133" s="741"/>
      <c r="AK133" s="739">
        <v>7.4</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470</v>
      </c>
      <c r="B5" s="248"/>
      <c r="C5" s="248"/>
      <c r="D5" s="248"/>
      <c r="E5" s="248"/>
      <c r="F5" s="248"/>
      <c r="G5" s="248"/>
      <c r="H5" s="248"/>
      <c r="I5" s="248"/>
      <c r="J5" s="248"/>
      <c r="K5" s="248"/>
      <c r="L5" s="248"/>
      <c r="M5" s="248"/>
      <c r="N5" s="248"/>
      <c r="O5" s="249"/>
    </row>
    <row r="6" spans="1:16">
      <c r="A6" s="250"/>
      <c r="B6" s="246"/>
      <c r="C6" s="246"/>
      <c r="D6" s="246"/>
      <c r="E6" s="246"/>
      <c r="F6" s="246"/>
      <c r="G6" s="251" t="s">
        <v>471</v>
      </c>
      <c r="H6" s="251"/>
      <c r="I6" s="251"/>
      <c r="J6" s="251"/>
      <c r="K6" s="246"/>
      <c r="L6" s="246"/>
      <c r="M6" s="246"/>
      <c r="N6" s="246"/>
    </row>
    <row r="7" spans="1:16">
      <c r="A7" s="250"/>
      <c r="B7" s="246"/>
      <c r="C7" s="246"/>
      <c r="D7" s="246"/>
      <c r="E7" s="246"/>
      <c r="F7" s="246"/>
      <c r="G7" s="253"/>
      <c r="H7" s="254"/>
      <c r="I7" s="254"/>
      <c r="J7" s="255"/>
      <c r="K7" s="1152" t="s">
        <v>472</v>
      </c>
      <c r="L7" s="256"/>
      <c r="M7" s="257" t="s">
        <v>473</v>
      </c>
      <c r="N7" s="258"/>
    </row>
    <row r="8" spans="1:16">
      <c r="A8" s="250"/>
      <c r="B8" s="246"/>
      <c r="C8" s="246"/>
      <c r="D8" s="246"/>
      <c r="E8" s="246"/>
      <c r="F8" s="246"/>
      <c r="G8" s="259"/>
      <c r="H8" s="260"/>
      <c r="I8" s="260"/>
      <c r="J8" s="261"/>
      <c r="K8" s="1153"/>
      <c r="L8" s="262" t="s">
        <v>474</v>
      </c>
      <c r="M8" s="263" t="s">
        <v>475</v>
      </c>
      <c r="N8" s="264" t="s">
        <v>476</v>
      </c>
    </row>
    <row r="9" spans="1:16">
      <c r="A9" s="250"/>
      <c r="B9" s="246"/>
      <c r="C9" s="246"/>
      <c r="D9" s="246"/>
      <c r="E9" s="246"/>
      <c r="F9" s="246"/>
      <c r="G9" s="1166" t="s">
        <v>477</v>
      </c>
      <c r="H9" s="1167"/>
      <c r="I9" s="1167"/>
      <c r="J9" s="1168"/>
      <c r="K9" s="265">
        <v>804699</v>
      </c>
      <c r="L9" s="266">
        <v>248134</v>
      </c>
      <c r="M9" s="267">
        <v>214828</v>
      </c>
      <c r="N9" s="268">
        <v>15.5</v>
      </c>
    </row>
    <row r="10" spans="1:16">
      <c r="A10" s="250"/>
      <c r="B10" s="246"/>
      <c r="C10" s="246"/>
      <c r="D10" s="246"/>
      <c r="E10" s="246"/>
      <c r="F10" s="246"/>
      <c r="G10" s="1166" t="s">
        <v>478</v>
      </c>
      <c r="H10" s="1167"/>
      <c r="I10" s="1167"/>
      <c r="J10" s="1168"/>
      <c r="K10" s="269">
        <v>39516</v>
      </c>
      <c r="L10" s="270">
        <v>12185</v>
      </c>
      <c r="M10" s="271">
        <v>28178</v>
      </c>
      <c r="N10" s="272">
        <v>-56.8</v>
      </c>
    </row>
    <row r="11" spans="1:16" ht="13.5" customHeight="1">
      <c r="A11" s="250"/>
      <c r="B11" s="246"/>
      <c r="C11" s="246"/>
      <c r="D11" s="246"/>
      <c r="E11" s="246"/>
      <c r="F11" s="246"/>
      <c r="G11" s="1166" t="s">
        <v>479</v>
      </c>
      <c r="H11" s="1167"/>
      <c r="I11" s="1167"/>
      <c r="J11" s="1168"/>
      <c r="K11" s="269">
        <v>5148</v>
      </c>
      <c r="L11" s="270">
        <v>1587</v>
      </c>
      <c r="M11" s="271">
        <v>24639</v>
      </c>
      <c r="N11" s="272">
        <v>-93.6</v>
      </c>
    </row>
    <row r="12" spans="1:16" ht="13.5" customHeight="1">
      <c r="A12" s="250"/>
      <c r="B12" s="246"/>
      <c r="C12" s="246"/>
      <c r="D12" s="246"/>
      <c r="E12" s="246"/>
      <c r="F12" s="246"/>
      <c r="G12" s="1166" t="s">
        <v>480</v>
      </c>
      <c r="H12" s="1167"/>
      <c r="I12" s="1167"/>
      <c r="J12" s="1168"/>
      <c r="K12" s="269" t="s">
        <v>481</v>
      </c>
      <c r="L12" s="270" t="s">
        <v>481</v>
      </c>
      <c r="M12" s="271">
        <v>3805</v>
      </c>
      <c r="N12" s="272" t="s">
        <v>481</v>
      </c>
    </row>
    <row r="13" spans="1:16" ht="13.5" customHeight="1">
      <c r="A13" s="250"/>
      <c r="B13" s="246"/>
      <c r="C13" s="246"/>
      <c r="D13" s="246"/>
      <c r="E13" s="246"/>
      <c r="F13" s="246"/>
      <c r="G13" s="1166" t="s">
        <v>482</v>
      </c>
      <c r="H13" s="1167"/>
      <c r="I13" s="1167"/>
      <c r="J13" s="1168"/>
      <c r="K13" s="269" t="s">
        <v>481</v>
      </c>
      <c r="L13" s="270" t="s">
        <v>481</v>
      </c>
      <c r="M13" s="271" t="s">
        <v>481</v>
      </c>
      <c r="N13" s="272" t="s">
        <v>481</v>
      </c>
    </row>
    <row r="14" spans="1:16" ht="13.5" customHeight="1">
      <c r="A14" s="250"/>
      <c r="B14" s="246"/>
      <c r="C14" s="246"/>
      <c r="D14" s="246"/>
      <c r="E14" s="246"/>
      <c r="F14" s="246"/>
      <c r="G14" s="1166" t="s">
        <v>483</v>
      </c>
      <c r="H14" s="1167"/>
      <c r="I14" s="1167"/>
      <c r="J14" s="1168"/>
      <c r="K14" s="269">
        <v>32522</v>
      </c>
      <c r="L14" s="270">
        <v>10028</v>
      </c>
      <c r="M14" s="271">
        <v>8783</v>
      </c>
      <c r="N14" s="272">
        <v>14.2</v>
      </c>
    </row>
    <row r="15" spans="1:16" ht="13.5" customHeight="1">
      <c r="A15" s="250"/>
      <c r="B15" s="246"/>
      <c r="C15" s="246"/>
      <c r="D15" s="246"/>
      <c r="E15" s="246"/>
      <c r="F15" s="246"/>
      <c r="G15" s="1166" t="s">
        <v>484</v>
      </c>
      <c r="H15" s="1167"/>
      <c r="I15" s="1167"/>
      <c r="J15" s="1168"/>
      <c r="K15" s="269">
        <v>22648</v>
      </c>
      <c r="L15" s="270">
        <v>6984</v>
      </c>
      <c r="M15" s="271">
        <v>4830</v>
      </c>
      <c r="N15" s="272">
        <v>44.6</v>
      </c>
    </row>
    <row r="16" spans="1:16">
      <c r="A16" s="250"/>
      <c r="B16" s="246"/>
      <c r="C16" s="246"/>
      <c r="D16" s="246"/>
      <c r="E16" s="246"/>
      <c r="F16" s="246"/>
      <c r="G16" s="1169" t="s">
        <v>485</v>
      </c>
      <c r="H16" s="1170"/>
      <c r="I16" s="1170"/>
      <c r="J16" s="1171"/>
      <c r="K16" s="270">
        <v>-85754</v>
      </c>
      <c r="L16" s="270">
        <v>-26443</v>
      </c>
      <c r="M16" s="271">
        <v>-21703</v>
      </c>
      <c r="N16" s="272">
        <v>21.8</v>
      </c>
    </row>
    <row r="17" spans="1:16">
      <c r="A17" s="250"/>
      <c r="B17" s="246"/>
      <c r="C17" s="246"/>
      <c r="D17" s="246"/>
      <c r="E17" s="246"/>
      <c r="F17" s="246"/>
      <c r="G17" s="1169" t="s">
        <v>170</v>
      </c>
      <c r="H17" s="1170"/>
      <c r="I17" s="1170"/>
      <c r="J17" s="1171"/>
      <c r="K17" s="270">
        <v>818779</v>
      </c>
      <c r="L17" s="270">
        <v>252476</v>
      </c>
      <c r="M17" s="271">
        <v>263360</v>
      </c>
      <c r="N17" s="272">
        <v>-4.0999999999999996</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486</v>
      </c>
      <c r="H19" s="246"/>
      <c r="I19" s="246"/>
      <c r="J19" s="246"/>
      <c r="K19" s="246"/>
      <c r="L19" s="246"/>
      <c r="M19" s="246"/>
      <c r="N19" s="246"/>
    </row>
    <row r="20" spans="1:16">
      <c r="A20" s="250"/>
      <c r="B20" s="246"/>
      <c r="C20" s="246"/>
      <c r="D20" s="246"/>
      <c r="E20" s="246"/>
      <c r="F20" s="246"/>
      <c r="G20" s="274"/>
      <c r="H20" s="275"/>
      <c r="I20" s="275"/>
      <c r="J20" s="276"/>
      <c r="K20" s="277" t="s">
        <v>487</v>
      </c>
      <c r="L20" s="278" t="s">
        <v>488</v>
      </c>
      <c r="M20" s="279" t="s">
        <v>489</v>
      </c>
      <c r="N20" s="280"/>
    </row>
    <row r="21" spans="1:16" s="286" customFormat="1">
      <c r="A21" s="281"/>
      <c r="B21" s="251"/>
      <c r="C21" s="251"/>
      <c r="D21" s="251"/>
      <c r="E21" s="251"/>
      <c r="F21" s="251"/>
      <c r="G21" s="1163" t="s">
        <v>490</v>
      </c>
      <c r="H21" s="1164"/>
      <c r="I21" s="1164"/>
      <c r="J21" s="1165"/>
      <c r="K21" s="282">
        <v>32.69</v>
      </c>
      <c r="L21" s="283">
        <v>24.72</v>
      </c>
      <c r="M21" s="284">
        <v>7.97</v>
      </c>
      <c r="N21" s="251"/>
      <c r="O21" s="285"/>
      <c r="P21" s="281"/>
    </row>
    <row r="22" spans="1:16" s="286" customFormat="1">
      <c r="A22" s="281"/>
      <c r="B22" s="251"/>
      <c r="C22" s="251"/>
      <c r="D22" s="251"/>
      <c r="E22" s="251"/>
      <c r="F22" s="251"/>
      <c r="G22" s="1163" t="s">
        <v>491</v>
      </c>
      <c r="H22" s="1164"/>
      <c r="I22" s="1164"/>
      <c r="J22" s="1165"/>
      <c r="K22" s="287">
        <v>90.8</v>
      </c>
      <c r="L22" s="288">
        <v>94.2</v>
      </c>
      <c r="M22" s="289">
        <v>-3.4</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492</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493</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494</v>
      </c>
      <c r="H29" s="251"/>
      <c r="I29" s="251"/>
      <c r="J29" s="251"/>
      <c r="K29" s="246"/>
      <c r="L29" s="246"/>
      <c r="M29" s="246"/>
      <c r="N29" s="246"/>
      <c r="O29" s="295"/>
    </row>
    <row r="30" spans="1:16">
      <c r="A30" s="250"/>
      <c r="B30" s="246"/>
      <c r="C30" s="246"/>
      <c r="D30" s="246"/>
      <c r="E30" s="246"/>
      <c r="F30" s="246"/>
      <c r="G30" s="253"/>
      <c r="H30" s="254"/>
      <c r="I30" s="254"/>
      <c r="J30" s="255"/>
      <c r="K30" s="1152" t="s">
        <v>472</v>
      </c>
      <c r="L30" s="256"/>
      <c r="M30" s="257" t="s">
        <v>473</v>
      </c>
      <c r="N30" s="258"/>
    </row>
    <row r="31" spans="1:16">
      <c r="A31" s="250"/>
      <c r="B31" s="246"/>
      <c r="C31" s="246"/>
      <c r="D31" s="246"/>
      <c r="E31" s="246"/>
      <c r="F31" s="246"/>
      <c r="G31" s="259"/>
      <c r="H31" s="260"/>
      <c r="I31" s="260"/>
      <c r="J31" s="261"/>
      <c r="K31" s="1153"/>
      <c r="L31" s="262" t="s">
        <v>474</v>
      </c>
      <c r="M31" s="263" t="s">
        <v>475</v>
      </c>
      <c r="N31" s="264" t="s">
        <v>476</v>
      </c>
    </row>
    <row r="32" spans="1:16" ht="27" customHeight="1">
      <c r="A32" s="250"/>
      <c r="B32" s="246"/>
      <c r="C32" s="246"/>
      <c r="D32" s="246"/>
      <c r="E32" s="246"/>
      <c r="F32" s="246"/>
      <c r="G32" s="1154" t="s">
        <v>495</v>
      </c>
      <c r="H32" s="1155"/>
      <c r="I32" s="1155"/>
      <c r="J32" s="1156"/>
      <c r="K32" s="296">
        <v>378863</v>
      </c>
      <c r="L32" s="296">
        <v>116825</v>
      </c>
      <c r="M32" s="297">
        <v>146462</v>
      </c>
      <c r="N32" s="298">
        <v>-20.2</v>
      </c>
    </row>
    <row r="33" spans="1:16" ht="13.5" customHeight="1">
      <c r="A33" s="250"/>
      <c r="B33" s="246"/>
      <c r="C33" s="246"/>
      <c r="D33" s="246"/>
      <c r="E33" s="246"/>
      <c r="F33" s="246"/>
      <c r="G33" s="1154" t="s">
        <v>496</v>
      </c>
      <c r="H33" s="1155"/>
      <c r="I33" s="1155"/>
      <c r="J33" s="1156"/>
      <c r="K33" s="296">
        <v>8390</v>
      </c>
      <c r="L33" s="296">
        <v>2587</v>
      </c>
      <c r="M33" s="297">
        <v>66</v>
      </c>
      <c r="N33" s="298">
        <v>3819.7</v>
      </c>
    </row>
    <row r="34" spans="1:16" ht="27" customHeight="1">
      <c r="A34" s="250"/>
      <c r="B34" s="246"/>
      <c r="C34" s="246"/>
      <c r="D34" s="246"/>
      <c r="E34" s="246"/>
      <c r="F34" s="246"/>
      <c r="G34" s="1154" t="s">
        <v>497</v>
      </c>
      <c r="H34" s="1155"/>
      <c r="I34" s="1155"/>
      <c r="J34" s="1156"/>
      <c r="K34" s="296">
        <v>7125</v>
      </c>
      <c r="L34" s="296">
        <v>2197</v>
      </c>
      <c r="M34" s="297">
        <v>56</v>
      </c>
      <c r="N34" s="298">
        <v>3823.2</v>
      </c>
    </row>
    <row r="35" spans="1:16" ht="27" customHeight="1">
      <c r="A35" s="250"/>
      <c r="B35" s="246"/>
      <c r="C35" s="246"/>
      <c r="D35" s="246"/>
      <c r="E35" s="246"/>
      <c r="F35" s="246"/>
      <c r="G35" s="1154" t="s">
        <v>498</v>
      </c>
      <c r="H35" s="1155"/>
      <c r="I35" s="1155"/>
      <c r="J35" s="1156"/>
      <c r="K35" s="296">
        <v>84635</v>
      </c>
      <c r="L35" s="296">
        <v>26098</v>
      </c>
      <c r="M35" s="297">
        <v>28990</v>
      </c>
      <c r="N35" s="298">
        <v>-10</v>
      </c>
    </row>
    <row r="36" spans="1:16" ht="27" customHeight="1">
      <c r="A36" s="250"/>
      <c r="B36" s="246"/>
      <c r="C36" s="246"/>
      <c r="D36" s="246"/>
      <c r="E36" s="246"/>
      <c r="F36" s="246"/>
      <c r="G36" s="1154" t="s">
        <v>499</v>
      </c>
      <c r="H36" s="1155"/>
      <c r="I36" s="1155"/>
      <c r="J36" s="1156"/>
      <c r="K36" s="296">
        <v>23375</v>
      </c>
      <c r="L36" s="296">
        <v>7208</v>
      </c>
      <c r="M36" s="297">
        <v>3973</v>
      </c>
      <c r="N36" s="298">
        <v>81.400000000000006</v>
      </c>
    </row>
    <row r="37" spans="1:16" ht="13.5" customHeight="1">
      <c r="A37" s="250"/>
      <c r="B37" s="246"/>
      <c r="C37" s="246"/>
      <c r="D37" s="246"/>
      <c r="E37" s="246"/>
      <c r="F37" s="246"/>
      <c r="G37" s="1154" t="s">
        <v>500</v>
      </c>
      <c r="H37" s="1155"/>
      <c r="I37" s="1155"/>
      <c r="J37" s="1156"/>
      <c r="K37" s="296" t="s">
        <v>481</v>
      </c>
      <c r="L37" s="296" t="s">
        <v>481</v>
      </c>
      <c r="M37" s="297">
        <v>2172</v>
      </c>
      <c r="N37" s="298" t="s">
        <v>481</v>
      </c>
    </row>
    <row r="38" spans="1:16" ht="27" customHeight="1">
      <c r="A38" s="250"/>
      <c r="B38" s="246"/>
      <c r="C38" s="246"/>
      <c r="D38" s="246"/>
      <c r="E38" s="246"/>
      <c r="F38" s="246"/>
      <c r="G38" s="1157" t="s">
        <v>501</v>
      </c>
      <c r="H38" s="1158"/>
      <c r="I38" s="1158"/>
      <c r="J38" s="1159"/>
      <c r="K38" s="299" t="s">
        <v>481</v>
      </c>
      <c r="L38" s="299" t="s">
        <v>481</v>
      </c>
      <c r="M38" s="300">
        <v>44</v>
      </c>
      <c r="N38" s="301" t="s">
        <v>481</v>
      </c>
      <c r="O38" s="295"/>
    </row>
    <row r="39" spans="1:16">
      <c r="A39" s="250"/>
      <c r="B39" s="246"/>
      <c r="C39" s="246"/>
      <c r="D39" s="246"/>
      <c r="E39" s="246"/>
      <c r="F39" s="246"/>
      <c r="G39" s="1157" t="s">
        <v>502</v>
      </c>
      <c r="H39" s="1158"/>
      <c r="I39" s="1158"/>
      <c r="J39" s="1159"/>
      <c r="K39" s="302">
        <v>-47879</v>
      </c>
      <c r="L39" s="302">
        <v>-14764</v>
      </c>
      <c r="M39" s="303">
        <v>-6849</v>
      </c>
      <c r="N39" s="304">
        <v>115.6</v>
      </c>
      <c r="O39" s="295"/>
    </row>
    <row r="40" spans="1:16" ht="27" customHeight="1">
      <c r="A40" s="250"/>
      <c r="B40" s="246"/>
      <c r="C40" s="246"/>
      <c r="D40" s="246"/>
      <c r="E40" s="246"/>
      <c r="F40" s="246"/>
      <c r="G40" s="1154" t="s">
        <v>503</v>
      </c>
      <c r="H40" s="1155"/>
      <c r="I40" s="1155"/>
      <c r="J40" s="1156"/>
      <c r="K40" s="302">
        <v>-313314</v>
      </c>
      <c r="L40" s="302">
        <v>-96612</v>
      </c>
      <c r="M40" s="303">
        <v>-133024</v>
      </c>
      <c r="N40" s="304">
        <v>-27.4</v>
      </c>
      <c r="O40" s="295"/>
    </row>
    <row r="41" spans="1:16">
      <c r="A41" s="250"/>
      <c r="B41" s="246"/>
      <c r="C41" s="246"/>
      <c r="D41" s="246"/>
      <c r="E41" s="246"/>
      <c r="F41" s="246"/>
      <c r="G41" s="1160" t="s">
        <v>281</v>
      </c>
      <c r="H41" s="1161"/>
      <c r="I41" s="1161"/>
      <c r="J41" s="1162"/>
      <c r="K41" s="296">
        <v>141195</v>
      </c>
      <c r="L41" s="302">
        <v>43538</v>
      </c>
      <c r="M41" s="303">
        <v>41890</v>
      </c>
      <c r="N41" s="304">
        <v>3.9</v>
      </c>
      <c r="O41" s="295"/>
    </row>
    <row r="42" spans="1:16">
      <c r="A42" s="250"/>
      <c r="B42" s="246"/>
      <c r="C42" s="246"/>
      <c r="D42" s="246"/>
      <c r="E42" s="246"/>
      <c r="F42" s="246"/>
      <c r="G42" s="305" t="s">
        <v>504</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505</v>
      </c>
      <c r="B47" s="246"/>
      <c r="C47" s="246"/>
      <c r="D47" s="246"/>
      <c r="E47" s="246"/>
      <c r="F47" s="246"/>
      <c r="G47" s="246"/>
      <c r="H47" s="246"/>
      <c r="I47" s="246"/>
      <c r="J47" s="246"/>
      <c r="K47" s="246"/>
      <c r="L47" s="246"/>
      <c r="M47" s="246"/>
      <c r="N47" s="246"/>
    </row>
    <row r="48" spans="1:16">
      <c r="A48" s="250"/>
      <c r="B48" s="246"/>
      <c r="C48" s="246"/>
      <c r="D48" s="246"/>
      <c r="E48" s="246"/>
      <c r="F48" s="246"/>
      <c r="G48" s="310" t="s">
        <v>506</v>
      </c>
      <c r="H48" s="310"/>
      <c r="I48" s="310"/>
      <c r="J48" s="310"/>
      <c r="K48" s="310"/>
      <c r="L48" s="310"/>
      <c r="M48" s="311"/>
      <c r="N48" s="310"/>
    </row>
    <row r="49" spans="1:14" ht="13.5" customHeight="1">
      <c r="A49" s="250"/>
      <c r="B49" s="246"/>
      <c r="C49" s="246"/>
      <c r="D49" s="246"/>
      <c r="E49" s="246"/>
      <c r="F49" s="246"/>
      <c r="G49" s="312"/>
      <c r="H49" s="313"/>
      <c r="I49" s="1147" t="s">
        <v>472</v>
      </c>
      <c r="J49" s="1149" t="s">
        <v>507</v>
      </c>
      <c r="K49" s="1150"/>
      <c r="L49" s="1150"/>
      <c r="M49" s="1150"/>
      <c r="N49" s="1151"/>
    </row>
    <row r="50" spans="1:14">
      <c r="A50" s="250"/>
      <c r="B50" s="246"/>
      <c r="C50" s="246"/>
      <c r="D50" s="246"/>
      <c r="E50" s="246"/>
      <c r="F50" s="246"/>
      <c r="G50" s="314"/>
      <c r="H50" s="315"/>
      <c r="I50" s="1148"/>
      <c r="J50" s="316" t="s">
        <v>508</v>
      </c>
      <c r="K50" s="317" t="s">
        <v>509</v>
      </c>
      <c r="L50" s="318" t="s">
        <v>510</v>
      </c>
      <c r="M50" s="319" t="s">
        <v>511</v>
      </c>
      <c r="N50" s="320" t="s">
        <v>512</v>
      </c>
    </row>
    <row r="51" spans="1:14">
      <c r="A51" s="250"/>
      <c r="B51" s="246"/>
      <c r="C51" s="246"/>
      <c r="D51" s="246"/>
      <c r="E51" s="246"/>
      <c r="F51" s="246"/>
      <c r="G51" s="312" t="s">
        <v>513</v>
      </c>
      <c r="H51" s="313"/>
      <c r="I51" s="321">
        <v>354899</v>
      </c>
      <c r="J51" s="322">
        <v>99663</v>
      </c>
      <c r="K51" s="323">
        <v>12</v>
      </c>
      <c r="L51" s="324">
        <v>185018</v>
      </c>
      <c r="M51" s="325">
        <v>-9.1</v>
      </c>
      <c r="N51" s="326">
        <v>21.1</v>
      </c>
    </row>
    <row r="52" spans="1:14">
      <c r="A52" s="250"/>
      <c r="B52" s="246"/>
      <c r="C52" s="246"/>
      <c r="D52" s="246"/>
      <c r="E52" s="246"/>
      <c r="F52" s="246"/>
      <c r="G52" s="327"/>
      <c r="H52" s="328" t="s">
        <v>514</v>
      </c>
      <c r="I52" s="329">
        <v>265672</v>
      </c>
      <c r="J52" s="330">
        <v>74606</v>
      </c>
      <c r="K52" s="331">
        <v>19.600000000000001</v>
      </c>
      <c r="L52" s="332">
        <v>95064</v>
      </c>
      <c r="M52" s="333">
        <v>-21.5</v>
      </c>
      <c r="N52" s="334">
        <v>41.1</v>
      </c>
    </row>
    <row r="53" spans="1:14">
      <c r="A53" s="250"/>
      <c r="B53" s="246"/>
      <c r="C53" s="246"/>
      <c r="D53" s="246"/>
      <c r="E53" s="246"/>
      <c r="F53" s="246"/>
      <c r="G53" s="312" t="s">
        <v>515</v>
      </c>
      <c r="H53" s="313"/>
      <c r="I53" s="321">
        <v>635334</v>
      </c>
      <c r="J53" s="322">
        <v>183041</v>
      </c>
      <c r="K53" s="323">
        <v>83.7</v>
      </c>
      <c r="L53" s="324">
        <v>238802</v>
      </c>
      <c r="M53" s="325">
        <v>29.1</v>
      </c>
      <c r="N53" s="326">
        <v>54.6</v>
      </c>
    </row>
    <row r="54" spans="1:14">
      <c r="A54" s="250"/>
      <c r="B54" s="246"/>
      <c r="C54" s="246"/>
      <c r="D54" s="246"/>
      <c r="E54" s="246"/>
      <c r="F54" s="246"/>
      <c r="G54" s="327"/>
      <c r="H54" s="328" t="s">
        <v>514</v>
      </c>
      <c r="I54" s="329">
        <v>395866</v>
      </c>
      <c r="J54" s="330">
        <v>114050</v>
      </c>
      <c r="K54" s="331">
        <v>52.9</v>
      </c>
      <c r="L54" s="332">
        <v>128562</v>
      </c>
      <c r="M54" s="333">
        <v>35.200000000000003</v>
      </c>
      <c r="N54" s="334">
        <v>17.7</v>
      </c>
    </row>
    <row r="55" spans="1:14">
      <c r="A55" s="250"/>
      <c r="B55" s="246"/>
      <c r="C55" s="246"/>
      <c r="D55" s="246"/>
      <c r="E55" s="246"/>
      <c r="F55" s="246"/>
      <c r="G55" s="312" t="s">
        <v>516</v>
      </c>
      <c r="H55" s="313"/>
      <c r="I55" s="321">
        <v>781364</v>
      </c>
      <c r="J55" s="322">
        <v>231515</v>
      </c>
      <c r="K55" s="323">
        <v>26.5</v>
      </c>
      <c r="L55" s="324">
        <v>288550</v>
      </c>
      <c r="M55" s="325">
        <v>20.8</v>
      </c>
      <c r="N55" s="326">
        <v>5.7</v>
      </c>
    </row>
    <row r="56" spans="1:14">
      <c r="A56" s="250"/>
      <c r="B56" s="246"/>
      <c r="C56" s="246"/>
      <c r="D56" s="246"/>
      <c r="E56" s="246"/>
      <c r="F56" s="246"/>
      <c r="G56" s="327"/>
      <c r="H56" s="328" t="s">
        <v>514</v>
      </c>
      <c r="I56" s="329">
        <v>424812</v>
      </c>
      <c r="J56" s="330">
        <v>125870</v>
      </c>
      <c r="K56" s="331">
        <v>10.4</v>
      </c>
      <c r="L56" s="332">
        <v>141525</v>
      </c>
      <c r="M56" s="333">
        <v>10.1</v>
      </c>
      <c r="N56" s="334">
        <v>0.3</v>
      </c>
    </row>
    <row r="57" spans="1:14">
      <c r="A57" s="250"/>
      <c r="B57" s="246"/>
      <c r="C57" s="246"/>
      <c r="D57" s="246"/>
      <c r="E57" s="246"/>
      <c r="F57" s="246"/>
      <c r="G57" s="312" t="s">
        <v>517</v>
      </c>
      <c r="H57" s="313"/>
      <c r="I57" s="321">
        <v>619264</v>
      </c>
      <c r="J57" s="322">
        <v>187770</v>
      </c>
      <c r="K57" s="323">
        <v>-18.899999999999999</v>
      </c>
      <c r="L57" s="324">
        <v>287914</v>
      </c>
      <c r="M57" s="325">
        <v>-0.2</v>
      </c>
      <c r="N57" s="326">
        <v>-18.7</v>
      </c>
    </row>
    <row r="58" spans="1:14">
      <c r="A58" s="250"/>
      <c r="B58" s="246"/>
      <c r="C58" s="246"/>
      <c r="D58" s="246"/>
      <c r="E58" s="246"/>
      <c r="F58" s="246"/>
      <c r="G58" s="327"/>
      <c r="H58" s="328" t="s">
        <v>514</v>
      </c>
      <c r="I58" s="329">
        <v>354896</v>
      </c>
      <c r="J58" s="330">
        <v>107609</v>
      </c>
      <c r="K58" s="331">
        <v>-14.5</v>
      </c>
      <c r="L58" s="332">
        <v>146531</v>
      </c>
      <c r="M58" s="333">
        <v>3.5</v>
      </c>
      <c r="N58" s="334">
        <v>-18</v>
      </c>
    </row>
    <row r="59" spans="1:14">
      <c r="A59" s="250"/>
      <c r="B59" s="246"/>
      <c r="C59" s="246"/>
      <c r="D59" s="246"/>
      <c r="E59" s="246"/>
      <c r="F59" s="246"/>
      <c r="G59" s="312" t="s">
        <v>518</v>
      </c>
      <c r="H59" s="313"/>
      <c r="I59" s="321">
        <v>499383</v>
      </c>
      <c r="J59" s="322">
        <v>153988</v>
      </c>
      <c r="K59" s="323">
        <v>-18</v>
      </c>
      <c r="L59" s="324">
        <v>310300</v>
      </c>
      <c r="M59" s="325">
        <v>7.8</v>
      </c>
      <c r="N59" s="326">
        <v>-25.8</v>
      </c>
    </row>
    <row r="60" spans="1:14">
      <c r="A60" s="250"/>
      <c r="B60" s="246"/>
      <c r="C60" s="246"/>
      <c r="D60" s="246"/>
      <c r="E60" s="246"/>
      <c r="F60" s="246"/>
      <c r="G60" s="327"/>
      <c r="H60" s="328" t="s">
        <v>514</v>
      </c>
      <c r="I60" s="335">
        <v>350663</v>
      </c>
      <c r="J60" s="330">
        <v>108129</v>
      </c>
      <c r="K60" s="331">
        <v>0.5</v>
      </c>
      <c r="L60" s="332">
        <v>157576</v>
      </c>
      <c r="M60" s="333">
        <v>7.5</v>
      </c>
      <c r="N60" s="334">
        <v>-7</v>
      </c>
    </row>
    <row r="61" spans="1:14">
      <c r="A61" s="250"/>
      <c r="B61" s="246"/>
      <c r="C61" s="246"/>
      <c r="D61" s="246"/>
      <c r="E61" s="246"/>
      <c r="F61" s="246"/>
      <c r="G61" s="312" t="s">
        <v>519</v>
      </c>
      <c r="H61" s="336"/>
      <c r="I61" s="337">
        <v>578049</v>
      </c>
      <c r="J61" s="338">
        <v>171195</v>
      </c>
      <c r="K61" s="339">
        <v>17.100000000000001</v>
      </c>
      <c r="L61" s="340">
        <v>262117</v>
      </c>
      <c r="M61" s="341">
        <v>9.6999999999999993</v>
      </c>
      <c r="N61" s="326">
        <v>7.4</v>
      </c>
    </row>
    <row r="62" spans="1:14">
      <c r="A62" s="250"/>
      <c r="B62" s="246"/>
      <c r="C62" s="246"/>
      <c r="D62" s="246"/>
      <c r="E62" s="246"/>
      <c r="F62" s="246"/>
      <c r="G62" s="327"/>
      <c r="H62" s="328" t="s">
        <v>514</v>
      </c>
      <c r="I62" s="329">
        <v>358382</v>
      </c>
      <c r="J62" s="330">
        <v>106053</v>
      </c>
      <c r="K62" s="331">
        <v>13.8</v>
      </c>
      <c r="L62" s="332">
        <v>133852</v>
      </c>
      <c r="M62" s="333">
        <v>7</v>
      </c>
      <c r="N62" s="334">
        <v>6.8</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72" t="s">
        <v>3</v>
      </c>
      <c r="D47" s="1172"/>
      <c r="E47" s="1173"/>
      <c r="F47" s="11">
        <v>60.22</v>
      </c>
      <c r="G47" s="12">
        <v>55.92</v>
      </c>
      <c r="H47" s="12">
        <v>57.94</v>
      </c>
      <c r="I47" s="12">
        <v>57.79</v>
      </c>
      <c r="J47" s="13">
        <v>59.65</v>
      </c>
    </row>
    <row r="48" spans="2:10" ht="57.75" customHeight="1">
      <c r="B48" s="14"/>
      <c r="C48" s="1174" t="s">
        <v>4</v>
      </c>
      <c r="D48" s="1174"/>
      <c r="E48" s="1175"/>
      <c r="F48" s="15">
        <v>3.85</v>
      </c>
      <c r="G48" s="16">
        <v>6.42</v>
      </c>
      <c r="H48" s="16">
        <v>7.23</v>
      </c>
      <c r="I48" s="16">
        <v>7.71</v>
      </c>
      <c r="J48" s="17">
        <v>5.42</v>
      </c>
    </row>
    <row r="49" spans="2:10" ht="57.75" customHeight="1" thickBot="1">
      <c r="B49" s="18"/>
      <c r="C49" s="1176" t="s">
        <v>5</v>
      </c>
      <c r="D49" s="1176"/>
      <c r="E49" s="1177"/>
      <c r="F49" s="19" t="s">
        <v>526</v>
      </c>
      <c r="G49" s="20" t="s">
        <v>527</v>
      </c>
      <c r="H49" s="20">
        <v>0.59</v>
      </c>
      <c r="I49" s="20">
        <v>4.3499999999999996</v>
      </c>
      <c r="J49" s="21" t="s">
        <v>528</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120" zoomScaleNormal="12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84" t="s">
        <v>529</v>
      </c>
      <c r="D34" s="1184"/>
      <c r="E34" s="1185"/>
      <c r="F34" s="32">
        <v>6.23</v>
      </c>
      <c r="G34" s="33">
        <v>6.48</v>
      </c>
      <c r="H34" s="33">
        <v>6.25</v>
      </c>
      <c r="I34" s="33">
        <v>5.87</v>
      </c>
      <c r="J34" s="34">
        <v>5.92</v>
      </c>
      <c r="K34" s="22"/>
      <c r="L34" s="22"/>
      <c r="M34" s="22"/>
      <c r="N34" s="22"/>
      <c r="O34" s="22"/>
      <c r="P34" s="22"/>
    </row>
    <row r="35" spans="1:16" ht="39" customHeight="1">
      <c r="A35" s="22"/>
      <c r="B35" s="35"/>
      <c r="C35" s="1178" t="s">
        <v>530</v>
      </c>
      <c r="D35" s="1179"/>
      <c r="E35" s="1180"/>
      <c r="F35" s="36">
        <v>3.84</v>
      </c>
      <c r="G35" s="37">
        <v>6.42</v>
      </c>
      <c r="H35" s="37">
        <v>7.23</v>
      </c>
      <c r="I35" s="37">
        <v>7.71</v>
      </c>
      <c r="J35" s="38">
        <v>5.41</v>
      </c>
      <c r="K35" s="22"/>
      <c r="L35" s="22"/>
      <c r="M35" s="22"/>
      <c r="N35" s="22"/>
      <c r="O35" s="22"/>
      <c r="P35" s="22"/>
    </row>
    <row r="36" spans="1:16" ht="39" customHeight="1">
      <c r="A36" s="22"/>
      <c r="B36" s="35"/>
      <c r="C36" s="1178" t="s">
        <v>531</v>
      </c>
      <c r="D36" s="1179"/>
      <c r="E36" s="1180"/>
      <c r="F36" s="36">
        <v>2.68</v>
      </c>
      <c r="G36" s="37">
        <v>2.73</v>
      </c>
      <c r="H36" s="37">
        <v>3.09</v>
      </c>
      <c r="I36" s="37">
        <v>3.42</v>
      </c>
      <c r="J36" s="38">
        <v>3.68</v>
      </c>
      <c r="K36" s="22"/>
      <c r="L36" s="22"/>
      <c r="M36" s="22"/>
      <c r="N36" s="22"/>
      <c r="O36" s="22"/>
      <c r="P36" s="22"/>
    </row>
    <row r="37" spans="1:16" ht="39" customHeight="1">
      <c r="A37" s="22"/>
      <c r="B37" s="35"/>
      <c r="C37" s="1178" t="s">
        <v>532</v>
      </c>
      <c r="D37" s="1179"/>
      <c r="E37" s="1180"/>
      <c r="F37" s="36">
        <v>0.95</v>
      </c>
      <c r="G37" s="37">
        <v>1.46</v>
      </c>
      <c r="H37" s="37">
        <v>1.63</v>
      </c>
      <c r="I37" s="37">
        <v>1.41</v>
      </c>
      <c r="J37" s="38">
        <v>1.8</v>
      </c>
      <c r="K37" s="22"/>
      <c r="L37" s="22"/>
      <c r="M37" s="22"/>
      <c r="N37" s="22"/>
      <c r="O37" s="22"/>
      <c r="P37" s="22"/>
    </row>
    <row r="38" spans="1:16" ht="39" customHeight="1">
      <c r="A38" s="22"/>
      <c r="B38" s="35"/>
      <c r="C38" s="1178" t="s">
        <v>533</v>
      </c>
      <c r="D38" s="1179"/>
      <c r="E38" s="1180"/>
      <c r="F38" s="36">
        <v>1.59</v>
      </c>
      <c r="G38" s="37">
        <v>2.1</v>
      </c>
      <c r="H38" s="37">
        <v>0.93</v>
      </c>
      <c r="I38" s="37">
        <v>1.38</v>
      </c>
      <c r="J38" s="38">
        <v>1.59</v>
      </c>
      <c r="K38" s="22"/>
      <c r="L38" s="22"/>
      <c r="M38" s="22"/>
      <c r="N38" s="22"/>
      <c r="O38" s="22"/>
      <c r="P38" s="22"/>
    </row>
    <row r="39" spans="1:16" ht="39" customHeight="1">
      <c r="A39" s="22"/>
      <c r="B39" s="35"/>
      <c r="C39" s="1178" t="s">
        <v>534</v>
      </c>
      <c r="D39" s="1179"/>
      <c r="E39" s="1180"/>
      <c r="F39" s="36">
        <v>0.26</v>
      </c>
      <c r="G39" s="37">
        <v>0.16</v>
      </c>
      <c r="H39" s="37">
        <v>0.19</v>
      </c>
      <c r="I39" s="37">
        <v>0.25</v>
      </c>
      <c r="J39" s="38">
        <v>0.23</v>
      </c>
      <c r="K39" s="22"/>
      <c r="L39" s="22"/>
      <c r="M39" s="22"/>
      <c r="N39" s="22"/>
      <c r="O39" s="22"/>
      <c r="P39" s="22"/>
    </row>
    <row r="40" spans="1:16" ht="39" customHeight="1">
      <c r="A40" s="22"/>
      <c r="B40" s="35"/>
      <c r="C40" s="1178" t="s">
        <v>535</v>
      </c>
      <c r="D40" s="1179"/>
      <c r="E40" s="1180"/>
      <c r="F40" s="36">
        <v>0.11</v>
      </c>
      <c r="G40" s="37">
        <v>0.18</v>
      </c>
      <c r="H40" s="37">
        <v>0.32</v>
      </c>
      <c r="I40" s="37">
        <v>0.28999999999999998</v>
      </c>
      <c r="J40" s="38">
        <v>0.23</v>
      </c>
      <c r="K40" s="22"/>
      <c r="L40" s="22"/>
      <c r="M40" s="22"/>
      <c r="N40" s="22"/>
      <c r="O40" s="22"/>
      <c r="P40" s="22"/>
    </row>
    <row r="41" spans="1:16" ht="39" customHeight="1">
      <c r="A41" s="22"/>
      <c r="B41" s="35"/>
      <c r="C41" s="1178" t="s">
        <v>536</v>
      </c>
      <c r="D41" s="1179"/>
      <c r="E41" s="1180"/>
      <c r="F41" s="36">
        <v>0.18</v>
      </c>
      <c r="G41" s="37">
        <v>0.27</v>
      </c>
      <c r="H41" s="37">
        <v>0.17</v>
      </c>
      <c r="I41" s="37">
        <v>0.23</v>
      </c>
      <c r="J41" s="38">
        <v>0.21</v>
      </c>
      <c r="K41" s="22"/>
      <c r="L41" s="22"/>
      <c r="M41" s="22"/>
      <c r="N41" s="22"/>
      <c r="O41" s="22"/>
      <c r="P41" s="22"/>
    </row>
    <row r="42" spans="1:16" ht="39" customHeight="1">
      <c r="A42" s="22"/>
      <c r="B42" s="39"/>
      <c r="C42" s="1178" t="s">
        <v>537</v>
      </c>
      <c r="D42" s="1179"/>
      <c r="E42" s="1180"/>
      <c r="F42" s="36" t="s">
        <v>481</v>
      </c>
      <c r="G42" s="37" t="s">
        <v>481</v>
      </c>
      <c r="H42" s="37" t="s">
        <v>481</v>
      </c>
      <c r="I42" s="37" t="s">
        <v>481</v>
      </c>
      <c r="J42" s="38" t="s">
        <v>481</v>
      </c>
      <c r="K42" s="22"/>
      <c r="L42" s="22"/>
      <c r="M42" s="22"/>
      <c r="N42" s="22"/>
      <c r="O42" s="22"/>
      <c r="P42" s="22"/>
    </row>
    <row r="43" spans="1:16" ht="39" customHeight="1" thickBot="1">
      <c r="A43" s="22"/>
      <c r="B43" s="40"/>
      <c r="C43" s="1181" t="s">
        <v>538</v>
      </c>
      <c r="D43" s="1182"/>
      <c r="E43" s="1183"/>
      <c r="F43" s="41">
        <v>0.24</v>
      </c>
      <c r="G43" s="42">
        <v>0.19</v>
      </c>
      <c r="H43" s="42">
        <v>0.17</v>
      </c>
      <c r="I43" s="42">
        <v>0.17</v>
      </c>
      <c r="J43" s="43">
        <v>0.26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94" t="s">
        <v>11</v>
      </c>
      <c r="C45" s="1195"/>
      <c r="D45" s="58"/>
      <c r="E45" s="1200" t="s">
        <v>12</v>
      </c>
      <c r="F45" s="1200"/>
      <c r="G45" s="1200"/>
      <c r="H45" s="1200"/>
      <c r="I45" s="1200"/>
      <c r="J45" s="1201"/>
      <c r="K45" s="59">
        <v>469</v>
      </c>
      <c r="L45" s="60">
        <v>454</v>
      </c>
      <c r="M45" s="60">
        <v>402</v>
      </c>
      <c r="N45" s="60">
        <v>387</v>
      </c>
      <c r="O45" s="61">
        <v>379</v>
      </c>
      <c r="P45" s="48"/>
      <c r="Q45" s="48"/>
      <c r="R45" s="48"/>
      <c r="S45" s="48"/>
      <c r="T45" s="48"/>
      <c r="U45" s="48"/>
    </row>
    <row r="46" spans="1:21" ht="30.75" customHeight="1">
      <c r="A46" s="48"/>
      <c r="B46" s="1196"/>
      <c r="C46" s="1197"/>
      <c r="D46" s="62"/>
      <c r="E46" s="1188" t="s">
        <v>13</v>
      </c>
      <c r="F46" s="1188"/>
      <c r="G46" s="1188"/>
      <c r="H46" s="1188"/>
      <c r="I46" s="1188"/>
      <c r="J46" s="1189"/>
      <c r="K46" s="63" t="s">
        <v>481</v>
      </c>
      <c r="L46" s="64" t="s">
        <v>481</v>
      </c>
      <c r="M46" s="64" t="s">
        <v>481</v>
      </c>
      <c r="N46" s="64" t="s">
        <v>481</v>
      </c>
      <c r="O46" s="65">
        <v>8</v>
      </c>
      <c r="P46" s="48"/>
      <c r="Q46" s="48"/>
      <c r="R46" s="48"/>
      <c r="S46" s="48"/>
      <c r="T46" s="48"/>
      <c r="U46" s="48"/>
    </row>
    <row r="47" spans="1:21" ht="30.75" customHeight="1">
      <c r="A47" s="48"/>
      <c r="B47" s="1196"/>
      <c r="C47" s="1197"/>
      <c r="D47" s="62"/>
      <c r="E47" s="1188" t="s">
        <v>14</v>
      </c>
      <c r="F47" s="1188"/>
      <c r="G47" s="1188"/>
      <c r="H47" s="1188"/>
      <c r="I47" s="1188"/>
      <c r="J47" s="1189"/>
      <c r="K47" s="63">
        <v>7</v>
      </c>
      <c r="L47" s="64">
        <v>7</v>
      </c>
      <c r="M47" s="64">
        <v>7</v>
      </c>
      <c r="N47" s="64">
        <v>7</v>
      </c>
      <c r="O47" s="65">
        <v>7</v>
      </c>
      <c r="P47" s="48"/>
      <c r="Q47" s="48"/>
      <c r="R47" s="48"/>
      <c r="S47" s="48"/>
      <c r="T47" s="48"/>
      <c r="U47" s="48"/>
    </row>
    <row r="48" spans="1:21" ht="30.75" customHeight="1">
      <c r="A48" s="48"/>
      <c r="B48" s="1196"/>
      <c r="C48" s="1197"/>
      <c r="D48" s="62"/>
      <c r="E48" s="1188" t="s">
        <v>15</v>
      </c>
      <c r="F48" s="1188"/>
      <c r="G48" s="1188"/>
      <c r="H48" s="1188"/>
      <c r="I48" s="1188"/>
      <c r="J48" s="1189"/>
      <c r="K48" s="63">
        <v>65</v>
      </c>
      <c r="L48" s="64">
        <v>67</v>
      </c>
      <c r="M48" s="64">
        <v>61</v>
      </c>
      <c r="N48" s="64">
        <v>74</v>
      </c>
      <c r="O48" s="65">
        <v>85</v>
      </c>
      <c r="P48" s="48"/>
      <c r="Q48" s="48"/>
      <c r="R48" s="48"/>
      <c r="S48" s="48"/>
      <c r="T48" s="48"/>
      <c r="U48" s="48"/>
    </row>
    <row r="49" spans="1:21" ht="30.75" customHeight="1">
      <c r="A49" s="48"/>
      <c r="B49" s="1196"/>
      <c r="C49" s="1197"/>
      <c r="D49" s="62"/>
      <c r="E49" s="1188" t="s">
        <v>16</v>
      </c>
      <c r="F49" s="1188"/>
      <c r="G49" s="1188"/>
      <c r="H49" s="1188"/>
      <c r="I49" s="1188"/>
      <c r="J49" s="1189"/>
      <c r="K49" s="63">
        <v>20</v>
      </c>
      <c r="L49" s="64">
        <v>24</v>
      </c>
      <c r="M49" s="64">
        <v>23</v>
      </c>
      <c r="N49" s="64">
        <v>24</v>
      </c>
      <c r="O49" s="65">
        <v>23</v>
      </c>
      <c r="P49" s="48"/>
      <c r="Q49" s="48"/>
      <c r="R49" s="48"/>
      <c r="S49" s="48"/>
      <c r="T49" s="48"/>
      <c r="U49" s="48"/>
    </row>
    <row r="50" spans="1:21" ht="30.75" customHeight="1">
      <c r="A50" s="48"/>
      <c r="B50" s="1196"/>
      <c r="C50" s="1197"/>
      <c r="D50" s="62"/>
      <c r="E50" s="1188" t="s">
        <v>17</v>
      </c>
      <c r="F50" s="1188"/>
      <c r="G50" s="1188"/>
      <c r="H50" s="1188"/>
      <c r="I50" s="1188"/>
      <c r="J50" s="1189"/>
      <c r="K50" s="63" t="s">
        <v>481</v>
      </c>
      <c r="L50" s="64" t="s">
        <v>481</v>
      </c>
      <c r="M50" s="64" t="s">
        <v>481</v>
      </c>
      <c r="N50" s="64" t="s">
        <v>481</v>
      </c>
      <c r="O50" s="65" t="s">
        <v>481</v>
      </c>
      <c r="P50" s="48"/>
      <c r="Q50" s="48"/>
      <c r="R50" s="48"/>
      <c r="S50" s="48"/>
      <c r="T50" s="48"/>
      <c r="U50" s="48"/>
    </row>
    <row r="51" spans="1:21" ht="30.75" customHeight="1">
      <c r="A51" s="48"/>
      <c r="B51" s="1198"/>
      <c r="C51" s="1199"/>
      <c r="D51" s="66"/>
      <c r="E51" s="1188" t="s">
        <v>18</v>
      </c>
      <c r="F51" s="1188"/>
      <c r="G51" s="1188"/>
      <c r="H51" s="1188"/>
      <c r="I51" s="1188"/>
      <c r="J51" s="1189"/>
      <c r="K51" s="63" t="s">
        <v>481</v>
      </c>
      <c r="L51" s="64" t="s">
        <v>481</v>
      </c>
      <c r="M51" s="64">
        <v>0</v>
      </c>
      <c r="N51" s="64" t="s">
        <v>481</v>
      </c>
      <c r="O51" s="65" t="s">
        <v>481</v>
      </c>
      <c r="P51" s="48"/>
      <c r="Q51" s="48"/>
      <c r="R51" s="48"/>
      <c r="S51" s="48"/>
      <c r="T51" s="48"/>
      <c r="U51" s="48"/>
    </row>
    <row r="52" spans="1:21" ht="30.75" customHeight="1">
      <c r="A52" s="48"/>
      <c r="B52" s="1186" t="s">
        <v>19</v>
      </c>
      <c r="C52" s="1187"/>
      <c r="D52" s="66"/>
      <c r="E52" s="1188" t="s">
        <v>20</v>
      </c>
      <c r="F52" s="1188"/>
      <c r="G52" s="1188"/>
      <c r="H52" s="1188"/>
      <c r="I52" s="1188"/>
      <c r="J52" s="1189"/>
      <c r="K52" s="63">
        <v>381</v>
      </c>
      <c r="L52" s="64">
        <v>400</v>
      </c>
      <c r="M52" s="64">
        <v>374</v>
      </c>
      <c r="N52" s="64">
        <v>358</v>
      </c>
      <c r="O52" s="65">
        <v>362</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180</v>
      </c>
      <c r="L53" s="69">
        <v>152</v>
      </c>
      <c r="M53" s="69">
        <v>119</v>
      </c>
      <c r="N53" s="69">
        <v>134</v>
      </c>
      <c r="O53" s="70">
        <v>140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120" zoomScaleNormal="12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521</v>
      </c>
      <c r="J40" s="79" t="s">
        <v>522</v>
      </c>
      <c r="K40" s="79" t="s">
        <v>523</v>
      </c>
      <c r="L40" s="79" t="s">
        <v>524</v>
      </c>
      <c r="M40" s="80" t="s">
        <v>525</v>
      </c>
    </row>
    <row r="41" spans="2:13" ht="27.75" customHeight="1">
      <c r="B41" s="1214" t="s">
        <v>24</v>
      </c>
      <c r="C41" s="1215"/>
      <c r="D41" s="81"/>
      <c r="E41" s="1216" t="s">
        <v>25</v>
      </c>
      <c r="F41" s="1216"/>
      <c r="G41" s="1216"/>
      <c r="H41" s="1217"/>
      <c r="I41" s="82">
        <v>3266</v>
      </c>
      <c r="J41" s="83">
        <v>3312</v>
      </c>
      <c r="K41" s="83">
        <v>3421</v>
      </c>
      <c r="L41" s="83">
        <v>3482</v>
      </c>
      <c r="M41" s="84">
        <v>3318</v>
      </c>
    </row>
    <row r="42" spans="2:13" ht="27.75" customHeight="1">
      <c r="B42" s="1204"/>
      <c r="C42" s="1205"/>
      <c r="D42" s="85"/>
      <c r="E42" s="1208" t="s">
        <v>26</v>
      </c>
      <c r="F42" s="1208"/>
      <c r="G42" s="1208"/>
      <c r="H42" s="1209"/>
      <c r="I42" s="86" t="s">
        <v>481</v>
      </c>
      <c r="J42" s="87">
        <v>64</v>
      </c>
      <c r="K42" s="87">
        <v>40</v>
      </c>
      <c r="L42" s="87" t="s">
        <v>481</v>
      </c>
      <c r="M42" s="88" t="s">
        <v>481</v>
      </c>
    </row>
    <row r="43" spans="2:13" ht="27.75" customHeight="1">
      <c r="B43" s="1204"/>
      <c r="C43" s="1205"/>
      <c r="D43" s="85"/>
      <c r="E43" s="1208" t="s">
        <v>27</v>
      </c>
      <c r="F43" s="1208"/>
      <c r="G43" s="1208"/>
      <c r="H43" s="1209"/>
      <c r="I43" s="86">
        <v>590</v>
      </c>
      <c r="J43" s="87">
        <v>560</v>
      </c>
      <c r="K43" s="87">
        <v>580</v>
      </c>
      <c r="L43" s="87">
        <v>630</v>
      </c>
      <c r="M43" s="88">
        <v>700</v>
      </c>
    </row>
    <row r="44" spans="2:13" ht="27.75" customHeight="1">
      <c r="B44" s="1204"/>
      <c r="C44" s="1205"/>
      <c r="D44" s="85"/>
      <c r="E44" s="1208" t="s">
        <v>28</v>
      </c>
      <c r="F44" s="1208"/>
      <c r="G44" s="1208"/>
      <c r="H44" s="1209"/>
      <c r="I44" s="86">
        <v>306</v>
      </c>
      <c r="J44" s="87">
        <v>280</v>
      </c>
      <c r="K44" s="87">
        <v>253</v>
      </c>
      <c r="L44" s="87">
        <v>226</v>
      </c>
      <c r="M44" s="88">
        <v>199</v>
      </c>
    </row>
    <row r="45" spans="2:13" ht="27.75" customHeight="1">
      <c r="B45" s="1204"/>
      <c r="C45" s="1205"/>
      <c r="D45" s="85"/>
      <c r="E45" s="1208" t="s">
        <v>29</v>
      </c>
      <c r="F45" s="1208"/>
      <c r="G45" s="1208"/>
      <c r="H45" s="1209"/>
      <c r="I45" s="86">
        <v>806</v>
      </c>
      <c r="J45" s="87">
        <v>716</v>
      </c>
      <c r="K45" s="87">
        <v>677</v>
      </c>
      <c r="L45" s="87">
        <v>591</v>
      </c>
      <c r="M45" s="88">
        <v>600</v>
      </c>
    </row>
    <row r="46" spans="2:13" ht="27.75" customHeight="1">
      <c r="B46" s="1204"/>
      <c r="C46" s="1205"/>
      <c r="D46" s="89"/>
      <c r="E46" s="1208" t="s">
        <v>30</v>
      </c>
      <c r="F46" s="1208"/>
      <c r="G46" s="1208"/>
      <c r="H46" s="1209"/>
      <c r="I46" s="86" t="s">
        <v>481</v>
      </c>
      <c r="J46" s="87" t="s">
        <v>481</v>
      </c>
      <c r="K46" s="87" t="s">
        <v>481</v>
      </c>
      <c r="L46" s="87" t="s">
        <v>481</v>
      </c>
      <c r="M46" s="88" t="s">
        <v>481</v>
      </c>
    </row>
    <row r="47" spans="2:13" ht="27.75" customHeight="1">
      <c r="B47" s="1204"/>
      <c r="C47" s="1205"/>
      <c r="D47" s="90"/>
      <c r="E47" s="1218" t="s">
        <v>31</v>
      </c>
      <c r="F47" s="1219"/>
      <c r="G47" s="1219"/>
      <c r="H47" s="1220"/>
      <c r="I47" s="86" t="s">
        <v>481</v>
      </c>
      <c r="J47" s="87" t="s">
        <v>481</v>
      </c>
      <c r="K47" s="87" t="s">
        <v>481</v>
      </c>
      <c r="L47" s="87" t="s">
        <v>481</v>
      </c>
      <c r="M47" s="88" t="s">
        <v>481</v>
      </c>
    </row>
    <row r="48" spans="2:13" ht="27.75" customHeight="1">
      <c r="B48" s="1204"/>
      <c r="C48" s="1205"/>
      <c r="D48" s="85"/>
      <c r="E48" s="1208" t="s">
        <v>32</v>
      </c>
      <c r="F48" s="1208"/>
      <c r="G48" s="1208"/>
      <c r="H48" s="1209"/>
      <c r="I48" s="86" t="s">
        <v>481</v>
      </c>
      <c r="J48" s="87" t="s">
        <v>481</v>
      </c>
      <c r="K48" s="87" t="s">
        <v>481</v>
      </c>
      <c r="L48" s="87" t="s">
        <v>481</v>
      </c>
      <c r="M48" s="88" t="s">
        <v>481</v>
      </c>
    </row>
    <row r="49" spans="2:13" ht="27.75" customHeight="1">
      <c r="B49" s="1206"/>
      <c r="C49" s="1207"/>
      <c r="D49" s="85"/>
      <c r="E49" s="1208" t="s">
        <v>33</v>
      </c>
      <c r="F49" s="1208"/>
      <c r="G49" s="1208"/>
      <c r="H49" s="1209"/>
      <c r="I49" s="86" t="s">
        <v>481</v>
      </c>
      <c r="J49" s="87" t="s">
        <v>481</v>
      </c>
      <c r="K49" s="87" t="s">
        <v>481</v>
      </c>
      <c r="L49" s="87" t="s">
        <v>481</v>
      </c>
      <c r="M49" s="88" t="s">
        <v>481</v>
      </c>
    </row>
    <row r="50" spans="2:13" ht="27.75" customHeight="1">
      <c r="B50" s="1202" t="s">
        <v>34</v>
      </c>
      <c r="C50" s="1203"/>
      <c r="D50" s="91"/>
      <c r="E50" s="1208" t="s">
        <v>35</v>
      </c>
      <c r="F50" s="1208"/>
      <c r="G50" s="1208"/>
      <c r="H50" s="1209"/>
      <c r="I50" s="86">
        <v>1919</v>
      </c>
      <c r="J50" s="87">
        <v>1828</v>
      </c>
      <c r="K50" s="87">
        <v>1882</v>
      </c>
      <c r="L50" s="87">
        <v>2126</v>
      </c>
      <c r="M50" s="88">
        <v>2089</v>
      </c>
    </row>
    <row r="51" spans="2:13" ht="27.75" customHeight="1">
      <c r="B51" s="1204"/>
      <c r="C51" s="1205"/>
      <c r="D51" s="85"/>
      <c r="E51" s="1208" t="s">
        <v>36</v>
      </c>
      <c r="F51" s="1208"/>
      <c r="G51" s="1208"/>
      <c r="H51" s="1209"/>
      <c r="I51" s="86">
        <v>550</v>
      </c>
      <c r="J51" s="87">
        <v>600</v>
      </c>
      <c r="K51" s="87">
        <v>557</v>
      </c>
      <c r="L51" s="87">
        <v>473</v>
      </c>
      <c r="M51" s="88">
        <v>420</v>
      </c>
    </row>
    <row r="52" spans="2:13" ht="27.75" customHeight="1">
      <c r="B52" s="1206"/>
      <c r="C52" s="1207"/>
      <c r="D52" s="85"/>
      <c r="E52" s="1208" t="s">
        <v>37</v>
      </c>
      <c r="F52" s="1208"/>
      <c r="G52" s="1208"/>
      <c r="H52" s="1209"/>
      <c r="I52" s="86">
        <v>2912</v>
      </c>
      <c r="J52" s="87">
        <v>2981</v>
      </c>
      <c r="K52" s="87">
        <v>3078</v>
      </c>
      <c r="L52" s="87">
        <v>3223</v>
      </c>
      <c r="M52" s="88">
        <v>3133</v>
      </c>
    </row>
    <row r="53" spans="2:13" ht="27.75" customHeight="1" thickBot="1">
      <c r="B53" s="1210" t="s">
        <v>21</v>
      </c>
      <c r="C53" s="1211"/>
      <c r="D53" s="92"/>
      <c r="E53" s="1212" t="s">
        <v>38</v>
      </c>
      <c r="F53" s="1212"/>
      <c r="G53" s="1212"/>
      <c r="H53" s="1213"/>
      <c r="I53" s="93">
        <v>-413</v>
      </c>
      <c r="J53" s="94">
        <v>-478</v>
      </c>
      <c r="K53" s="94">
        <v>-544</v>
      </c>
      <c r="L53" s="94">
        <v>-893</v>
      </c>
      <c r="M53" s="95">
        <v>-825</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558</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558</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559</v>
      </c>
      <c r="C41" s="248"/>
      <c r="D41" s="248"/>
      <c r="E41" s="248"/>
      <c r="F41" s="248"/>
      <c r="G41" s="248"/>
      <c r="H41" s="248"/>
      <c r="I41" s="248"/>
      <c r="J41" s="248"/>
      <c r="K41" s="248"/>
      <c r="L41" s="248"/>
      <c r="M41" s="248"/>
      <c r="N41" s="248"/>
      <c r="O41" s="248"/>
      <c r="P41" s="249"/>
    </row>
    <row r="42" spans="2:17">
      <c r="B42" s="250"/>
      <c r="C42" s="246"/>
      <c r="D42" s="246"/>
      <c r="E42" s="246"/>
      <c r="F42" s="246"/>
      <c r="G42" s="353" t="s">
        <v>560</v>
      </c>
      <c r="I42" s="354"/>
      <c r="J42" s="354"/>
      <c r="K42" s="354"/>
      <c r="L42" s="246"/>
      <c r="M42" s="246"/>
      <c r="N42" s="246"/>
      <c r="O42" s="246"/>
    </row>
    <row r="43" spans="2:17">
      <c r="B43" s="250"/>
      <c r="C43" s="246"/>
      <c r="D43" s="246"/>
      <c r="E43" s="246"/>
      <c r="F43" s="246"/>
      <c r="G43" s="1221" t="s">
        <v>568</v>
      </c>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561</v>
      </c>
    </row>
    <row r="50" spans="1:17">
      <c r="B50" s="250"/>
      <c r="C50" s="246"/>
      <c r="D50" s="246"/>
      <c r="E50" s="246"/>
      <c r="F50" s="246"/>
      <c r="G50" s="1230"/>
      <c r="H50" s="1231"/>
      <c r="I50" s="1231"/>
      <c r="J50" s="1232"/>
      <c r="K50" s="356" t="s">
        <v>521</v>
      </c>
      <c r="L50" s="356" t="s">
        <v>522</v>
      </c>
      <c r="M50" s="356" t="s">
        <v>523</v>
      </c>
      <c r="N50" s="356" t="s">
        <v>524</v>
      </c>
      <c r="O50" s="356" t="s">
        <v>525</v>
      </c>
    </row>
    <row r="51" spans="1:17">
      <c r="B51" s="250"/>
      <c r="C51" s="246"/>
      <c r="D51" s="246"/>
      <c r="E51" s="246"/>
      <c r="F51" s="246"/>
      <c r="G51" s="1233" t="s">
        <v>562</v>
      </c>
      <c r="H51" s="1234"/>
      <c r="I51" s="1239" t="s">
        <v>563</v>
      </c>
      <c r="J51" s="1239"/>
      <c r="K51" s="1241"/>
      <c r="L51" s="1241"/>
      <c r="M51" s="1241"/>
      <c r="N51" s="1242"/>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569</v>
      </c>
      <c r="J53" s="1243"/>
      <c r="K53" s="1244"/>
      <c r="L53" s="1244"/>
      <c r="M53" s="1244"/>
      <c r="N53" s="1246">
        <v>63.4</v>
      </c>
      <c r="O53" s="1244"/>
    </row>
    <row r="54" spans="1:17">
      <c r="A54" s="357"/>
      <c r="B54" s="250"/>
      <c r="C54" s="246"/>
      <c r="D54" s="246"/>
      <c r="E54" s="246"/>
      <c r="F54" s="246"/>
      <c r="G54" s="1237"/>
      <c r="H54" s="1238"/>
      <c r="I54" s="1243"/>
      <c r="J54" s="1243"/>
      <c r="K54" s="1245"/>
      <c r="L54" s="1245"/>
      <c r="M54" s="1245"/>
      <c r="N54" s="1245"/>
      <c r="O54" s="1245"/>
    </row>
    <row r="55" spans="1:17">
      <c r="A55" s="357"/>
      <c r="B55" s="250"/>
      <c r="C55" s="246"/>
      <c r="D55" s="246"/>
      <c r="E55" s="246"/>
      <c r="F55" s="246"/>
      <c r="G55" s="1247" t="s">
        <v>564</v>
      </c>
      <c r="H55" s="1248"/>
      <c r="I55" s="1243" t="s">
        <v>563</v>
      </c>
      <c r="J55" s="1243"/>
      <c r="K55" s="1241"/>
      <c r="L55" s="1241"/>
      <c r="M55" s="1241"/>
      <c r="N55" s="1242">
        <v>0</v>
      </c>
      <c r="O55" s="1241"/>
    </row>
    <row r="56" spans="1:17">
      <c r="A56" s="357"/>
      <c r="B56" s="250"/>
      <c r="C56" s="246"/>
      <c r="D56" s="246"/>
      <c r="E56" s="246"/>
      <c r="F56" s="246"/>
      <c r="G56" s="1249"/>
      <c r="H56" s="1250"/>
      <c r="I56" s="1243"/>
      <c r="J56" s="1243"/>
      <c r="K56" s="1242"/>
      <c r="L56" s="1242"/>
      <c r="M56" s="1242"/>
      <c r="N56" s="1242"/>
      <c r="O56" s="1242"/>
    </row>
    <row r="57" spans="1:17" s="357" customFormat="1">
      <c r="B57" s="358"/>
      <c r="C57" s="354"/>
      <c r="D57" s="354"/>
      <c r="E57" s="354"/>
      <c r="F57" s="354"/>
      <c r="G57" s="1249"/>
      <c r="H57" s="1250"/>
      <c r="I57" s="1253" t="s">
        <v>569</v>
      </c>
      <c r="J57" s="1253"/>
      <c r="K57" s="1244"/>
      <c r="L57" s="1244"/>
      <c r="M57" s="1244"/>
      <c r="N57" s="1246">
        <v>57.1</v>
      </c>
      <c r="O57" s="1244"/>
      <c r="P57" s="359"/>
      <c r="Q57" s="358"/>
    </row>
    <row r="58" spans="1:17" s="357" customFormat="1">
      <c r="A58" s="245"/>
      <c r="B58" s="358"/>
      <c r="C58" s="354"/>
      <c r="D58" s="354"/>
      <c r="E58" s="354"/>
      <c r="F58" s="354"/>
      <c r="G58" s="1251"/>
      <c r="H58" s="1252"/>
      <c r="I58" s="1253"/>
      <c r="J58" s="1253"/>
      <c r="K58" s="1245"/>
      <c r="L58" s="1245"/>
      <c r="M58" s="1245"/>
      <c r="N58" s="1245"/>
      <c r="O58" s="1245"/>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565</v>
      </c>
      <c r="C63" s="246"/>
      <c r="D63" s="246"/>
      <c r="E63" s="246"/>
      <c r="F63" s="246"/>
      <c r="G63" s="246"/>
      <c r="H63" s="246"/>
      <c r="I63" s="246"/>
      <c r="J63" s="246"/>
      <c r="K63" s="246"/>
      <c r="L63" s="246"/>
      <c r="M63" s="246"/>
      <c r="N63" s="246"/>
      <c r="O63" s="246"/>
    </row>
    <row r="64" spans="1:17">
      <c r="B64" s="250"/>
      <c r="C64" s="246"/>
      <c r="D64" s="246"/>
      <c r="E64" s="246"/>
      <c r="F64" s="246"/>
      <c r="G64" s="353" t="s">
        <v>560</v>
      </c>
      <c r="I64" s="354"/>
      <c r="J64" s="354"/>
      <c r="K64" s="354"/>
      <c r="L64" s="246"/>
      <c r="M64" s="246"/>
      <c r="N64" s="246"/>
      <c r="O64" s="246"/>
    </row>
    <row r="65" spans="2:30">
      <c r="B65" s="250"/>
      <c r="C65" s="246"/>
      <c r="D65" s="246"/>
      <c r="E65" s="246"/>
      <c r="F65" s="246"/>
      <c r="G65" s="1221" t="s">
        <v>570</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566</v>
      </c>
      <c r="I71" s="370"/>
      <c r="J71" s="366"/>
      <c r="K71" s="366"/>
      <c r="L71" s="367"/>
      <c r="M71" s="366"/>
      <c r="N71" s="367"/>
      <c r="O71" s="368"/>
    </row>
    <row r="72" spans="2:30">
      <c r="B72" s="250"/>
      <c r="C72" s="246"/>
      <c r="D72" s="246"/>
      <c r="E72" s="246"/>
      <c r="F72" s="246"/>
      <c r="G72" s="1230"/>
      <c r="H72" s="1231"/>
      <c r="I72" s="1231"/>
      <c r="J72" s="1232"/>
      <c r="K72" s="356" t="s">
        <v>521</v>
      </c>
      <c r="L72" s="356" t="s">
        <v>522</v>
      </c>
      <c r="M72" s="356" t="s">
        <v>523</v>
      </c>
      <c r="N72" s="356" t="s">
        <v>524</v>
      </c>
      <c r="O72" s="356" t="s">
        <v>525</v>
      </c>
    </row>
    <row r="73" spans="2:30">
      <c r="B73" s="250"/>
      <c r="C73" s="246"/>
      <c r="D73" s="246"/>
      <c r="E73" s="246"/>
      <c r="F73" s="246"/>
      <c r="G73" s="1233" t="s">
        <v>562</v>
      </c>
      <c r="H73" s="1234"/>
      <c r="I73" s="1239" t="s">
        <v>563</v>
      </c>
      <c r="J73" s="1239"/>
      <c r="K73" s="1254"/>
      <c r="L73" s="1254"/>
      <c r="M73" s="1242"/>
      <c r="N73" s="1242"/>
      <c r="O73" s="1242"/>
      <c r="S73" s="245">
        <v>9.9</v>
      </c>
    </row>
    <row r="74" spans="2:30">
      <c r="B74" s="250"/>
      <c r="C74" s="246"/>
      <c r="D74" s="246"/>
      <c r="E74" s="246"/>
      <c r="F74" s="246"/>
      <c r="G74" s="1235"/>
      <c r="H74" s="1236"/>
      <c r="I74" s="1240"/>
      <c r="J74" s="1240"/>
      <c r="K74" s="1254"/>
      <c r="L74" s="1254"/>
      <c r="M74" s="1242"/>
      <c r="N74" s="1242"/>
      <c r="O74" s="1242"/>
    </row>
    <row r="75" spans="2:30">
      <c r="B75" s="250"/>
      <c r="C75" s="246"/>
      <c r="D75" s="246"/>
      <c r="E75" s="246"/>
      <c r="F75" s="246"/>
      <c r="G75" s="1235"/>
      <c r="H75" s="1236"/>
      <c r="I75" s="1243" t="s">
        <v>567</v>
      </c>
      <c r="J75" s="1243"/>
      <c r="K75" s="1246">
        <v>9.9</v>
      </c>
      <c r="L75" s="1246">
        <v>9.8000000000000007</v>
      </c>
      <c r="M75" s="1246">
        <v>8.8000000000000007</v>
      </c>
      <c r="N75" s="1246">
        <v>7.7</v>
      </c>
      <c r="O75" s="1246">
        <v>7.4</v>
      </c>
      <c r="U75" s="245">
        <v>81.2</v>
      </c>
      <c r="W75" s="245">
        <v>87.2</v>
      </c>
      <c r="Y75" s="245">
        <v>99.8</v>
      </c>
      <c r="AA75" s="245">
        <v>109.5</v>
      </c>
      <c r="AC75" s="245">
        <v>115.2</v>
      </c>
    </row>
    <row r="76" spans="2:30">
      <c r="B76" s="250"/>
      <c r="C76" s="246"/>
      <c r="D76" s="246"/>
      <c r="E76" s="246"/>
      <c r="F76" s="246"/>
      <c r="G76" s="1237"/>
      <c r="H76" s="1238"/>
      <c r="I76" s="1243"/>
      <c r="J76" s="1243"/>
      <c r="K76" s="1245"/>
      <c r="L76" s="1245"/>
      <c r="M76" s="1245"/>
      <c r="N76" s="1245"/>
      <c r="O76" s="1245"/>
    </row>
    <row r="77" spans="2:30">
      <c r="B77" s="250"/>
      <c r="C77" s="246"/>
      <c r="D77" s="246"/>
      <c r="E77" s="246"/>
      <c r="F77" s="246"/>
      <c r="G77" s="1247" t="s">
        <v>564</v>
      </c>
      <c r="H77" s="1248"/>
      <c r="I77" s="1243" t="s">
        <v>563</v>
      </c>
      <c r="J77" s="1243"/>
      <c r="K77" s="1254">
        <v>0</v>
      </c>
      <c r="L77" s="1254">
        <v>0</v>
      </c>
      <c r="M77" s="1242">
        <v>0</v>
      </c>
      <c r="N77" s="1242">
        <v>0</v>
      </c>
      <c r="O77" s="1242">
        <v>0</v>
      </c>
      <c r="R77" s="245">
        <v>12.3</v>
      </c>
      <c r="T77" s="245">
        <v>11.1</v>
      </c>
    </row>
    <row r="78" spans="2:30">
      <c r="B78" s="250"/>
      <c r="C78" s="246"/>
      <c r="D78" s="246"/>
      <c r="E78" s="246"/>
      <c r="F78" s="246"/>
      <c r="G78" s="1249"/>
      <c r="H78" s="1250"/>
      <c r="I78" s="1243"/>
      <c r="J78" s="1243"/>
      <c r="K78" s="1254"/>
      <c r="L78" s="1254"/>
      <c r="M78" s="1242"/>
      <c r="N78" s="1242"/>
      <c r="O78" s="1242"/>
    </row>
    <row r="79" spans="2:30">
      <c r="B79" s="250"/>
      <c r="C79" s="246"/>
      <c r="D79" s="246"/>
      <c r="E79" s="246"/>
      <c r="F79" s="246"/>
      <c r="G79" s="1249"/>
      <c r="H79" s="1250"/>
      <c r="I79" s="1255" t="s">
        <v>567</v>
      </c>
      <c r="J79" s="1253"/>
      <c r="K79" s="1256">
        <v>9.6999999999999993</v>
      </c>
      <c r="L79" s="1256">
        <v>8.6</v>
      </c>
      <c r="M79" s="1256">
        <v>7.7</v>
      </c>
      <c r="N79" s="1256">
        <v>6.4</v>
      </c>
      <c r="O79" s="1256">
        <v>6.9</v>
      </c>
      <c r="V79" s="245">
        <v>53.5</v>
      </c>
      <c r="X79" s="245">
        <v>48.2</v>
      </c>
      <c r="Z79" s="245">
        <v>34.200000000000003</v>
      </c>
      <c r="AB79" s="245">
        <v>30.3</v>
      </c>
      <c r="AD79" s="245">
        <v>28.9</v>
      </c>
    </row>
    <row r="80" spans="2:30">
      <c r="B80" s="250"/>
      <c r="C80" s="246"/>
      <c r="D80" s="246"/>
      <c r="E80" s="246"/>
      <c r="F80" s="246"/>
      <c r="G80" s="1251"/>
      <c r="H80" s="1252"/>
      <c r="I80" s="1253"/>
      <c r="J80" s="1253"/>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520</v>
      </c>
      <c r="G2" s="113"/>
      <c r="H2" s="114"/>
    </row>
    <row r="3" spans="1:8">
      <c r="A3" s="110" t="s">
        <v>513</v>
      </c>
      <c r="B3" s="115"/>
      <c r="C3" s="116"/>
      <c r="D3" s="117">
        <v>99663</v>
      </c>
      <c r="E3" s="118"/>
      <c r="F3" s="119">
        <v>185018</v>
      </c>
      <c r="G3" s="120"/>
      <c r="H3" s="121"/>
    </row>
    <row r="4" spans="1:8">
      <c r="A4" s="122"/>
      <c r="B4" s="123"/>
      <c r="C4" s="124"/>
      <c r="D4" s="125">
        <v>74606</v>
      </c>
      <c r="E4" s="126"/>
      <c r="F4" s="127">
        <v>95064</v>
      </c>
      <c r="G4" s="128"/>
      <c r="H4" s="129"/>
    </row>
    <row r="5" spans="1:8">
      <c r="A5" s="110" t="s">
        <v>515</v>
      </c>
      <c r="B5" s="115"/>
      <c r="C5" s="116"/>
      <c r="D5" s="117">
        <v>183041</v>
      </c>
      <c r="E5" s="118"/>
      <c r="F5" s="119">
        <v>238802</v>
      </c>
      <c r="G5" s="120"/>
      <c r="H5" s="121"/>
    </row>
    <row r="6" spans="1:8">
      <c r="A6" s="122"/>
      <c r="B6" s="123"/>
      <c r="C6" s="124"/>
      <c r="D6" s="125">
        <v>114050</v>
      </c>
      <c r="E6" s="126"/>
      <c r="F6" s="127">
        <v>128562</v>
      </c>
      <c r="G6" s="128"/>
      <c r="H6" s="129"/>
    </row>
    <row r="7" spans="1:8">
      <c r="A7" s="110" t="s">
        <v>516</v>
      </c>
      <c r="B7" s="115"/>
      <c r="C7" s="116"/>
      <c r="D7" s="117">
        <v>231515</v>
      </c>
      <c r="E7" s="118"/>
      <c r="F7" s="119">
        <v>288550</v>
      </c>
      <c r="G7" s="120"/>
      <c r="H7" s="121"/>
    </row>
    <row r="8" spans="1:8">
      <c r="A8" s="122"/>
      <c r="B8" s="123"/>
      <c r="C8" s="124"/>
      <c r="D8" s="125">
        <v>125870</v>
      </c>
      <c r="E8" s="126"/>
      <c r="F8" s="127">
        <v>141525</v>
      </c>
      <c r="G8" s="128"/>
      <c r="H8" s="129"/>
    </row>
    <row r="9" spans="1:8">
      <c r="A9" s="110" t="s">
        <v>517</v>
      </c>
      <c r="B9" s="115"/>
      <c r="C9" s="116"/>
      <c r="D9" s="117">
        <v>187770</v>
      </c>
      <c r="E9" s="118"/>
      <c r="F9" s="119">
        <v>287914</v>
      </c>
      <c r="G9" s="120"/>
      <c r="H9" s="121"/>
    </row>
    <row r="10" spans="1:8">
      <c r="A10" s="122"/>
      <c r="B10" s="123"/>
      <c r="C10" s="124"/>
      <c r="D10" s="125">
        <v>107609</v>
      </c>
      <c r="E10" s="126"/>
      <c r="F10" s="127">
        <v>146531</v>
      </c>
      <c r="G10" s="128"/>
      <c r="H10" s="129"/>
    </row>
    <row r="11" spans="1:8">
      <c r="A11" s="110" t="s">
        <v>518</v>
      </c>
      <c r="B11" s="115"/>
      <c r="C11" s="116"/>
      <c r="D11" s="117">
        <v>153988</v>
      </c>
      <c r="E11" s="118"/>
      <c r="F11" s="119">
        <v>310300</v>
      </c>
      <c r="G11" s="120"/>
      <c r="H11" s="121"/>
    </row>
    <row r="12" spans="1:8">
      <c r="A12" s="122"/>
      <c r="B12" s="123"/>
      <c r="C12" s="130"/>
      <c r="D12" s="125">
        <v>108129</v>
      </c>
      <c r="E12" s="126"/>
      <c r="F12" s="127">
        <v>157576</v>
      </c>
      <c r="G12" s="128"/>
      <c r="H12" s="129"/>
    </row>
    <row r="13" spans="1:8">
      <c r="A13" s="110"/>
      <c r="B13" s="115"/>
      <c r="C13" s="131"/>
      <c r="D13" s="132">
        <v>171195</v>
      </c>
      <c r="E13" s="133"/>
      <c r="F13" s="134">
        <v>262117</v>
      </c>
      <c r="G13" s="135"/>
      <c r="H13" s="121"/>
    </row>
    <row r="14" spans="1:8">
      <c r="A14" s="122"/>
      <c r="B14" s="123"/>
      <c r="C14" s="124"/>
      <c r="D14" s="125">
        <v>106053</v>
      </c>
      <c r="E14" s="126"/>
      <c r="F14" s="127">
        <v>133852</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3.85</v>
      </c>
      <c r="C19" s="136">
        <f>ROUND(VALUE(SUBSTITUTE(実質収支比率等に係る経年分析!G$48,"▲","-")),2)</f>
        <v>6.42</v>
      </c>
      <c r="D19" s="136">
        <f>ROUND(VALUE(SUBSTITUTE(実質収支比率等に係る経年分析!H$48,"▲","-")),2)</f>
        <v>7.23</v>
      </c>
      <c r="E19" s="136">
        <f>ROUND(VALUE(SUBSTITUTE(実質収支比率等に係る経年分析!I$48,"▲","-")),2)</f>
        <v>7.71</v>
      </c>
      <c r="F19" s="136">
        <f>ROUND(VALUE(SUBSTITUTE(実質収支比率等に係る経年分析!J$48,"▲","-")),2)</f>
        <v>5.42</v>
      </c>
    </row>
    <row r="20" spans="1:11">
      <c r="A20" s="136" t="s">
        <v>43</v>
      </c>
      <c r="B20" s="136">
        <f>ROUND(VALUE(SUBSTITUTE(実質収支比率等に係る経年分析!F$47,"▲","-")),2)</f>
        <v>60.22</v>
      </c>
      <c r="C20" s="136">
        <f>ROUND(VALUE(SUBSTITUTE(実質収支比率等に係る経年分析!G$47,"▲","-")),2)</f>
        <v>55.92</v>
      </c>
      <c r="D20" s="136">
        <f>ROUND(VALUE(SUBSTITUTE(実質収支比率等に係る経年分析!H$47,"▲","-")),2)</f>
        <v>57.94</v>
      </c>
      <c r="E20" s="136">
        <f>ROUND(VALUE(SUBSTITUTE(実質収支比率等に係る経年分析!I$47,"▲","-")),2)</f>
        <v>57.79</v>
      </c>
      <c r="F20" s="136">
        <f>ROUND(VALUE(SUBSTITUTE(実質収支比率等に係る経年分析!J$47,"▲","-")),2)</f>
        <v>59.65</v>
      </c>
    </row>
    <row r="21" spans="1:11">
      <c r="A21" s="136" t="s">
        <v>44</v>
      </c>
      <c r="B21" s="136">
        <f>IF(ISNUMBER(VALUE(SUBSTITUTE(実質収支比率等に係る経年分析!F$49,"▲","-"))),ROUND(VALUE(SUBSTITUTE(実質収支比率等に係る経年分析!F$49,"▲","-")),2),NA())</f>
        <v>-0.33</v>
      </c>
      <c r="C21" s="136">
        <f>IF(ISNUMBER(VALUE(SUBSTITUTE(実質収支比率等に係る経年分析!G$49,"▲","-"))),ROUND(VALUE(SUBSTITUTE(実質収支比率等に係る経年分析!G$49,"▲","-")),2),NA())</f>
        <v>-1.3</v>
      </c>
      <c r="D21" s="136">
        <f>IF(ISNUMBER(VALUE(SUBSTITUTE(実質収支比率等に係る経年分析!H$49,"▲","-"))),ROUND(VALUE(SUBSTITUTE(実質収支比率等に係る経年分析!H$49,"▲","-")),2),NA())</f>
        <v>0.59</v>
      </c>
      <c r="E21" s="136">
        <f>IF(ISNUMBER(VALUE(SUBSTITUTE(実質収支比率等に係る経年分析!I$49,"▲","-"))),ROUND(VALUE(SUBSTITUTE(実質収支比率等に係る経年分析!I$49,"▲","-")),2),NA())</f>
        <v>4.3499999999999996</v>
      </c>
      <c r="F21" s="136">
        <f>IF(ISNUMBER(VALUE(SUBSTITUTE(実質収支比率等に係る経年分析!J$49,"▲","-"))),ROUND(VALUE(SUBSTITUTE(実質収支比率等に係る経年分析!J$49,"▲","-")),2),NA())</f>
        <v>-1.61</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0.24</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0.19</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0.17</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0.17</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0.26</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高野町後期高齢者医療特別会計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0.18</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0.27</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0.17</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0.23</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0.21</v>
      </c>
    </row>
    <row r="30" spans="1:11">
      <c r="A30" s="137" t="str">
        <f>IF(連結実質赤字比率に係る赤字・黒字の構成分析!C$40="",NA(),連結実質赤字比率に係る赤字・黒字の構成分析!C$40)</f>
        <v>高野町下水道特別会計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0.18</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0.32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0.28999999999999998</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0.23</v>
      </c>
    </row>
    <row r="31" spans="1:11">
      <c r="A31" s="137" t="str">
        <f>IF(連結実質赤字比率に係る赤字・黒字の構成分析!C$39="",NA(),連結実質赤字比率に係る赤字・黒字の構成分析!C$39)</f>
        <v>高野町国民健康保険富貴診療所特別会計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0.26</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0.16</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0.19</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0.25</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0.23</v>
      </c>
    </row>
    <row r="32" spans="1:11">
      <c r="A32" s="137" t="str">
        <f>IF(連結実質赤字比率に係る赤字・黒字の構成分析!C$38="",NA(),連結実質赤字比率に係る赤字・黒字の構成分析!C$38)</f>
        <v>高野町国民健康保険高野山総合診療所特別会計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1.59</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2.1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0.93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1.38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1.59</v>
      </c>
    </row>
    <row r="33" spans="1:16">
      <c r="A33" s="137" t="str">
        <f>IF(連結実質赤字比率に係る赤字・黒字の構成分析!C$37="",NA(),連結実質赤字比率に係る赤字・黒字の構成分析!C$37)</f>
        <v>高野町介護保険特別会計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0.95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1.46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1.63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1.41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1.8</v>
      </c>
    </row>
    <row r="34" spans="1:16">
      <c r="A34" s="137" t="str">
        <f>IF(連結実質赤字比率に係る赤字・黒字の構成分析!C$36="",NA(),連結実質赤字比率に係る赤字・黒字の構成分析!C$36)</f>
        <v>高野町水道事業会計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2.68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2.73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3.09</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3.42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3.68</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3.84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6.42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7.23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7.71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5.41</v>
      </c>
    </row>
    <row r="36" spans="1:16">
      <c r="A36" s="137" t="str">
        <f>IF(連結実質赤字比率に係る赤字・黒字の構成分析!C$34="",NA(),連結実質赤字比率に係る赤字・黒字の構成分析!C$34)</f>
        <v>高野町国民健康保険特別会計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6.23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6.48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6.25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5.87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5.92</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381</v>
      </c>
      <c r="E42" s="138"/>
      <c r="F42" s="138"/>
      <c r="G42" s="138">
        <f>'実質公債費比率（分子）の構造'!L$52</f>
        <v>400</v>
      </c>
      <c r="H42" s="138"/>
      <c r="I42" s="138"/>
      <c r="J42" s="138">
        <f>'実質公債費比率（分子）の構造'!M$52</f>
        <v>374</v>
      </c>
      <c r="K42" s="138"/>
      <c r="L42" s="138"/>
      <c r="M42" s="138">
        <f>'実質公債費比率（分子）の構造'!N$52</f>
        <v>358</v>
      </c>
      <c r="N42" s="138"/>
      <c r="O42" s="138"/>
      <c r="P42" s="138">
        <f>'実質公債費比率（分子）の構造'!O$52</f>
        <v>362</v>
      </c>
    </row>
    <row r="43" spans="1:16">
      <c r="A43" s="138" t="s">
        <v>52</v>
      </c>
      <c r="B43" s="138" t="str">
        <f>'実質公債費比率（分子）の構造'!K$51</f>
        <v>-</v>
      </c>
      <c r="C43" s="138"/>
      <c r="D43" s="138"/>
      <c r="E43" s="138" t="str">
        <f>'実質公債費比率（分子）の構造'!L$51</f>
        <v>-</v>
      </c>
      <c r="F43" s="138"/>
      <c r="G43" s="138"/>
      <c r="H43" s="138">
        <f>'実質公債費比率（分子）の構造'!M$51</f>
        <v>0</v>
      </c>
      <c r="I43" s="138"/>
      <c r="J43" s="138"/>
      <c r="K43" s="138" t="str">
        <f>'実質公債費比率（分子）の構造'!N$51</f>
        <v>-</v>
      </c>
      <c r="L43" s="138"/>
      <c r="M43" s="138"/>
      <c r="N43" s="138" t="str">
        <f>'実質公債費比率（分子）の構造'!O$51</f>
        <v>-</v>
      </c>
      <c r="O43" s="138"/>
      <c r="P43" s="138"/>
    </row>
    <row r="44" spans="1:16">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54</v>
      </c>
      <c r="B45" s="138">
        <f>'実質公債費比率（分子）の構造'!K$49</f>
        <v>20</v>
      </c>
      <c r="C45" s="138"/>
      <c r="D45" s="138"/>
      <c r="E45" s="138">
        <f>'実質公債費比率（分子）の構造'!L$49</f>
        <v>24</v>
      </c>
      <c r="F45" s="138"/>
      <c r="G45" s="138"/>
      <c r="H45" s="138">
        <f>'実質公債費比率（分子）の構造'!M$49</f>
        <v>23</v>
      </c>
      <c r="I45" s="138"/>
      <c r="J45" s="138"/>
      <c r="K45" s="138">
        <f>'実質公債費比率（分子）の構造'!N$49</f>
        <v>24</v>
      </c>
      <c r="L45" s="138"/>
      <c r="M45" s="138"/>
      <c r="N45" s="138">
        <f>'実質公債費比率（分子）の構造'!O$49</f>
        <v>23</v>
      </c>
      <c r="O45" s="138"/>
      <c r="P45" s="138"/>
    </row>
    <row r="46" spans="1:16">
      <c r="A46" s="138" t="s">
        <v>55</v>
      </c>
      <c r="B46" s="138">
        <f>'実質公債費比率（分子）の構造'!K$48</f>
        <v>65</v>
      </c>
      <c r="C46" s="138"/>
      <c r="D46" s="138"/>
      <c r="E46" s="138">
        <f>'実質公債費比率（分子）の構造'!L$48</f>
        <v>67</v>
      </c>
      <c r="F46" s="138"/>
      <c r="G46" s="138"/>
      <c r="H46" s="138">
        <f>'実質公債費比率（分子）の構造'!M$48</f>
        <v>61</v>
      </c>
      <c r="I46" s="138"/>
      <c r="J46" s="138"/>
      <c r="K46" s="138">
        <f>'実質公債費比率（分子）の構造'!N$48</f>
        <v>74</v>
      </c>
      <c r="L46" s="138"/>
      <c r="M46" s="138"/>
      <c r="N46" s="138">
        <f>'実質公債費比率（分子）の構造'!O$48</f>
        <v>85</v>
      </c>
      <c r="O46" s="138"/>
      <c r="P46" s="138"/>
    </row>
    <row r="47" spans="1:16">
      <c r="A47" s="138" t="s">
        <v>56</v>
      </c>
      <c r="B47" s="138">
        <f>'実質公債費比率（分子）の構造'!K$47</f>
        <v>7</v>
      </c>
      <c r="C47" s="138"/>
      <c r="D47" s="138"/>
      <c r="E47" s="138">
        <f>'実質公債費比率（分子）の構造'!L$47</f>
        <v>7</v>
      </c>
      <c r="F47" s="138"/>
      <c r="G47" s="138"/>
      <c r="H47" s="138">
        <f>'実質公債費比率（分子）の構造'!M$47</f>
        <v>7</v>
      </c>
      <c r="I47" s="138"/>
      <c r="J47" s="138"/>
      <c r="K47" s="138">
        <f>'実質公債費比率（分子）の構造'!N$47</f>
        <v>7</v>
      </c>
      <c r="L47" s="138"/>
      <c r="M47" s="138"/>
      <c r="N47" s="138">
        <f>'実質公債費比率（分子）の構造'!O$47</f>
        <v>7</v>
      </c>
      <c r="O47" s="138"/>
      <c r="P47" s="138"/>
    </row>
    <row r="48" spans="1:16">
      <c r="A48" s="138" t="s">
        <v>13</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f>'実質公債費比率（分子）の構造'!O$46</f>
        <v>8</v>
      </c>
      <c r="O48" s="138"/>
      <c r="P48" s="138"/>
    </row>
    <row r="49" spans="1:16">
      <c r="A49" s="138" t="s">
        <v>57</v>
      </c>
      <c r="B49" s="138">
        <f>'実質公債費比率（分子）の構造'!K$45</f>
        <v>469</v>
      </c>
      <c r="C49" s="138"/>
      <c r="D49" s="138"/>
      <c r="E49" s="138">
        <f>'実質公債費比率（分子）の構造'!L$45</f>
        <v>454</v>
      </c>
      <c r="F49" s="138"/>
      <c r="G49" s="138"/>
      <c r="H49" s="138">
        <f>'実質公債費比率（分子）の構造'!M$45</f>
        <v>402</v>
      </c>
      <c r="I49" s="138"/>
      <c r="J49" s="138"/>
      <c r="K49" s="138">
        <f>'実質公債費比率（分子）の構造'!N$45</f>
        <v>387</v>
      </c>
      <c r="L49" s="138"/>
      <c r="M49" s="138"/>
      <c r="N49" s="138">
        <f>'実質公債費比率（分子）の構造'!O$45</f>
        <v>379</v>
      </c>
      <c r="O49" s="138"/>
      <c r="P49" s="138"/>
    </row>
    <row r="50" spans="1:16">
      <c r="A50" s="138" t="s">
        <v>58</v>
      </c>
      <c r="B50" s="138" t="e">
        <f>NA()</f>
        <v>#N/A</v>
      </c>
      <c r="C50" s="138">
        <f>IF(ISNUMBER('実質公債費比率（分子）の構造'!K$53),'実質公債費比率（分子）の構造'!K$53,NA())</f>
        <v>180</v>
      </c>
      <c r="D50" s="138" t="e">
        <f>NA()</f>
        <v>#N/A</v>
      </c>
      <c r="E50" s="138" t="e">
        <f>NA()</f>
        <v>#N/A</v>
      </c>
      <c r="F50" s="138">
        <f>IF(ISNUMBER('実質公債費比率（分子）の構造'!L$53),'実質公債費比率（分子）の構造'!L$53,NA())</f>
        <v>152</v>
      </c>
      <c r="G50" s="138" t="e">
        <f>NA()</f>
        <v>#N/A</v>
      </c>
      <c r="H50" s="138" t="e">
        <f>NA()</f>
        <v>#N/A</v>
      </c>
      <c r="I50" s="138">
        <f>IF(ISNUMBER('実質公債費比率（分子）の構造'!M$53),'実質公債費比率（分子）の構造'!M$53,NA())</f>
        <v>119</v>
      </c>
      <c r="J50" s="138" t="e">
        <f>NA()</f>
        <v>#N/A</v>
      </c>
      <c r="K50" s="138" t="e">
        <f>NA()</f>
        <v>#N/A</v>
      </c>
      <c r="L50" s="138">
        <f>IF(ISNUMBER('実質公債費比率（分子）の構造'!N$53),'実質公債費比率（分子）の構造'!N$53,NA())</f>
        <v>134</v>
      </c>
      <c r="M50" s="138" t="e">
        <f>NA()</f>
        <v>#N/A</v>
      </c>
      <c r="N50" s="138" t="e">
        <f>NA()</f>
        <v>#N/A</v>
      </c>
      <c r="O50" s="138">
        <f>IF(ISNUMBER('実質公債費比率（分子）の構造'!O$53),'実質公債費比率（分子）の構造'!O$53,NA())</f>
        <v>140</v>
      </c>
      <c r="P50" s="138" t="e">
        <f>NA()</f>
        <v>#N/A</v>
      </c>
    </row>
    <row r="53" spans="1:16">
      <c r="A53" s="106" t="s">
        <v>59</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60</v>
      </c>
      <c r="C55" s="137"/>
      <c r="D55" s="137" t="s">
        <v>61</v>
      </c>
      <c r="E55" s="137" t="s">
        <v>60</v>
      </c>
      <c r="F55" s="137"/>
      <c r="G55" s="137" t="s">
        <v>61</v>
      </c>
      <c r="H55" s="137" t="s">
        <v>60</v>
      </c>
      <c r="I55" s="137"/>
      <c r="J55" s="137" t="s">
        <v>61</v>
      </c>
      <c r="K55" s="137" t="s">
        <v>60</v>
      </c>
      <c r="L55" s="137"/>
      <c r="M55" s="137" t="s">
        <v>61</v>
      </c>
      <c r="N55" s="137" t="s">
        <v>60</v>
      </c>
      <c r="O55" s="137"/>
      <c r="P55" s="137" t="s">
        <v>61</v>
      </c>
    </row>
    <row r="56" spans="1:16">
      <c r="A56" s="137" t="s">
        <v>37</v>
      </c>
      <c r="B56" s="137"/>
      <c r="C56" s="137"/>
      <c r="D56" s="137">
        <f>'将来負担比率（分子）の構造'!I$52</f>
        <v>2912</v>
      </c>
      <c r="E56" s="137"/>
      <c r="F56" s="137"/>
      <c r="G56" s="137">
        <f>'将来負担比率（分子）の構造'!J$52</f>
        <v>2981</v>
      </c>
      <c r="H56" s="137"/>
      <c r="I56" s="137"/>
      <c r="J56" s="137">
        <f>'将来負担比率（分子）の構造'!K$52</f>
        <v>3078</v>
      </c>
      <c r="K56" s="137"/>
      <c r="L56" s="137"/>
      <c r="M56" s="137">
        <f>'将来負担比率（分子）の構造'!L$52</f>
        <v>3223</v>
      </c>
      <c r="N56" s="137"/>
      <c r="O56" s="137"/>
      <c r="P56" s="137">
        <f>'将来負担比率（分子）の構造'!M$52</f>
        <v>3133</v>
      </c>
    </row>
    <row r="57" spans="1:16">
      <c r="A57" s="137" t="s">
        <v>36</v>
      </c>
      <c r="B57" s="137"/>
      <c r="C57" s="137"/>
      <c r="D57" s="137">
        <f>'将来負担比率（分子）の構造'!I$51</f>
        <v>550</v>
      </c>
      <c r="E57" s="137"/>
      <c r="F57" s="137"/>
      <c r="G57" s="137">
        <f>'将来負担比率（分子）の構造'!J$51</f>
        <v>600</v>
      </c>
      <c r="H57" s="137"/>
      <c r="I57" s="137"/>
      <c r="J57" s="137">
        <f>'将来負担比率（分子）の構造'!K$51</f>
        <v>557</v>
      </c>
      <c r="K57" s="137"/>
      <c r="L57" s="137"/>
      <c r="M57" s="137">
        <f>'将来負担比率（分子）の構造'!L$51</f>
        <v>473</v>
      </c>
      <c r="N57" s="137"/>
      <c r="O57" s="137"/>
      <c r="P57" s="137">
        <f>'将来負担比率（分子）の構造'!M$51</f>
        <v>420</v>
      </c>
    </row>
    <row r="58" spans="1:16">
      <c r="A58" s="137" t="s">
        <v>35</v>
      </c>
      <c r="B58" s="137"/>
      <c r="C58" s="137"/>
      <c r="D58" s="137">
        <f>'将来負担比率（分子）の構造'!I$50</f>
        <v>1919</v>
      </c>
      <c r="E58" s="137"/>
      <c r="F58" s="137"/>
      <c r="G58" s="137">
        <f>'将来負担比率（分子）の構造'!J$50</f>
        <v>1828</v>
      </c>
      <c r="H58" s="137"/>
      <c r="I58" s="137"/>
      <c r="J58" s="137">
        <f>'将来負担比率（分子）の構造'!K$50</f>
        <v>1882</v>
      </c>
      <c r="K58" s="137"/>
      <c r="L58" s="137"/>
      <c r="M58" s="137">
        <f>'将来負担比率（分子）の構造'!L$50</f>
        <v>2126</v>
      </c>
      <c r="N58" s="137"/>
      <c r="O58" s="137"/>
      <c r="P58" s="137">
        <f>'将来負担比率（分子）の構造'!M$50</f>
        <v>2089</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806</v>
      </c>
      <c r="C62" s="137"/>
      <c r="D62" s="137"/>
      <c r="E62" s="137">
        <f>'将来負担比率（分子）の構造'!J$45</f>
        <v>716</v>
      </c>
      <c r="F62" s="137"/>
      <c r="G62" s="137"/>
      <c r="H62" s="137">
        <f>'将来負担比率（分子）の構造'!K$45</f>
        <v>677</v>
      </c>
      <c r="I62" s="137"/>
      <c r="J62" s="137"/>
      <c r="K62" s="137">
        <f>'将来負担比率（分子）の構造'!L$45</f>
        <v>591</v>
      </c>
      <c r="L62" s="137"/>
      <c r="M62" s="137"/>
      <c r="N62" s="137">
        <f>'将来負担比率（分子）の構造'!M$45</f>
        <v>600</v>
      </c>
      <c r="O62" s="137"/>
      <c r="P62" s="137"/>
    </row>
    <row r="63" spans="1:16">
      <c r="A63" s="137" t="s">
        <v>28</v>
      </c>
      <c r="B63" s="137">
        <f>'将来負担比率（分子）の構造'!I$44</f>
        <v>306</v>
      </c>
      <c r="C63" s="137"/>
      <c r="D63" s="137"/>
      <c r="E63" s="137">
        <f>'将来負担比率（分子）の構造'!J$44</f>
        <v>280</v>
      </c>
      <c r="F63" s="137"/>
      <c r="G63" s="137"/>
      <c r="H63" s="137">
        <f>'将来負担比率（分子）の構造'!K$44</f>
        <v>253</v>
      </c>
      <c r="I63" s="137"/>
      <c r="J63" s="137"/>
      <c r="K63" s="137">
        <f>'将来負担比率（分子）の構造'!L$44</f>
        <v>226</v>
      </c>
      <c r="L63" s="137"/>
      <c r="M63" s="137"/>
      <c r="N63" s="137">
        <f>'将来負担比率（分子）の構造'!M$44</f>
        <v>199</v>
      </c>
      <c r="O63" s="137"/>
      <c r="P63" s="137"/>
    </row>
    <row r="64" spans="1:16">
      <c r="A64" s="137" t="s">
        <v>27</v>
      </c>
      <c r="B64" s="137">
        <f>'将来負担比率（分子）の構造'!I$43</f>
        <v>590</v>
      </c>
      <c r="C64" s="137"/>
      <c r="D64" s="137"/>
      <c r="E64" s="137">
        <f>'将来負担比率（分子）の構造'!J$43</f>
        <v>560</v>
      </c>
      <c r="F64" s="137"/>
      <c r="G64" s="137"/>
      <c r="H64" s="137">
        <f>'将来負担比率（分子）の構造'!K$43</f>
        <v>580</v>
      </c>
      <c r="I64" s="137"/>
      <c r="J64" s="137"/>
      <c r="K64" s="137">
        <f>'将来負担比率（分子）の構造'!L$43</f>
        <v>630</v>
      </c>
      <c r="L64" s="137"/>
      <c r="M64" s="137"/>
      <c r="N64" s="137">
        <f>'将来負担比率（分子）の構造'!M$43</f>
        <v>700</v>
      </c>
      <c r="O64" s="137"/>
      <c r="P64" s="137"/>
    </row>
    <row r="65" spans="1:16">
      <c r="A65" s="137" t="s">
        <v>26</v>
      </c>
      <c r="B65" s="137" t="str">
        <f>'将来負担比率（分子）の構造'!I$42</f>
        <v>-</v>
      </c>
      <c r="C65" s="137"/>
      <c r="D65" s="137"/>
      <c r="E65" s="137">
        <f>'将来負担比率（分子）の構造'!J$42</f>
        <v>64</v>
      </c>
      <c r="F65" s="137"/>
      <c r="G65" s="137"/>
      <c r="H65" s="137">
        <f>'将来負担比率（分子）の構造'!K$42</f>
        <v>40</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3266</v>
      </c>
      <c r="C66" s="137"/>
      <c r="D66" s="137"/>
      <c r="E66" s="137">
        <f>'将来負担比率（分子）の構造'!J$41</f>
        <v>3312</v>
      </c>
      <c r="F66" s="137"/>
      <c r="G66" s="137"/>
      <c r="H66" s="137">
        <f>'将来負担比率（分子）の構造'!K$41</f>
        <v>3421</v>
      </c>
      <c r="I66" s="137"/>
      <c r="J66" s="137"/>
      <c r="K66" s="137">
        <f>'将来負担比率（分子）の構造'!L$41</f>
        <v>3482</v>
      </c>
      <c r="L66" s="137"/>
      <c r="M66" s="137"/>
      <c r="N66" s="137">
        <f>'将来負担比率（分子）の構造'!M$41</f>
        <v>3318</v>
      </c>
      <c r="O66" s="137"/>
      <c r="P66" s="137"/>
    </row>
    <row r="67" spans="1:16">
      <c r="A67" s="137" t="s">
        <v>62</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H30023</cp:lastModifiedBy>
  <cp:lastPrinted>2018-11-19T09:51:20Z</cp:lastPrinted>
  <dcterms:created xsi:type="dcterms:W3CDTF">2018-01-24T05:46:36Z</dcterms:created>
  <dcterms:modified xsi:type="dcterms:W3CDTF">2018-11-22T05:19:53Z</dcterms:modified>
</cp:coreProperties>
</file>